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903" documentId="120_S{118792C3-22EF-5104-A093-F22BFE3913F3}" xr6:coauthVersionLast="47" xr6:coauthVersionMax="47" xr10:uidLastSave="{2B5C30E5-D62E-4E26-A5D9-14E611A98778}"/>
  <bookViews>
    <workbookView xWindow="-60" yWindow="-60" windowWidth="15480" windowHeight="11640" firstSheet="3" activeTab="9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Planilha1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14" i="1" l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<sst xmlns="http://schemas.openxmlformats.org/spreadsheetml/2006/main" count="5852" uniqueCount="1473">
  <si>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</si>
  <si>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</si>
  <si>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</si>
  <si>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</si>
  <si>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</si>
  <si>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</si>
  <si>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</si>
  <si>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</si>
  <si>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</si>
  <si>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</si>
  <si>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</si>
  <si>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</si>
  <si>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</si>
  <si>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</si>
  <si>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</si>
  <si>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</si>
  <si>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</si>
  <si>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</si>
  <si>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</si>
  <si>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</si>
  <si>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</si>
  <si>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</si>
  <si>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</si>
  <si>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</si>
  <si>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</si>
  <si>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</si>
  <si>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</si>
  <si>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</si>
  <si>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</si>
  <si>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</si>
  <si>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</si>
  <si>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</si>
  <si>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</si>
  <si>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</si>
  <si>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</si>
  <si>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</si>
  <si>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</si>
  <si>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</si>
  <si>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</si>
  <si>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</si>
  <si>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</si>
  <si>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</si>
  <si>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</si>
  <si>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</si>
  <si>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</si>
  <si>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</si>
  <si>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</si>
  <si>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</si>
  <si>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</si>
  <si>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</si>
  <si>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</si>
  <si>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</si>
  <si>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</si>
  <si>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</si>
  <si>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</si>
  <si>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</si>
  <si>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</si>
  <si>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</si>
  <si>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</si>
  <si>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</si>
  <si>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</si>
  <si>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</si>
  <si>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</si>
  <si>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</si>
  <si>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</si>
  <si>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</si>
  <si>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</si>
  <si>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</si>
  <si>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</si>
  <si>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</si>
  <si>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</si>
  <si>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</si>
  <si>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</si>
  <si>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</si>
  <si>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</si>
  <si>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</si>
  <si>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</si>
  <si>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</si>
  <si>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</si>
  <si>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</si>
  <si>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</si>
  <si>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</si>
  <si>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</si>
  <si>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</si>
  <si>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</si>
  <si>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</si>
  <si>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</si>
  <si>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</si>
  <si>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</si>
  <si>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</si>
  <si>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</si>
  <si>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</si>
  <si>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</si>
  <si>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</si>
  <si>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</si>
  <si>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</si>
  <si>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</si>
  <si>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</si>
  <si>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</si>
  <si>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</si>
  <si>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</si>
  <si>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</si>
  <si>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</si>
  <si>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</si>
  <si>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</si>
  <si>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</si>
  <si>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</si>
  <si>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</si>
  <si>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</si>
  <si>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</si>
  <si>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</si>
  <si>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</si>
  <si>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</si>
  <si>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</si>
  <si>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</si>
  <si>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</si>
  <si>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</si>
  <si>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</si>
  <si>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</si>
  <si>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</si>
  <si>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</si>
  <si>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</si>
  <si>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</si>
  <si>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</si>
  <si>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</si>
  <si>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</si>
  <si>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</si>
  <si>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</si>
  <si>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</si>
  <si>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</si>
  <si>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</si>
  <si>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</si>
  <si>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</si>
  <si>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</si>
  <si>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</si>
  <si>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</si>
  <si>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</si>
  <si>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</si>
  <si>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</si>
  <si>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</si>
  <si>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</si>
  <si>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</si>
  <si>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</si>
  <si>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</si>
  <si>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</si>
  <si>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</si>
  <si>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</si>
  <si>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</si>
  <si>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</si>
  <si>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</si>
  <si>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</si>
  <si>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</si>
  <si>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</si>
  <si>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</si>
  <si>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</si>
  <si>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</si>
  <si>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</si>
  <si>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</si>
  <si>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</si>
  <si>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</si>
  <si>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</si>
  <si>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</si>
  <si>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</si>
  <si>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</si>
  <si>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</si>
  <si>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</si>
  <si>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</si>
  <si>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</si>
  <si>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</si>
  <si>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</si>
  <si>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</si>
  <si>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</si>
  <si>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</si>
  <si>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</si>
  <si>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</si>
  <si>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</si>
  <si>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</si>
  <si>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</si>
  <si>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</si>
  <si>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</si>
  <si>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</si>
  <si>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</si>
  <si>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</si>
  <si>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</si>
  <si>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</si>
  <si>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</si>
  <si>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</si>
  <si>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</si>
  <si>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</si>
  <si>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</si>
  <si>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</si>
  <si>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</si>
  <si>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</si>
  <si>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</si>
  <si>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</si>
  <si>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</si>
  <si>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</si>
  <si>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</si>
  <si>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</si>
  <si>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</si>
  <si>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</si>
  <si>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</si>
  <si>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</si>
  <si>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</si>
  <si>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</si>
  <si>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</si>
  <si>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</si>
  <si>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</si>
  <si>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</si>
  <si>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</si>
  <si>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</si>
  <si>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</si>
  <si>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</si>
  <si>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</si>
  <si>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</si>
  <si>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</si>
  <si>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</si>
  <si>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</si>
  <si>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</si>
  <si>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</si>
  <si>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</si>
  <si>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</si>
  <si>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</si>
  <si>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</si>
  <si>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</si>
  <si>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</si>
  <si>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</si>
  <si>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</si>
  <si>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</si>
  <si>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</si>
  <si>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</si>
  <si>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</si>
  <si>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</si>
  <si>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</si>
  <si>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</si>
  <si>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</si>
  <si>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</si>
  <si>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</si>
  <si>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</si>
  <si>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</si>
  <si>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</si>
  <si>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</si>
  <si>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</si>
  <si>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</si>
  <si>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</si>
  <si>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</si>
  <si>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</si>
  <si>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</si>
  <si>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</si>
  <si>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</si>
  <si>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</si>
  <si>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</si>
  <si>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</si>
  <si>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</si>
  <si>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</si>
  <si>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</si>
  <si>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</si>
  <si>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</si>
  <si>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</si>
  <si>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</si>
  <si>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</si>
  <si>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</si>
  <si>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</si>
  <si>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</si>
  <si>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</si>
  <si>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</si>
  <si>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</si>
  <si>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</si>
  <si>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</si>
  <si>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</si>
  <si>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</si>
  <si>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</si>
  <si>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</si>
  <si>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</si>
  <si>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</si>
  <si>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</si>
  <si>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</si>
  <si>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</si>
  <si>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</si>
  <si>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</si>
  <si>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</si>
  <si>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</si>
  <si>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</si>
  <si>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</si>
  <si>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</si>
  <si>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</si>
  <si>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</si>
  <si>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</si>
  <si>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</si>
  <si>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</si>
  <si>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</si>
  <si>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</si>
  <si>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</si>
  <si>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</si>
  <si>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</si>
  <si>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</si>
  <si>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</si>
  <si>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</si>
  <si>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</si>
  <si>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</si>
  <si>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</si>
  <si>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</si>
  <si>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</si>
  <si>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</si>
  <si>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</si>
  <si>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</si>
  <si>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</si>
  <si>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</si>
  <si>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</si>
  <si>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</si>
  <si>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</si>
  <si>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</si>
  <si>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</si>
  <si>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</si>
  <si>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</si>
  <si>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</si>
  <si>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</si>
  <si>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</si>
  <si>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</si>
  <si>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</si>
  <si>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</si>
  <si>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</si>
  <si>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</si>
  <si>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</si>
  <si>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</si>
  <si>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</si>
  <si>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</si>
  <si>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</si>
  <si>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</si>
  <si>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</si>
  <si>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</si>
  <si>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</si>
  <si>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</si>
  <si>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</si>
  <si>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</si>
  <si>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</si>
  <si>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</si>
  <si>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</si>
  <si>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</si>
  <si>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</si>
  <si>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</si>
  <si>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</si>
  <si>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</si>
  <si>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</si>
  <si>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</si>
  <si>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</si>
  <si>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</si>
  <si>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</si>
  <si>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</si>
  <si>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</si>
  <si>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</si>
  <si>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</si>
  <si>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</si>
  <si>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</si>
  <si>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</si>
  <si>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</si>
  <si>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</si>
  <si>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</si>
  <si>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</si>
  <si>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</si>
  <si>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</si>
  <si>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</si>
  <si>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</si>
  <si>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</si>
  <si>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</si>
  <si>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</si>
  <si>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</si>
  <si>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</si>
  <si>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</si>
  <si>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</si>
  <si>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</si>
  <si>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</si>
  <si>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</si>
  <si>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</si>
  <si>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</si>
  <si>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</si>
  <si>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</si>
  <si>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</si>
  <si>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</si>
  <si>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</si>
  <si>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</si>
  <si>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</si>
  <si>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</si>
  <si>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</si>
  <si>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</si>
  <si>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</si>
  <si>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</si>
  <si>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</si>
  <si>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</si>
  <si>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</si>
  <si>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</si>
  <si>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</si>
  <si>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</si>
  <si>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</si>
  <si>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</si>
  <si>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</si>
  <si>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</si>
  <si>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</si>
  <si>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</si>
  <si>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</si>
  <si>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</si>
  <si>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</si>
  <si>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</si>
  <si>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</si>
  <si>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</si>
  <si>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</si>
  <si>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</si>
  <si>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</si>
  <si>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</si>
  <si>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</si>
  <si>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</si>
  <si>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</si>
  <si>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</si>
  <si>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</si>
  <si>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</si>
  <si>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</si>
  <si>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</si>
  <si>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</si>
  <si>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</si>
  <si>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</si>
  <si>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</si>
  <si>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</si>
  <si>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</si>
  <si>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</si>
  <si>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</si>
  <si>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</si>
  <si>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</si>
  <si>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</si>
  <si>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</si>
  <si>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</si>
  <si>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</si>
  <si>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</si>
  <si>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</si>
  <si>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</si>
  <si>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</si>
  <si>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</si>
  <si>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</si>
  <si>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</si>
  <si>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</si>
  <si>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</si>
  <si>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</si>
  <si>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</si>
  <si>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</si>
  <si>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</si>
  <si>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</si>
  <si>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</si>
  <si>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</si>
  <si>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</si>
  <si>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</si>
  <si>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</si>
  <si>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</si>
  <si>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</si>
  <si>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</si>
  <si>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</si>
  <si>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</si>
  <si>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</si>
  <si>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</si>
  <si>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</si>
  <si>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</si>
  <si>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</si>
  <si>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</si>
  <si>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</si>
  <si>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</si>
  <si>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</si>
  <si>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</si>
  <si>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</si>
  <si>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</si>
  <si>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</si>
  <si>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</si>
  <si>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</si>
  <si>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</si>
  <si>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</si>
  <si>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</si>
  <si>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</si>
  <si>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</si>
  <si>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</si>
  <si>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</si>
  <si>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</si>
  <si>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</si>
  <si>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</si>
  <si>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</si>
  <si>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</si>
  <si>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</si>
  <si>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</si>
  <si>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</si>
  <si>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</si>
  <si>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</si>
  <si>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</si>
  <si>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</si>
  <si>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</si>
  <si>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</si>
  <si>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</si>
  <si>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</si>
  <si>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</si>
  <si>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</si>
  <si>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</si>
  <si>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</si>
  <si>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</si>
  <si>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</si>
  <si>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</si>
  <si>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</si>
  <si>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</si>
  <si>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</si>
  <si>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</si>
  <si>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</si>
  <si>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</si>
  <si>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</si>
  <si>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</si>
  <si>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</si>
  <si>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</si>
  <si>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</si>
  <si>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</si>
  <si>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</si>
  <si>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</si>
  <si>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</si>
  <si>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</si>
  <si>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</si>
  <si>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</si>
  <si>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</si>
  <si>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</si>
  <si>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</si>
  <si>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</si>
  <si>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</si>
  <si>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</si>
  <si>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</si>
  <si>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</si>
  <si>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</si>
  <si>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</si>
  <si>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</si>
  <si>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</si>
  <si>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</si>
  <si>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</si>
  <si>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</si>
  <si>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</si>
  <si>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</si>
  <si>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</si>
  <si>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</si>
  <si>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</si>
  <si>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</si>
  <si>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</si>
  <si>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</si>
  <si>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</si>
  <si>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</si>
  <si>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</si>
  <si>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</si>
  <si>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</si>
  <si>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</si>
  <si>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</si>
  <si>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</si>
  <si>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</si>
  <si>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</si>
  <si>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</si>
  <si>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</si>
  <si>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</si>
  <si>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</si>
  <si>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</si>
  <si>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</si>
  <si>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</si>
  <si>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</si>
  <si>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</si>
  <si>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</si>
  <si>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</si>
  <si>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</si>
  <si>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</si>
  <si>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</si>
  <si>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</si>
  <si>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</si>
  <si>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</si>
  <si>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</si>
  <si>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</si>
  <si>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</si>
  <si>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</si>
  <si>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</si>
  <si>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</si>
  <si>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</si>
  <si>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</si>
  <si>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</si>
  <si>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</si>
  <si>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</si>
  <si>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</si>
  <si>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</si>
  <si>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</si>
  <si>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</si>
  <si>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</si>
  <si>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</si>
  <si>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</si>
  <si>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</si>
  <si>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</si>
  <si>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</si>
  <si>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</si>
  <si>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</si>
  <si>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</si>
  <si>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</si>
  <si>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</si>
  <si>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</si>
  <si>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</si>
  <si>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</si>
  <si>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</si>
  <si>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</si>
  <si>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</si>
  <si>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</si>
  <si>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</si>
  <si>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</si>
  <si>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</si>
  <si>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</si>
  <si>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</si>
  <si>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</si>
  <si>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</si>
  <si>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</si>
  <si>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</si>
  <si>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</si>
  <si>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</si>
  <si>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</si>
  <si>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</si>
  <si>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</si>
  <si>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</si>
  <si>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</si>
  <si>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</si>
  <si>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</si>
  <si>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</si>
  <si>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</si>
  <si>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</si>
  <si>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</si>
  <si>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</si>
  <si>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</si>
  <si>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</si>
  <si>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</si>
  <si>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</si>
  <si>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</si>
  <si>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</si>
  <si>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</si>
  <si>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</si>
  <si>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</si>
  <si>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</si>
  <si>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</si>
  <si>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</si>
  <si>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</si>
  <si>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</si>
  <si>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</si>
  <si>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</si>
  <si>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</si>
  <si>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</si>
  <si>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</si>
  <si>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</si>
  <si>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</si>
  <si>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</si>
  <si>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</si>
  <si>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</si>
  <si>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</si>
  <si>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</si>
  <si>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</si>
  <si>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</si>
  <si>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</si>
  <si>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</si>
  <si>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</si>
  <si>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</si>
  <si>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</si>
  <si>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</si>
  <si>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</si>
  <si>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</si>
  <si>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</si>
  <si>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</si>
  <si>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</si>
  <si>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</si>
  <si>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</si>
  <si>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</si>
  <si>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</si>
  <si>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</si>
  <si>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</si>
  <si>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</si>
  <si>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</si>
  <si>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</si>
  <si>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</si>
  <si>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</si>
  <si>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</si>
  <si>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</si>
  <si>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</si>
  <si>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</si>
  <si>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</si>
  <si>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</si>
  <si>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</si>
  <si>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</si>
  <si>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</si>
  <si>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</si>
  <si>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</si>
  <si>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</si>
  <si>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</si>
  <si>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</si>
  <si>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</si>
  <si>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</si>
  <si>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</si>
  <si>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</si>
  <si>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</si>
  <si>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</si>
  <si>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</si>
  <si>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</si>
  <si>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</si>
  <si>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</si>
  <si>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</si>
  <si>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</si>
  <si>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</si>
  <si>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</si>
  <si>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</si>
  <si>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</si>
  <si>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</si>
  <si>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</si>
  <si>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</si>
  <si>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</si>
  <si>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</si>
  <si>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</si>
  <si>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</si>
  <si>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</si>
  <si>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</si>
  <si>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</si>
  <si>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</si>
  <si>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</si>
  <si>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</si>
  <si>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</si>
  <si>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</si>
  <si>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</si>
  <si>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</si>
  <si>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</si>
  <si>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</si>
  <si>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</si>
  <si>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</si>
  <si>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</si>
  <si>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</si>
  <si>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</si>
  <si>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</si>
  <si>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</si>
  <si>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</si>
  <si>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</si>
  <si>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</si>
  <si>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</si>
  <si>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</si>
  <si>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</si>
  <si>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</si>
  <si>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</si>
  <si>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</si>
  <si>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</si>
  <si>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</si>
  <si>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</si>
  <si>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</si>
  <si>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</si>
  <si>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</si>
  <si>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</si>
  <si>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</si>
  <si>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</si>
  <si>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</si>
  <si>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</si>
  <si>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</si>
  <si>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</si>
  <si>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</si>
  <si>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</si>
  <si>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</si>
  <si>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</si>
  <si>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</si>
  <si>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</si>
  <si>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</si>
  <si>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</si>
  <si>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</si>
  <si>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</si>
  <si>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</si>
  <si>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</si>
  <si>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</si>
  <si>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</si>
  <si>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</si>
  <si>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</si>
  <si>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</si>
  <si>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</si>
  <si>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</si>
  <si>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</si>
  <si>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</si>
  <si>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</si>
  <si>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</si>
  <si>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</si>
  <si>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</si>
  <si>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</si>
  <si>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</si>
  <si>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</si>
  <si>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</si>
  <si>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</si>
  <si>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</si>
  <si>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</si>
  <si>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</si>
  <si>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</si>
  <si>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</si>
  <si>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</si>
  <si>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</si>
  <si>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</si>
  <si>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</si>
  <si>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</si>
  <si>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</si>
  <si>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</si>
  <si>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</si>
  <si>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</si>
  <si>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</si>
  <si>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</si>
  <si>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</si>
  <si>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</si>
  <si>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</si>
  <si>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</si>
  <si>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</si>
  <si>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</si>
  <si>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</si>
  <si>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</si>
  <si>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</si>
  <si>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</si>
  <si>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</si>
  <si>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</si>
  <si>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</si>
  <si>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</si>
  <si>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</si>
  <si>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</si>
  <si>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</si>
  <si>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</si>
  <si>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</si>
  <si>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</si>
  <si>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</si>
  <si>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</si>
  <si>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</si>
  <si>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</si>
  <si>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</si>
  <si>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</si>
  <si>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</si>
  <si>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</si>
  <si>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</si>
  <si>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</si>
  <si>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</si>
  <si>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</si>
  <si>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</si>
  <si>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</si>
  <si>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</si>
  <si>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</si>
  <si>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</si>
  <si>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</si>
  <si>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</si>
  <si>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</si>
  <si>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</si>
  <si>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</si>
  <si>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</si>
  <si>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</si>
  <si>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</si>
  <si>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</si>
  <si>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</si>
  <si>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</si>
  <si>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</si>
  <si>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</si>
  <si>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</si>
  <si>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</si>
  <si>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</si>
  <si>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</si>
  <si>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</si>
  <si>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</si>
  <si>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</si>
  <si>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</si>
  <si>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</si>
  <si>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</si>
  <si>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</si>
  <si>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</si>
  <si>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</si>
  <si>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</si>
  <si>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</si>
  <si>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</si>
  <si>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</si>
  <si>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</si>
  <si>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</si>
  <si>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</si>
  <si>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</si>
  <si>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</si>
  <si>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</si>
  <si>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</si>
  <si>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</si>
  <si>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</si>
  <si>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</si>
  <si>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</si>
  <si>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</si>
  <si>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</si>
  <si>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</si>
  <si>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</si>
  <si>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</si>
  <si>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</si>
  <si>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</si>
  <si>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</si>
  <si>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</si>
  <si>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</si>
  <si>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</si>
  <si>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</si>
  <si>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</si>
  <si>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</si>
  <si>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</si>
  <si>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</si>
  <si>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</si>
  <si>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</si>
  <si>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</si>
  <si>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</si>
  <si>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</si>
  <si>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</si>
  <si>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</si>
  <si>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</si>
  <si>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</si>
  <si>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</si>
  <si>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</si>
  <si>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</si>
  <si>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</si>
  <si>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</si>
  <si>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</si>
  <si>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</si>
  <si>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</si>
  <si>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</si>
  <si>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</si>
  <si>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</si>
  <si>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</si>
  <si>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</si>
  <si>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</si>
  <si>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</si>
  <si>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</si>
  <si>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</si>
  <si>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</si>
  <si>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</si>
  <si>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</si>
  <si>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</si>
  <si>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</si>
  <si>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</si>
  <si>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</si>
  <si>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</si>
  <si>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</si>
  <si>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</si>
  <si>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</si>
  <si>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</si>
  <si>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</si>
  <si>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</si>
  <si>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</si>
  <si>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</si>
  <si>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</si>
  <si>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</si>
  <si>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</si>
  <si>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</si>
  <si>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</si>
  <si>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</si>
  <si>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</si>
  <si>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</si>
  <si>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</si>
  <si>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</si>
  <si>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</si>
  <si>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</si>
  <si>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</si>
  <si>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</si>
  <si>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</si>
  <si>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</si>
  <si>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</si>
  <si>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</si>
  <si>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</si>
  <si>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</si>
  <si>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</si>
  <si>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</si>
  <si>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</si>
  <si>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</si>
  <si>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</si>
  <si>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</si>
  <si>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</si>
  <si>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</si>
  <si>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</si>
  <si>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</si>
  <si>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</si>
  <si>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</si>
  <si>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</si>
  <si>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</si>
  <si>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</si>
  <si>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</si>
  <si>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</si>
  <si>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</si>
  <si>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</si>
  <si>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</si>
  <si>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</si>
  <si>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</si>
  <si>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</si>
  <si>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</si>
  <si>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</si>
  <si>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</si>
  <si>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</si>
  <si>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</si>
  <si>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</si>
  <si>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</si>
  <si>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</si>
  <si>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</si>
  <si>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</si>
  <si>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</si>
  <si>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</si>
  <si>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</si>
  <si>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</si>
  <si>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</si>
  <si>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</si>
  <si>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</si>
  <si>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</si>
  <si>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</si>
  <si>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</si>
  <si>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</si>
  <si>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</si>
  <si>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</si>
  <si>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</si>
  <si>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</si>
  <si>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</si>
  <si>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</si>
  <si>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</si>
  <si>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</si>
  <si>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</si>
  <si>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</si>
  <si>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</si>
  <si>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</si>
  <si>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</si>
  <si>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</si>
  <si>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</si>
  <si>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</si>
  <si>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</si>
  <si>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</si>
  <si>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</si>
  <si>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</si>
  <si>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</si>
  <si>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</si>
  <si>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</si>
  <si>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</si>
  <si>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</si>
  <si>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</si>
  <si>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</si>
  <si>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</si>
  <si>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</si>
  <si>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</si>
  <si>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</si>
  <si>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</si>
  <si>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</si>
  <si>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</si>
  <si>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</si>
  <si>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</si>
  <si>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</si>
  <si>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</si>
  <si>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</si>
  <si>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</si>
  <si>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</si>
  <si>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</si>
  <si>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</si>
  <si>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</si>
  <si>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</si>
  <si>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</si>
  <si>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</si>
  <si>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</si>
  <si>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</si>
  <si>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</si>
  <si>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</si>
  <si>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</si>
  <si>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</si>
  <si>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</si>
  <si>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</si>
  <si>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</si>
  <si>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</si>
  <si>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</si>
  <si>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</si>
  <si>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</si>
  <si>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</si>
  <si>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</si>
  <si>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</si>
  <si>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</si>
  <si>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</si>
  <si>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</si>
  <si>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</si>
  <si>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</si>
  <si>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</si>
  <si>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</si>
  <si>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</si>
  <si>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</si>
  <si>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</si>
  <si>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</si>
  <si>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</si>
  <si>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</si>
  <si>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</si>
  <si>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</si>
  <si>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</si>
  <si>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</si>
  <si>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</si>
  <si>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</si>
  <si>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</si>
  <si>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</si>
  <si>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</si>
  <si>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</si>
  <si>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</si>
  <si>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</si>
  <si>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</si>
  <si>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</si>
  <si>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</si>
  <si>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</si>
  <si>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</si>
  <si>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</si>
  <si>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</si>
  <si>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</si>
  <si>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</si>
  <si>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</si>
  <si>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</si>
  <si>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</si>
  <si>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</si>
  <si>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</si>
  <si>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</si>
  <si>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</si>
  <si>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</si>
  <si>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</si>
  <si>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</si>
  <si>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</si>
  <si>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</si>
  <si>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</si>
  <si>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</si>
  <si>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</si>
  <si>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</si>
  <si>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</si>
  <si>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</si>
  <si>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</si>
  <si>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</si>
  <si>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</si>
  <si>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</si>
  <si>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</si>
  <si>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</si>
  <si>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</si>
  <si>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</si>
  <si>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</si>
  <si>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</si>
  <si>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</si>
  <si>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</si>
  <si>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</si>
  <si>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</si>
  <si>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</si>
  <si>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</si>
  <si>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</si>
  <si>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</si>
  <si>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</si>
  <si>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</si>
  <si>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</si>
  <si>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</si>
  <si>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</si>
  <si>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</si>
  <si>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</si>
  <si>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</si>
  <si>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</si>
  <si>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</si>
  <si>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</si>
  <si>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</si>
  <si>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</si>
  <si>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</si>
  <si>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</si>
  <si>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</si>
  <si>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</si>
  <si>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</si>
  <si>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</si>
  <si>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</si>
  <si>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</si>
  <si>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</si>
  <si>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</si>
  <si>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</si>
  <si>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</si>
  <si>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</si>
  <si>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</si>
  <si>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</si>
  <si>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</si>
  <si>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</si>
  <si>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</si>
  <si>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</si>
  <si>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</si>
  <si>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</si>
  <si>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</si>
  <si>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</si>
  <si>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</si>
  <si>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</si>
  <si>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</si>
  <si>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</si>
  <si>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</si>
  <si>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</si>
  <si>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</si>
  <si>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</si>
  <si>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</si>
  <si>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</si>
  <si>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</si>
  <si>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</si>
  <si>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</si>
  <si>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</si>
  <si>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</si>
  <si>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</si>
  <si>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</si>
  <si>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</si>
  <si>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</si>
  <si>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</si>
  <si>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</si>
  <si>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</si>
  <si>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</si>
  <si>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</si>
  <si>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</si>
  <si>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</si>
  <si>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</si>
  <si>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</si>
  <si>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</si>
  <si>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</si>
  <si>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</si>
  <si>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</si>
  <si>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</si>
  <si>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</si>
  <si>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</si>
  <si>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</si>
  <si>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</si>
  <si>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</si>
  <si>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</si>
  <si>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</si>
  <si>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</si>
  <si>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</si>
  <si>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</si>
  <si>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</si>
  <si>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</si>
  <si>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</si>
  <si>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</si>
  <si>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</si>
  <si>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</si>
  <si>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</si>
  <si>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</si>
  <si>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</si>
  <si>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</si>
  <si>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</si>
  <si>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</si>
  <si>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</si>
  <si>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</si>
  <si>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</si>
  <si>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</si>
  <si>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</si>
  <si>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</si>
  <si>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</si>
  <si>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</si>
  <si>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</si>
  <si>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</si>
  <si>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</si>
  <si>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</si>
  <si>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</si>
  <si>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</si>
  <si>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</si>
  <si>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</si>
  <si>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</si>
  <si>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</si>
  <si>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</si>
  <si>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</si>
  <si>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</si>
  <si>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</si>
  <si>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</si>
  <si>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</si>
  <si>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</si>
  <si>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</si>
  <si>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</si>
  <si>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</si>
  <si>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</si>
  <si>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</si>
  <si>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</si>
  <si>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</si>
  <si>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</si>
  <si>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</si>
  <si>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</si>
  <si>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</si>
  <si>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</si>
  <si>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</si>
  <si>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</si>
  <si>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</si>
  <si>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</si>
  <si>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</si>
  <si>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</si>
  <si>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</si>
  <si>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</si>
  <si>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</si>
  <si>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</si>
  <si>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</si>
  <si>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</si>
  <si>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</si>
  <si>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</si>
  <si>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</si>
  <si>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</si>
  <si>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</si>
  <si>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</si>
  <si>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</si>
  <si>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</si>
  <si>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</si>
  <si>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</si>
  <si>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</si>
  <si>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</si>
  <si>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</si>
  <si>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</si>
  <si>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</si>
  <si>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</si>
  <si>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</si>
  <si>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</si>
  <si>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</si>
  <si>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</si>
  <si>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</si>
  <si>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</si>
  <si>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</si>
  <si>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</si>
  <si>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</si>
  <si>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</si>
  <si>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</si>
  <si>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</si>
  <si>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</si>
  <si>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</si>
  <si>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</si>
  <si>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</si>
  <si>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</si>
  <si>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</si>
  <si>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</si>
  <si>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</si>
  <si>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</si>
  <si>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</si>
  <si>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</si>
  <si>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</si>
  <si>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</si>
  <si>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</si>
  <si>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</si>
  <si>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</si>
  <si>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</si>
  <si>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</si>
  <si>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</si>
  <si>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</si>
  <si>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</si>
  <si>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</si>
  <si>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</si>
  <si>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</si>
  <si>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</si>
  <si>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</si>
  <si>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</si>
  <si>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</si>
  <si>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</si>
  <si>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</si>
  <si>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</si>
  <si>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</si>
  <si>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</si>
  <si>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</si>
  <si>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</si>
  <si>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</si>
  <si>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</si>
  <si>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</si>
  <si>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</si>
  <si>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</si>
  <si>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</si>
  <si>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</si>
  <si>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</si>
  <si>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</si>
  <si>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</si>
  <si>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</si>
  <si>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</si>
  <si>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</si>
  <si>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</si>
  <si>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</si>
  <si>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</si>
  <si>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</si>
  <si>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</si>
  <si>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</si>
  <si>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</si>
  <si>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</si>
  <si>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</si>
  <si>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</si>
  <si>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</si>
  <si>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</si>
  <si>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</si>
  <si>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</si>
  <si>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</si>
  <si>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</si>
  <si>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</si>
  <si>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</si>
  <si>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</si>
  <si>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</si>
  <si>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</si>
  <si>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</si>
  <si>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</si>
  <si>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</si>
  <si>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</si>
  <si>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</si>
  <si>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</si>
  <si>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</si>
  <si>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</si>
  <si>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</si>
  <si>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</si>
  <si>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</si>
  <si>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</si>
  <si>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</si>
  <si>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</si>
  <si>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</si>
  <si>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</si>
  <si>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</si>
  <si>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</si>
  <si>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</si>
  <si>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</si>
  <si>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</si>
  <si>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</si>
  <si>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</si>
  <si>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</si>
  <si>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</si>
  <si>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</si>
  <si>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</si>
  <si>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</si>
  <si>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</si>
  <si>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</si>
  <si>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</si>
  <si>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</si>
  <si>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</si>
  <si>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</si>
  <si>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</si>
  <si>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</si>
  <si>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</si>
  <si>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</si>
  <si>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</si>
  <si>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</si>
  <si>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sem oportunidade </t>
  </si>
  <si>
    <t xml:space="preserve">Previsão de pronto 10:30, </t>
  </si>
  <si>
    <t xml:space="preserve">ZDP </t>
  </si>
  <si>
    <t>ZDP-ZSF</t>
  </si>
  <si>
    <t>ZDPZSF</t>
  </si>
  <si>
    <t>Deslocar de ZDP para ZSF</t>
  </si>
  <si>
    <t>MC1 08:15, aguarda oportunidade, previsão de faixa 12h</t>
  </si>
  <si>
    <t xml:space="preserve">Aguarda mecanica loco 9401 não liga </t>
  </si>
  <si>
    <t>Aguarda equipe informar pronto</t>
  </si>
  <si>
    <t>Aguarda MC1</t>
  </si>
  <si>
    <t xml:space="preserve">Equipe pronta 9:44, aguarda oportunidade </t>
  </si>
  <si>
    <t>Execução de solda - Condicionado à temperatura (ZMA1)</t>
  </si>
  <si>
    <t>Gabriele</t>
  </si>
  <si>
    <t xml:space="preserve">MC1 08:27, aguarda oportunidade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</si>
  <si>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</si>
  <si>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</si>
  <si>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</si>
  <si>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</si>
  <si>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</si>
  <si>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</si>
  <si>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</si>
  <si>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</si>
  <si>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</si>
  <si>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</si>
  <si>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</si>
  <si>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</si>
  <si>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</si>
  <si>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</si>
  <si>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</si>
  <si>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</si>
  <si>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</si>
  <si>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</si>
  <si>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</si>
  <si>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</si>
  <si>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</si>
  <si>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</si>
  <si>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</si>
  <si>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</si>
  <si>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</si>
  <si>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</si>
  <si>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</si>
  <si>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</si>
  <si>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</si>
  <si>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</si>
  <si>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</si>
  <si>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</si>
  <si>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</si>
  <si>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</si>
  <si>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</si>
  <si>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</si>
  <si>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</si>
  <si>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</si>
  <si>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</si>
  <si>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</si>
  <si>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</si>
  <si>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</si>
  <si>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</si>
  <si>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</si>
  <si>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</si>
  <si>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</si>
  <si>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</si>
  <si>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</si>
  <si>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</si>
  <si>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</si>
  <si>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Copiar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</si>
</sst>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0" fillId="0" borderId="18" xfId="0" applyBorder="1"/>
    <xf numFmtId="0" fontId="38" fillId="0" borderId="31" xfId="0" applyFont="1" applyBorder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zoomScaleNormal="100" workbookViewId="0">
      <pane xSplit="5" topLeftCell="F1" activePane="topRight" state="frozen"/>
      <selection pane="topRight" activeCell="BJ1067" sqref="BJ106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5" customWidth="1"/>
  </cols>
  <sheetData>
    <row r="1" spans="1:122" s="6" customFormat="1" ht="11.25" customHeight="1">
      <c r="A1" s="1"/>
      <c r="B1" s="213" t="s">
        <v>969</v>
      </c>
      <c r="C1" s="214"/>
      <c r="D1" s="214"/>
      <c r="E1" s="213" t="s">
        <v>970</v>
      </c>
      <c r="F1" s="214"/>
      <c r="G1" s="215"/>
      <c r="H1" s="214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6"/>
      <c r="AG1" s="4"/>
      <c r="AH1" s="223" t="s">
        <v>971</v>
      </c>
      <c r="AI1" s="224"/>
      <c r="AJ1" s="224"/>
      <c r="AK1" s="224"/>
      <c r="AL1" s="225"/>
      <c r="AM1" s="226"/>
      <c r="AN1" s="224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7"/>
      <c r="BF1" s="4"/>
      <c r="BG1" s="228" t="s">
        <v>972</v>
      </c>
      <c r="BH1" s="229"/>
      <c r="BI1" s="229"/>
      <c r="BJ1" s="230"/>
      <c r="BK1" s="4"/>
      <c r="BL1" s="220" t="s">
        <v>973</v>
      </c>
      <c r="BM1" s="221"/>
      <c r="BN1" s="221"/>
      <c r="BO1" s="221"/>
      <c r="BP1" s="221"/>
      <c r="BQ1" s="221"/>
      <c r="BR1" s="222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3" t="s">
        <v>974</v>
      </c>
      <c r="AI2" s="224"/>
      <c r="AJ2" s="224"/>
      <c r="AK2" s="224"/>
      <c r="AL2" s="225"/>
      <c r="AM2" s="226"/>
      <c r="AN2" s="224"/>
      <c r="AO2" s="224"/>
      <c r="AP2" s="227"/>
      <c r="AQ2" s="5"/>
      <c r="AR2" s="223" t="s">
        <v>977</v>
      </c>
      <c r="AS2" s="224"/>
      <c r="AT2" s="224"/>
      <c r="AU2" s="224"/>
      <c r="AV2" s="224"/>
      <c r="AW2" s="224"/>
      <c r="AX2" s="227"/>
      <c r="AY2" s="5"/>
      <c r="AZ2" s="217" t="s">
        <v>978</v>
      </c>
      <c r="BA2" s="219"/>
      <c r="BB2" s="223" t="s">
        <v>975</v>
      </c>
      <c r="BC2" s="224"/>
      <c r="BD2" s="224"/>
      <c r="BE2" s="227"/>
      <c r="BF2" s="4"/>
      <c r="BG2" s="231"/>
      <c r="BH2" s="232"/>
      <c r="BI2" s="232"/>
      <c r="BJ2" s="233"/>
      <c r="BK2" s="4"/>
      <c r="BL2" s="234"/>
      <c r="BM2" s="235"/>
      <c r="BN2" s="235"/>
      <c r="BO2" s="235"/>
      <c r="BP2" s="235"/>
      <c r="BQ2" s="235"/>
      <c r="BR2" s="236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7" t="s">
        <v>979</v>
      </c>
      <c r="AI3" s="219"/>
      <c r="AJ3" s="217" t="s">
        <v>980</v>
      </c>
      <c r="AK3" s="218"/>
      <c r="AL3" s="241"/>
      <c r="AM3" s="242"/>
      <c r="AN3" s="218"/>
      <c r="AO3" s="218"/>
      <c r="AP3" s="219"/>
      <c r="AQ3" s="60"/>
      <c r="AR3" s="239" t="s">
        <v>986</v>
      </c>
      <c r="AS3" s="240"/>
      <c r="AT3" s="239" t="s">
        <v>987</v>
      </c>
      <c r="AU3" s="240"/>
      <c r="AV3" s="239" t="s">
        <v>988</v>
      </c>
      <c r="AW3" s="240"/>
      <c r="AX3" s="60" t="s">
        <v>989</v>
      </c>
      <c r="AY3" s="60"/>
      <c r="AZ3" s="237"/>
      <c r="BA3" s="238"/>
      <c r="BB3" s="217" t="s">
        <v>982</v>
      </c>
      <c r="BC3" s="218"/>
      <c r="BD3" s="218"/>
      <c r="BE3" s="219"/>
      <c r="BF3" s="59"/>
      <c r="BG3" s="231"/>
      <c r="BH3" s="232"/>
      <c r="BI3" s="232"/>
      <c r="BJ3" s="233"/>
      <c r="BK3" s="59"/>
      <c r="BL3" s="220" t="s">
        <v>990</v>
      </c>
      <c r="BM3" s="221"/>
      <c r="BN3" s="221"/>
      <c r="BO3" s="222"/>
      <c r="BP3" s="220" t="s">
        <v>773</v>
      </c>
      <c r="BQ3" s="221"/>
      <c r="BR3" s="222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  <c r="BS4" s="210"/>
    </row>
    <row r="5" spans="1:122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210" t="s">
        <v>1061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0" t="str">
        <f t="shared" si="5"/>
        <v>CCOCirculaçãoIntervaloOportunidade</v>
      </c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1075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0" t="s">
        <v>1088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0" t="s">
        <v>1110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1116</v>
      </c>
      <c r="H36" s="186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7" t="s">
        <v>1135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0" t="s">
        <v>1088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1065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7" t="s">
        <v>1161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1116</v>
      </c>
      <c r="H56" s="186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7" t="s">
        <v>1135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1171</v>
      </c>
      <c r="BJ66" s="200" t="s">
        <v>1171</v>
      </c>
      <c r="BK66" s="15"/>
      <c r="BL66" s="130" t="s">
        <v>471</v>
      </c>
      <c r="BM66" s="130" t="s">
        <v>500</v>
      </c>
      <c r="BN66" s="130" t="s">
        <v>561</v>
      </c>
      <c r="BO66" s="203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1065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7" t="s">
        <v>1161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1178</v>
      </c>
      <c r="BJ71" s="200" t="s">
        <v>1178</v>
      </c>
      <c r="BK71" s="15"/>
      <c r="BL71" s="130" t="s">
        <v>472</v>
      </c>
      <c r="BM71" s="130" t="s">
        <v>501</v>
      </c>
      <c r="BN71" s="130" t="s">
        <v>596</v>
      </c>
      <c r="BO71" s="203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1116</v>
      </c>
      <c r="H72" s="186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1180</v>
      </c>
      <c r="BJ74" s="200" t="s">
        <v>1180</v>
      </c>
      <c r="BK74" s="15"/>
      <c r="BL74" s="130" t="s">
        <v>471</v>
      </c>
      <c r="BM74" s="130" t="s">
        <v>500</v>
      </c>
      <c r="BN74" s="130" t="s">
        <v>561</v>
      </c>
      <c r="BO74" s="200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7" t="s">
        <v>1135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08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1116</v>
      </c>
      <c r="H87" s="186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1116</v>
      </c>
      <c r="H102" s="186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1231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1116</v>
      </c>
      <c r="H110" s="186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0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1116</v>
      </c>
      <c r="H121" s="186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08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1065</v>
      </c>
      <c r="H132" s="205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08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08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1065</v>
      </c>
      <c r="H149" s="205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1231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1231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1065</v>
      </c>
      <c r="H163" s="205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08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08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08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7" t="s">
        <v>1135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1231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1065</v>
      </c>
      <c r="H179" s="205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1367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1231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1368</v>
      </c>
      <c r="M192" s="127" t="s">
        <v>1369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1370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1371</v>
      </c>
      <c r="BJ192" s="16" t="s">
        <v>1372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1373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1374</v>
      </c>
      <c r="BJ193" s="16" t="s">
        <v>1374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1065</v>
      </c>
      <c r="H194" s="205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1375</v>
      </c>
      <c r="BJ194" s="16" t="s">
        <v>1375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1376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1377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1378</v>
      </c>
      <c r="BJ195" s="16" t="s">
        <v>1379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1380</v>
      </c>
      <c r="V196" s="151" t="s">
        <v>1147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1367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1381</v>
      </c>
      <c r="BJ197" s="16" t="s">
        <v>1382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1383</v>
      </c>
      <c r="V198" s="151" t="s">
        <v>1147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1384</v>
      </c>
      <c r="BJ198" s="16" t="s">
        <v>1384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1385</v>
      </c>
      <c r="BJ199" s="16" t="s">
        <v>1385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1386</v>
      </c>
      <c r="W200" s="104" t="s">
        <v>452</v>
      </c>
      <c r="X200" s="129" t="s">
        <v>455</v>
      </c>
      <c r="Y200" s="104"/>
      <c r="Z200" s="187" t="s">
        <v>1387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1388</v>
      </c>
      <c r="BJ200" s="16" t="s">
        <v>1388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1389</v>
      </c>
      <c r="V201" s="151" t="s">
        <v>1147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1390</v>
      </c>
      <c r="BJ201" s="16" t="s">
        <v>1390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1391</v>
      </c>
      <c r="BJ202" s="16" t="s">
        <v>1391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1392</v>
      </c>
      <c r="BJ204" s="16" t="s">
        <v>1393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1394</v>
      </c>
      <c r="BJ205" s="16" t="s">
        <v>1395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1065</v>
      </c>
      <c r="H206" s="205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1396</v>
      </c>
      <c r="BJ206" s="16" t="s">
        <v>1397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1398</v>
      </c>
      <c r="BJ207" s="16" t="s">
        <v>1399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1400</v>
      </c>
      <c r="BJ208" s="16" t="s">
        <v>1401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1402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1403</v>
      </c>
      <c r="M209" s="127" t="s">
        <v>1404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1405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1406</v>
      </c>
      <c r="BJ209" s="17" t="s">
        <v>1407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</v>
      </c>
      <c r="AS213" s="108">
        <v>0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0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1408</v>
      </c>
      <c r="BJ213" s="208" t="s">
        <v>1408</v>
      </c>
      <c r="BK213" s="15"/>
      <c r="BL213" s="130" t="s">
        <v>471</v>
      </c>
      <c r="BM213" s="130" t="s">
        <v>500</v>
      </c>
      <c r="BN213" s="130" t="s">
        <v>561</v>
      </c>
      <c r="BO213" s="17" t="s">
        <v>624</v>
      </c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210" t="str">
        <f t="shared" si="10"/>
        <v>CCOCirculaçãoIntervaloOportunidade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 t="s">
        <v>1409</v>
      </c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210" t="str">
        <f>IF(BM214="","",SUBSTITUTE(BL214," ","")&amp;SUBSTITUTE(BM214," ",""))</f>
        <v/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1231</v>
      </c>
      <c r="E215" s="185" t="s">
        <v>638</v>
      </c>
      <c r="F215" s="142" t="str">
        <f>IF(D215="","*",VLOOKUP(E215,BS_ATIVIDADE[],3,FALSE))</f>
        <v>OUTROS</v>
      </c>
      <c r="G215" s="186" t="s">
        <v>1410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1411</v>
      </c>
      <c r="M215" s="127" t="s">
        <v>1412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1312</v>
      </c>
      <c r="V215" s="105" t="s">
        <v>1413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/>
      <c r="AS215" s="108"/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 t="s">
        <v>1414</v>
      </c>
      <c r="BJ215" s="17"/>
      <c r="BK215" s="15"/>
      <c r="BL215" s="130"/>
      <c r="BM215" s="130"/>
      <c r="BN215" s="130"/>
      <c r="BO215" s="190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210" t="str">
        <f>IF(BM215="","",SUBSTITUTE(BL215," ","")&amp;SUBSTITUTE(BM215," ",""))</f>
        <v/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1349</v>
      </c>
      <c r="M216" s="127" t="s">
        <v>1350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05" t="s">
        <v>1352</v>
      </c>
      <c r="W216" s="104" t="s">
        <v>452</v>
      </c>
      <c r="X216" s="129" t="s">
        <v>455</v>
      </c>
      <c r="Y216" s="104"/>
      <c r="Z216" s="187" t="s">
        <v>1135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 t="s">
        <v>1415</v>
      </c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>IF(BM216="","",SUBSTITUTE(BL216," ","")&amp;SUBSTITUTE(BM216," ",""))</f>
        <v/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1351</v>
      </c>
      <c r="V217" s="151" t="s">
        <v>1147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 t="s">
        <v>1416</v>
      </c>
      <c r="BJ217" s="17"/>
      <c r="BK217" s="15"/>
      <c r="BL217" s="130"/>
      <c r="BM217" s="130"/>
      <c r="BN217" s="130"/>
      <c r="BO217" s="190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>IF(BM217="","",SUBSTITUTE(BL217," ","")&amp;SUBSTITUTE(BM217," ",""))</f>
        <v/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TURMA FIXA VIA 46069</v>
      </c>
      <c r="B218" s="183">
        <v>46069</v>
      </c>
      <c r="C218" s="134">
        <f>IF(BS_CONTROLE[[#This Row],[DATA]]="","",WEEKNUM(BS_CONTROLE[[#This Row],[DATA]]))</f>
        <v>8</v>
      </c>
      <c r="D218" s="184" t="s">
        <v>873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1246</v>
      </c>
      <c r="V218" s="151" t="s">
        <v>1147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/>
      <c r="AR218" s="108"/>
      <c r="AS218" s="108"/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/>
      <c r="BH218" s="16"/>
      <c r="BI218" s="16" t="s">
        <v>1416</v>
      </c>
      <c r="BJ218" s="17"/>
      <c r="BK218" s="15"/>
      <c r="BL218" s="130"/>
      <c r="BM218" s="130"/>
      <c r="BN218" s="130"/>
      <c r="BO218" s="190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210" t="str">
        <f>IF(BM218="","",SUBSTITUTE(BL218," ","")&amp;SUBSTITUTE(BM218," ",""))</f>
        <v/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1065</v>
      </c>
      <c r="H219" s="205" t="s">
        <v>1065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1062</v>
      </c>
      <c r="V219" s="151" t="s">
        <v>1279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/>
      <c r="AR219" s="108"/>
      <c r="AS219" s="108"/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/>
      <c r="BH219" s="16"/>
      <c r="BI219" s="16" t="s">
        <v>1417</v>
      </c>
      <c r="BJ219" s="17"/>
      <c r="BK219" s="15"/>
      <c r="BL219" s="130"/>
      <c r="BM219" s="130"/>
      <c r="BN219" s="130"/>
      <c r="BO219" s="17"/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>IF(BM219="","",SUBSTITUTE(BL219," ","")&amp;SUBSTITUTE(BM219," ",""))</f>
        <v/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1351</v>
      </c>
      <c r="V220" s="105" t="s">
        <v>1147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/>
      <c r="AS220" s="108"/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/>
      <c r="BH220" s="16"/>
      <c r="BI220" s="16" t="s">
        <v>1418</v>
      </c>
      <c r="BJ220" s="17"/>
      <c r="BK220" s="15"/>
      <c r="BL220" s="130"/>
      <c r="BM220" s="130"/>
      <c r="BN220" s="130"/>
      <c r="BO220" s="190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>IF(BM220="","",SUBSTITUTE(BL220," ","")&amp;SUBSTITUTE(BM220," ",""))</f>
        <v/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1315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1279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1251</v>
      </c>
      <c r="BJ221" s="208" t="s">
        <v>1251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>IF(BM221="","",SUBSTITUTE(BL221," ","")&amp;SUBSTITUTE(BM221," ",""))</f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1117</v>
      </c>
      <c r="V222" s="151" t="s">
        <v>1147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/>
      <c r="AR222" s="108"/>
      <c r="AS222" s="108"/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 t="s">
        <v>1416</v>
      </c>
      <c r="BJ222" s="17"/>
      <c r="BK222" s="15"/>
      <c r="BL222" s="130"/>
      <c r="BM222" s="130"/>
      <c r="BN222" s="130"/>
      <c r="BO222" s="190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>IF(BM222="","",SUBSTITUTE(BL222," ","")&amp;SUBSTITUTE(BM222," ",""))</f>
        <v/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1117</v>
      </c>
      <c r="V223" s="151" t="s">
        <v>1419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/>
      <c r="AR223" s="108"/>
      <c r="AS223" s="108"/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/>
      <c r="BH223" s="16"/>
      <c r="BI223" s="16" t="s">
        <v>1416</v>
      </c>
      <c r="BJ223" s="17"/>
      <c r="BK223" s="15"/>
      <c r="BL223" s="130"/>
      <c r="BM223" s="130"/>
      <c r="BN223" s="130"/>
      <c r="BO223" s="190"/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>IF(BM223="","",SUBSTITUTE(BL223," ","")&amp;SUBSTITUTE(BM223," ",""))</f>
        <v/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1420</v>
      </c>
      <c r="V224" s="151" t="s">
        <v>1147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/>
      <c r="AR224" s="108"/>
      <c r="AS224" s="108"/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 t="s">
        <v>1416</v>
      </c>
      <c r="BJ224" s="17"/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>IF(BM224="","",SUBSTITUTE(BL224," ","")&amp;SUBSTITUTE(BM224," ",""))</f>
        <v/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1062</v>
      </c>
      <c r="V225" s="151" t="s">
        <v>1279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/>
      <c r="AR225" s="108"/>
      <c r="AS225" s="108"/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0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 t="s">
        <v>1421</v>
      </c>
      <c r="BJ225" s="17"/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</v>
      </c>
      <c r="BR225" s="18">
        <f>IF(OR(B225="",E225=""),"*",AZ225/P225)</f>
        <v>0</v>
      </c>
      <c r="BS225" s="210" t="str">
        <f>IF(BM225="","",SUBSTITUTE(BL225," ","")&amp;SUBSTITUTE(BM225," ",""))</f>
        <v/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6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6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6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6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6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6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6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6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6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6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6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6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3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17" operator="equal">
      <formula>"NÃO"</formula>
    </cfRule>
    <cfRule type="cellIs" dxfId="187" priority="12018" operator="equal">
      <formula>"SIM"</formula>
    </cfRule>
  </conditionalFormatting>
  <conditionalFormatting sqref="AY6:AY1056">
    <cfRule type="expression" dxfId="186" priority="54473">
      <formula>#REF!=1</formula>
    </cfRule>
  </conditionalFormatting>
  <conditionalFormatting sqref="BD6:BD1056 AX6:AX1056 T6:T1056">
    <cfRule type="cellIs" dxfId="185" priority="54457" operator="equal">
      <formula>"ERRO"</formula>
    </cfRule>
  </conditionalFormatting>
  <conditionalFormatting sqref="BP6:BP1056">
    <cfRule type="cellIs" dxfId="184" priority="54452" operator="equal">
      <formula>"Produção e Intervalo"</formula>
    </cfRule>
    <cfRule type="cellIs" dxfId="183" priority="54453" operator="equal">
      <formula>"Aderente"</formula>
    </cfRule>
    <cfRule type="cellIs" dxfId="182" priority="54454" operator="equal">
      <formula>"Intervalo"</formula>
    </cfRule>
    <cfRule type="cellIs" dxfId="181" priority="54455" operator="equal">
      <formula>"Produção"</formula>
    </cfRule>
    <cfRule type="cellIs" dxfId="180" priority="54456" operator="equal">
      <formula>"ERRO"</formula>
    </cfRule>
  </conditionalFormatting>
  <conditionalFormatting sqref="BQ6:BR1056">
    <cfRule type="cellIs" dxfId="179" priority="54434" operator="equal">
      <formula>"*"</formula>
    </cfRule>
    <cfRule type="cellIs" dxfId="178" priority="54435" operator="greaterThanOrEqual">
      <formula>1</formula>
    </cfRule>
    <cfRule type="cellIs" dxfId="177" priority="54436" operator="lessThan">
      <formula>1</formula>
    </cfRule>
  </conditionalFormatting>
  <conditionalFormatting sqref="BJ23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4" operator="equal">
      <formula>"OPORTUNIDADE"</formula>
    </cfRule>
  </conditionalFormatting>
  <conditionalFormatting sqref="X28:Y29">
    <cfRule type="cellIs" dxfId="175" priority="332" operator="equal">
      <formula>"NÃO"</formula>
    </cfRule>
    <cfRule type="cellIs" dxfId="174" priority="333" operator="equal">
      <formula>"SIM"</formula>
    </cfRule>
  </conditionalFormatting>
  <conditionalFormatting sqref="BJ1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4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10" operator="equal">
      <formula>"OPORTUNIDADE"</formula>
    </cfRule>
  </conditionalFormatting>
  <conditionalFormatting sqref="Y39">
    <cfRule type="cellIs" dxfId="172" priority="308" operator="equal">
      <formula>"NÃO"</formula>
    </cfRule>
    <cfRule type="cellIs" dxfId="171" priority="309" operator="equal">
      <formula>"SIM"</formula>
    </cfRule>
  </conditionalFormatting>
  <conditionalFormatting sqref="X42:X43">
    <cfRule type="cellIs" dxfId="170" priority="307" operator="equal">
      <formula>"OPORTUNIDADE"</formula>
    </cfRule>
  </conditionalFormatting>
  <conditionalFormatting sqref="X42:X43">
    <cfRule type="cellIs" dxfId="169" priority="305" operator="equal">
      <formula>"NÃO"</formula>
    </cfRule>
    <cfRule type="cellIs" dxfId="168" priority="306" operator="equal">
      <formula>"SIM"</formula>
    </cfRule>
  </conditionalFormatting>
  <conditionalFormatting sqref="BJ4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8" operator="equal">
      <formula>"OPORTUNIDADE"</formula>
    </cfRule>
  </conditionalFormatting>
  <conditionalFormatting sqref="X46:Y46 Y47:Y48 X47:X50">
    <cfRule type="cellIs" dxfId="166" priority="276" operator="equal">
      <formula>"NÃO"</formula>
    </cfRule>
    <cfRule type="cellIs" dxfId="165" priority="277" operator="equal">
      <formula>"SIM"</formula>
    </cfRule>
  </conditionalFormatting>
  <conditionalFormatting sqref="BJ3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50" operator="equal">
      <formula>"OPORTUNIDADE"</formula>
    </cfRule>
  </conditionalFormatting>
  <conditionalFormatting sqref="Y57">
    <cfRule type="cellIs" dxfId="163" priority="248" operator="equal">
      <formula>"NÃO"</formula>
    </cfRule>
    <cfRule type="cellIs" dxfId="162" priority="249" operator="equal">
      <formula>"SIM"</formula>
    </cfRule>
  </conditionalFormatting>
  <conditionalFormatting sqref="BJ3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7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7" operator="equal">
      <formula>"OPORTUNIDADE"</formula>
    </cfRule>
  </conditionalFormatting>
  <conditionalFormatting sqref="X52:X61">
    <cfRule type="cellIs" dxfId="160" priority="235" operator="equal">
      <formula>"NÃO"</formula>
    </cfRule>
    <cfRule type="cellIs" dxfId="159" priority="236" operator="equal">
      <formula>"SIM"</formula>
    </cfRule>
  </conditionalFormatting>
  <conditionalFormatting sqref="BJ5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01" operator="equal">
      <formula>"OPORTUNIDADE"</formula>
    </cfRule>
  </conditionalFormatting>
  <conditionalFormatting sqref="Y73">
    <cfRule type="cellIs" dxfId="157" priority="199" operator="equal">
      <formula>"NÃO"</formula>
    </cfRule>
    <cfRule type="cellIs" dxfId="156" priority="200" operator="equal">
      <formula>"SIM"</formula>
    </cfRule>
  </conditionalFormatting>
  <conditionalFormatting sqref="X75">
    <cfRule type="cellIs" dxfId="155" priority="195" operator="equal">
      <formula>"OPORTUNIDADE"</formula>
    </cfRule>
  </conditionalFormatting>
  <conditionalFormatting sqref="X75">
    <cfRule type="cellIs" dxfId="154" priority="193" operator="equal">
      <formula>"NÃO"</formula>
    </cfRule>
    <cfRule type="cellIs" dxfId="153" priority="194" operator="equal">
      <formula>"SIM"</formula>
    </cfRule>
  </conditionalFormatting>
  <conditionalFormatting sqref="BJ6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8" operator="equal">
      <formula>"OPORTUNIDADE"</formula>
    </cfRule>
  </conditionalFormatting>
  <conditionalFormatting sqref="X76:X77">
    <cfRule type="cellIs" dxfId="151" priority="186" operator="equal">
      <formula>"NÃO"</formula>
    </cfRule>
    <cfRule type="cellIs" dxfId="150" priority="187" operator="equal">
      <formula>"SIM"</formula>
    </cfRule>
  </conditionalFormatting>
  <conditionalFormatting sqref="BO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3">
      <iconSet showValue="0">
        <cfvo type="percent" val="0"/>
        <cfvo type="num" val="1"/>
        <cfvo type="num" val="1" gte="0"/>
      </iconSet>
    </cfRule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7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14:BJ220 BJ222:BJ1056">
    <cfRule type="iconSet" priority="6319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22">
      <iconSet showValue="0">
        <cfvo type="percent" val="0"/>
        <cfvo type="num" val="1"/>
        <cfvo type="num" val="1" gte="0"/>
      </iconSet>
    </cfRule>
    <cfRule type="iconSet" priority="6322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2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1056">
    <cfRule type="iconSet" priority="63232">
      <iconSet showValue="0">
        <cfvo type="percent" val="0"/>
        <cfvo type="num" val="1"/>
        <cfvo type="num" val="1" gte="0"/>
      </iconSet>
    </cfRule>
  </conditionalFormatting>
  <conditionalFormatting sqref="BJ21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3" t="s">
        <v>1422</v>
      </c>
      <c r="C2" s="243"/>
      <c r="D2" s="243"/>
      <c r="E2" s="243"/>
      <c r="F2" s="243"/>
      <c r="G2" s="243"/>
    </row>
    <row r="3" spans="2:7" ht="15" customHeight="1">
      <c r="B3" s="244"/>
      <c r="C3" s="244"/>
      <c r="D3" s="244"/>
      <c r="E3" s="244"/>
      <c r="F3" s="244"/>
      <c r="G3" s="244"/>
    </row>
    <row r="4" spans="2:7">
      <c r="B4" s="159" t="s">
        <v>1423</v>
      </c>
      <c r="C4" s="159" t="s">
        <v>1424</v>
      </c>
      <c r="D4" s="159" t="s">
        <v>1425</v>
      </c>
      <c r="E4" s="159" t="s">
        <v>1426</v>
      </c>
      <c r="F4" s="159" t="s">
        <v>4</v>
      </c>
      <c r="G4" s="159" t="s">
        <v>1427</v>
      </c>
    </row>
    <row r="5" spans="2:7">
      <c r="B5" s="160" t="s">
        <v>1428</v>
      </c>
      <c r="C5" s="160">
        <v>257068</v>
      </c>
      <c r="D5" s="160" t="s">
        <v>1429</v>
      </c>
      <c r="E5" s="160" t="s">
        <v>1430</v>
      </c>
      <c r="F5" s="160" t="s">
        <v>1430</v>
      </c>
      <c r="G5" s="161">
        <v>46296</v>
      </c>
    </row>
    <row r="6" spans="2:7">
      <c r="B6" s="160" t="s">
        <v>1431</v>
      </c>
      <c r="C6" s="160" t="s">
        <v>624</v>
      </c>
      <c r="D6" s="160" t="s">
        <v>624</v>
      </c>
      <c r="E6" s="160" t="s">
        <v>624</v>
      </c>
      <c r="F6" s="160" t="s">
        <v>1432</v>
      </c>
      <c r="G6" s="161" t="s">
        <v>624</v>
      </c>
    </row>
    <row r="7" spans="2:7">
      <c r="B7" s="160" t="s">
        <v>1433</v>
      </c>
      <c r="C7" s="160">
        <v>257472</v>
      </c>
      <c r="D7" s="160" t="s">
        <v>1434</v>
      </c>
      <c r="E7" s="160" t="s">
        <v>1435</v>
      </c>
      <c r="F7" s="160" t="s">
        <v>1435</v>
      </c>
      <c r="G7" s="161">
        <v>45992</v>
      </c>
    </row>
    <row r="8" spans="2:7">
      <c r="B8" s="160" t="s">
        <v>1436</v>
      </c>
      <c r="C8" s="160">
        <v>260307</v>
      </c>
      <c r="D8" s="160" t="s">
        <v>1437</v>
      </c>
      <c r="E8" s="160" t="s">
        <v>1438</v>
      </c>
      <c r="F8" s="160" t="s">
        <v>1435</v>
      </c>
      <c r="G8" s="161">
        <v>46082</v>
      </c>
    </row>
    <row r="9" spans="2:7">
      <c r="B9" s="160" t="s">
        <v>1439</v>
      </c>
      <c r="C9" s="160">
        <v>333033</v>
      </c>
      <c r="D9" s="160" t="s">
        <v>1440</v>
      </c>
      <c r="E9" s="160" t="s">
        <v>1432</v>
      </c>
      <c r="F9" s="160" t="s">
        <v>1441</v>
      </c>
      <c r="G9" s="160" t="s">
        <v>624</v>
      </c>
    </row>
    <row r="10" spans="2:7">
      <c r="B10" s="160" t="s">
        <v>1442</v>
      </c>
      <c r="C10" s="160">
        <v>263576</v>
      </c>
      <c r="D10" s="160" t="s">
        <v>1443</v>
      </c>
      <c r="E10" s="160" t="s">
        <v>1432</v>
      </c>
      <c r="F10" s="160" t="s">
        <v>1432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5" t="s">
        <v>1444</v>
      </c>
      <c r="D1" s="245"/>
      <c r="E1" s="245"/>
      <c r="F1" s="245"/>
      <c r="G1" s="245"/>
      <c r="H1" s="245"/>
    </row>
    <row r="2" spans="3:8" ht="15" customHeight="1">
      <c r="C2" s="245"/>
      <c r="D2" s="245"/>
      <c r="E2" s="245"/>
      <c r="F2" s="245"/>
      <c r="G2" s="245"/>
      <c r="H2" s="245"/>
    </row>
    <row r="3" spans="3:8" ht="15" customHeight="1">
      <c r="C3" s="198" t="s">
        <v>717</v>
      </c>
      <c r="D3" s="198" t="s">
        <v>1445</v>
      </c>
      <c r="E3" s="198" t="s">
        <v>1446</v>
      </c>
      <c r="F3" s="198" t="s">
        <v>1447</v>
      </c>
      <c r="G3" s="198" t="s">
        <v>1448</v>
      </c>
      <c r="H3" s="198" t="s">
        <v>1449</v>
      </c>
    </row>
    <row r="4" spans="3:8" ht="15" customHeight="1">
      <c r="C4" s="194" t="s">
        <v>1070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1450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1451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1452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I1058" sqref="I1058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46"/>
      <c r="B1" s="247"/>
      <c r="C1" s="24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9" t="s">
        <v>1059</v>
      </c>
      <c r="Q1" s="250"/>
      <c r="R1" s="111"/>
      <c r="S1" s="84"/>
      <c r="T1" s="86"/>
      <c r="U1" s="251" t="s">
        <v>1453</v>
      </c>
      <c r="V1" s="251"/>
      <c r="W1" s="251"/>
    </row>
    <row r="2" spans="1:23" ht="15" customHeight="1">
      <c r="A2" s="87" t="s">
        <v>1454</v>
      </c>
      <c r="B2" s="87" t="s">
        <v>1455</v>
      </c>
      <c r="C2" s="87" t="s">
        <v>442</v>
      </c>
      <c r="D2" s="88" t="s">
        <v>1011</v>
      </c>
      <c r="E2" s="88" t="s">
        <v>4</v>
      </c>
      <c r="F2" s="88" t="s">
        <v>1456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1457</v>
      </c>
      <c r="T2" s="91" t="s">
        <v>1014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MARCEL (TF-03)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1458</v>
      </c>
      <c r="C2" s="121" t="s">
        <v>997</v>
      </c>
      <c r="D2" s="76" t="s">
        <v>999</v>
      </c>
      <c r="E2" s="76" t="s">
        <v>1459</v>
      </c>
      <c r="F2" s="99" t="s">
        <v>1460</v>
      </c>
      <c r="G2" s="76" t="s">
        <v>1461</v>
      </c>
      <c r="H2" s="76" t="s">
        <v>1462</v>
      </c>
      <c r="I2" s="76" t="s">
        <v>1463</v>
      </c>
      <c r="J2" s="76" t="s">
        <v>1464</v>
      </c>
      <c r="K2" s="78" t="s">
        <v>1465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 t="str">
        <f>IF(SP_NORTE!B227="","*",SP_NORTE!B227)</f>
        <v>*</v>
      </c>
      <c r="D200" s="94" t="str">
        <f>IF(SP_NORTE!D227="","*",SP_NORTE!D227)</f>
        <v>*</v>
      </c>
      <c r="E200" s="94" t="str">
        <f>IF(SP_NORTE!G227="","*",SP_NORTE!G227)</f>
        <v>*</v>
      </c>
      <c r="F200" s="100" t="str">
        <f>IF(SP_NORTE!L227="","*",SP_NORTE!L227)</f>
        <v>-</v>
      </c>
      <c r="G200" s="95" t="str">
        <f>IF(SP_NORTE!H227="","*",SP_NORTE!H227)</f>
        <v>*</v>
      </c>
      <c r="H200" s="95" t="str">
        <f>IF(SP_NORTE!AA227="","*",SP_NORTE!AA227)</f>
        <v>*</v>
      </c>
      <c r="I200" s="95" t="str">
        <f>IF(SP_NORTE!AB227="","*",SP_NORTE!AB227)</f>
        <v>*</v>
      </c>
      <c r="J200" s="96" t="str">
        <f>IF(SP_NORTE!Z227="","*",SP_NORTE!Z227)</f>
        <v>*</v>
      </c>
      <c r="K200" s="97" t="str">
        <f>IF(SP_NORTE!AC227="","*",SP_NORTE!AC227)</f>
        <v>*</v>
      </c>
    </row>
    <row r="201" spans="2:11" hidden="1">
      <c r="B201" s="94" t="str">
        <f>IF(SP_NORTE!X228="","*",SP_NORTE!X228)</f>
        <v>*</v>
      </c>
      <c r="C201" s="95" t="str">
        <f>IF(SP_NORTE!B228="","*",SP_NORTE!B228)</f>
        <v>*</v>
      </c>
      <c r="D201" s="94" t="str">
        <f>IF(SP_NORTE!D228="","*",SP_NORTE!D228)</f>
        <v>*</v>
      </c>
      <c r="E201" s="94" t="str">
        <f>IF(SP_NORTE!G228="","*",SP_NORTE!G228)</f>
        <v>*</v>
      </c>
      <c r="F201" s="100" t="str">
        <f>IF(SP_NORTE!L228="","*",SP_NORTE!L228)</f>
        <v>-</v>
      </c>
      <c r="G201" s="95" t="str">
        <f>IF(SP_NORTE!H228="","*",SP_NORTE!H228)</f>
        <v>*</v>
      </c>
      <c r="H201" s="95" t="str">
        <f>IF(SP_NORTE!AA228="","*",SP_NORTE!AA228)</f>
        <v>*</v>
      </c>
      <c r="I201" s="95" t="str">
        <f>IF(SP_NORTE!AB228="","*",SP_NORTE!AB228)</f>
        <v>*</v>
      </c>
      <c r="J201" s="96" t="str">
        <f>IF(SP_NORTE!Z228="","*",SP_NORTE!Z228)</f>
        <v>*</v>
      </c>
      <c r="K201" s="97" t="str">
        <f>IF(SP_NORTE!AC228="","*",SP_NORTE!AC228)</f>
        <v>*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 t="str">
        <f>IF(SP_NORTE!B231="","*",SP_NORTE!B231)</f>
        <v>*</v>
      </c>
      <c r="D204" s="94" t="str">
        <f>IF(SP_NORTE!D231="","*",SP_NORTE!D231)</f>
        <v>*</v>
      </c>
      <c r="E204" s="94" t="str">
        <f>IF(SP_NORTE!G231="","*",SP_NORTE!G231)</f>
        <v>*</v>
      </c>
      <c r="F204" s="100" t="str">
        <f>IF(SP_NORTE!L231="","*",SP_NORTE!L231)</f>
        <v>-</v>
      </c>
      <c r="G204" s="95" t="str">
        <f>IF(SP_NORTE!H231="","*",SP_NORTE!H231)</f>
        <v>*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 t="str">
        <f>IF(SP_NORTE!B232="","*",SP_NORTE!B232)</f>
        <v>*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 t="str">
        <f>IF(SP_NORTE!B235="","*",SP_NORTE!B235)</f>
        <v>*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 t="str">
        <f>IF(SP_NORTE!B236="","*",SP_NORTE!B236)</f>
        <v>*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 t="str">
        <f>IF(SP_NORTE!B237="","*",SP_NORTE!B237)</f>
        <v>*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 t="str">
        <f>IF(SP_NORTE!B238="","*",SP_NORTE!B238)</f>
        <v>*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2" t="s">
        <v>1466</v>
      </c>
      <c r="D5" s="253"/>
      <c r="E5" s="253"/>
      <c r="F5" s="253"/>
      <c r="G5" s="253"/>
      <c r="H5" s="253"/>
      <c r="I5" s="253"/>
      <c r="J5" s="254"/>
      <c r="K5" s="255" t="s">
        <v>1467</v>
      </c>
      <c r="L5" s="256"/>
      <c r="M5" s="256"/>
      <c r="N5" s="256"/>
      <c r="O5" s="257" t="s">
        <v>1468</v>
      </c>
      <c r="P5" s="258"/>
    </row>
    <row r="6" spans="1:16" s="74" customFormat="1" ht="15" customHeight="1">
      <c r="A6" s="66" t="s">
        <v>1456</v>
      </c>
      <c r="B6" s="75" t="s">
        <v>1455</v>
      </c>
      <c r="C6" s="76" t="s">
        <v>1011</v>
      </c>
      <c r="D6" s="77" t="s">
        <v>1012</v>
      </c>
      <c r="E6" s="76" t="s">
        <v>1469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1470</v>
      </c>
      <c r="M6" s="80" t="s">
        <v>642</v>
      </c>
      <c r="N6" s="81" t="s">
        <v>1006</v>
      </c>
      <c r="O6" s="156" t="s">
        <v>1049</v>
      </c>
      <c r="P6" s="132" t="s">
        <v>1471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sem oportunidade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 t="str">
        <f>IF(SP_NORTE!BG219="","*",SP_NORTE!BG219)</f>
        <v>*</v>
      </c>
      <c r="P167" s="147" t="str">
        <f>IF($A$2=1,IF(SP_NORTE!BI219="","*",SP_NORTE!BI219),IF(SP_NORTE!BJ219="","*",SP_NORTE!BJ219))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*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*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 t="str">
        <f>IF(SP_NORTE!B227="","*",SP_NORTE!B227)</f>
        <v>*</v>
      </c>
      <c r="B172" s="83" t="str">
        <f>IF(SP_NORTE!W227="","*",SP_NORTE!W227)</f>
        <v>*</v>
      </c>
      <c r="C172" s="83" t="str">
        <f>IF(SP_NORTE!R227="","*",SP_NORTE!R227)</f>
        <v>-</v>
      </c>
      <c r="D172" s="83" t="str">
        <f>IF(SP_NORTE!S227="","*",SP_NORTE!S227)</f>
        <v>-</v>
      </c>
      <c r="E172" s="83" t="str">
        <f>IF(SP_NORTE!D227="","*",SP_NORTE!D227)</f>
        <v>*</v>
      </c>
      <c r="F172" s="83" t="str">
        <f>IF(SP_NORTE!G227="","*",SP_NORTE!G227)</f>
        <v>*</v>
      </c>
      <c r="G172" s="83" t="str">
        <f>IF(SP_NORTE!L227="","*",SP_NORTE!L227)</f>
        <v>-</v>
      </c>
      <c r="H172" s="116" t="str">
        <f>IF(SP_NORTE!J227="","*",SP_NORTE!J227)</f>
        <v>*</v>
      </c>
      <c r="I172" s="113" t="str">
        <f>IF(SP_NORTE!N227="","*",SP_NORTE!N227)</f>
        <v>*</v>
      </c>
      <c r="J172" s="113" t="str">
        <f>IF(SP_NORTE!O227="","*",SP_NORTE!O227)</f>
        <v>*</v>
      </c>
      <c r="K172" s="83">
        <f>IF(SP_NORTE!AJ227="","*",SP_NORTE!AJ227)</f>
        <v>0</v>
      </c>
      <c r="L172" s="83" t="str">
        <f>IF(SP_NORTE!AL227="","*",SP_NORTE!AL227)</f>
        <v>-</v>
      </c>
      <c r="M172" s="83">
        <f>IF(SP_NORTE!AO227="","*",SP_NORTE!AO227)</f>
        <v>0</v>
      </c>
      <c r="N172" s="83" t="str">
        <f>IF(SP_NORTE!AL227="","*",SP_NORTE!AL227)</f>
        <v>-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 t="str">
        <f>IF(SP_NORTE!B228="","*",SP_NORTE!B228)</f>
        <v>*</v>
      </c>
      <c r="B173" s="83" t="str">
        <f>IF(SP_NORTE!W228="","*",SP_NORTE!W228)</f>
        <v>*</v>
      </c>
      <c r="C173" s="83" t="str">
        <f>IF(SP_NORTE!R228="","*",SP_NORTE!R228)</f>
        <v>-</v>
      </c>
      <c r="D173" s="83" t="str">
        <f>IF(SP_NORTE!S228="","*",SP_NORTE!S228)</f>
        <v>-</v>
      </c>
      <c r="E173" s="83" t="str">
        <f>IF(SP_NORTE!D228="","*",SP_NORTE!D228)</f>
        <v>*</v>
      </c>
      <c r="F173" s="83" t="str">
        <f>IF(SP_NORTE!G228="","*",SP_NORTE!G228)</f>
        <v>*</v>
      </c>
      <c r="G173" s="83" t="str">
        <f>IF(SP_NORTE!L228="","*",SP_NORTE!L228)</f>
        <v>-</v>
      </c>
      <c r="H173" s="116" t="str">
        <f>IF(SP_NORTE!J228="","*",SP_NORTE!J228)</f>
        <v>*</v>
      </c>
      <c r="I173" s="113" t="str">
        <f>IF(SP_NORTE!N228="","*",SP_NORTE!N228)</f>
        <v>*</v>
      </c>
      <c r="J173" s="113" t="str">
        <f>IF(SP_NORTE!O228="","*",SP_NORTE!O228)</f>
        <v>*</v>
      </c>
      <c r="K173" s="83">
        <f>IF(SP_NORTE!AJ228="","*",SP_NORTE!AJ228)</f>
        <v>0</v>
      </c>
      <c r="L173" s="83" t="str">
        <f>IF(SP_NORTE!AL228="","*",SP_NORTE!AL228)</f>
        <v>-</v>
      </c>
      <c r="M173" s="83">
        <f>IF(SP_NORTE!AO228="","*",SP_NORTE!AO228)</f>
        <v>0</v>
      </c>
      <c r="N173" s="83" t="str">
        <f>IF(SP_NORTE!AL228="","*",SP_NORTE!AL228)</f>
        <v>-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 t="str">
        <f>IF(SP_NORTE!B231="","*",SP_NORTE!B231)</f>
        <v>*</v>
      </c>
      <c r="B176" s="83" t="str">
        <f>IF(SP_NORTE!W231="","*",SP_NORTE!W231)</f>
        <v>*</v>
      </c>
      <c r="C176" s="83" t="str">
        <f>IF(SP_NORTE!R231="","*",SP_NORTE!R231)</f>
        <v>-</v>
      </c>
      <c r="D176" s="83" t="str">
        <f>IF(SP_NORTE!S231="","*",SP_NORTE!S231)</f>
        <v>-</v>
      </c>
      <c r="E176" s="83" t="str">
        <f>IF(SP_NORTE!D231="","*",SP_NORTE!D231)</f>
        <v>*</v>
      </c>
      <c r="F176" s="83" t="str">
        <f>IF(SP_NORTE!G231="","*",SP_NORTE!G231)</f>
        <v>*</v>
      </c>
      <c r="G176" s="83" t="str">
        <f>IF(SP_NORTE!L231="","*",SP_NORTE!L231)</f>
        <v>-</v>
      </c>
      <c r="H176" s="116" t="str">
        <f>IF(SP_NORTE!J231="","*",SP_NORTE!J231)</f>
        <v>*</v>
      </c>
      <c r="I176" s="113" t="str">
        <f>IF(SP_NORTE!N231="","*",SP_NORTE!N231)</f>
        <v>*</v>
      </c>
      <c r="J176" s="113" t="str">
        <f>IF(SP_NORTE!O231="","*",SP_NORTE!O231)</f>
        <v>*</v>
      </c>
      <c r="K176" s="83">
        <f>IF(SP_NORTE!AJ231="","*",SP_NORTE!AJ231)</f>
        <v>0</v>
      </c>
      <c r="L176" s="83" t="str">
        <f>IF(SP_NORTE!AL231="","*",SP_NORTE!AL231)</f>
        <v>-</v>
      </c>
      <c r="M176" s="83">
        <f>IF(SP_NORTE!AO231="","*",SP_NORTE!AO231)</f>
        <v>0</v>
      </c>
      <c r="N176" s="83" t="str">
        <f>IF(SP_NORTE!AL231="","*",SP_NORTE!AL231)</f>
        <v>-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 t="str">
        <f>IF(SP_NORTE!B232="","*",SP_NORTE!B232)</f>
        <v>*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 t="str">
        <f>IF(SP_NORTE!B235="","*",SP_NORTE!B235)</f>
        <v>*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 t="str">
        <f>IF(SP_NORTE!B236="","*",SP_NORTE!B236)</f>
        <v>*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 t="str">
        <f>IF(SP_NORTE!B237="","*",SP_NORTE!B237)</f>
        <v>*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 t="str">
        <f>IF(SP_NORTE!B238="","*",SP_NORTE!B238)</f>
        <v>*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C18"/>
  <sheetViews>
    <sheetView tabSelected="1" workbookViewId="0">
      <selection activeCell="B17" sqref="B17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3">
      <c r="B1" s="261"/>
    </row>
    <row r="2" spans="1:3">
      <c r="A2" s="259"/>
      <c r="C2" s="260"/>
    </row>
    <row r="3" spans="1:3">
      <c r="B3" s="262"/>
    </row>
    <row r="16" spans="1:3">
      <c r="B16" s="261"/>
    </row>
    <row r="17" spans="1:3">
      <c r="A17" s="259"/>
      <c r="B17" s="263" t="s">
        <v>1472</v>
      </c>
      <c r="C17" s="260"/>
    </row>
    <row r="18" spans="1:3">
      <c r="B18" s="26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2026-02-16T12:48:21Z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