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020" documentId="120_S{118792C3-22EF-5104-A093-F22BFE3913F3}" xr6:coauthVersionLast="47" xr6:coauthVersionMax="47" xr10:uidLastSave="{9CFC67A7-900C-4EBA-B6F0-E6AD17EF7612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62" i="1" l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6" i="1" a="1"/>
  <c r="M126" i="1"/>
  <c r="K123" i="11" s="1"/>
  <c r="M127" i="1" a="1"/>
  <c r="M127" i="1"/>
  <c r="K124" i="11" s="1"/>
  <c r="M128" i="1" a="1"/>
  <c r="M128" i="1"/>
  <c r="K125" i="11" s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4" i="1"/>
  <c r="K134" i="10" s="1"/>
  <c r="K135" i="10"/>
  <c r="K136" i="10"/>
  <c r="K137" i="10"/>
  <c r="K138" i="10"/>
  <c r="K139" i="10"/>
  <c r="K140" i="10"/>
  <c r="AK154" i="1"/>
  <c r="K141" i="10" s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4" i="1"/>
  <c r="M134" i="10" s="1"/>
  <c r="M135" i="10"/>
  <c r="M136" i="10"/>
  <c r="M137" i="10"/>
  <c r="M138" i="10"/>
  <c r="M139" i="10"/>
  <c r="M140" i="10"/>
  <c r="AP154" i="1"/>
  <c r="M141" i="10" s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62" i="1" l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N135" i="10" s="1"/>
  <c r="AN146" i="1"/>
  <c r="AM147" i="1"/>
  <c r="N136" i="10" s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6" i="10" l="1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<sst xmlns="http://schemas.openxmlformats.org/spreadsheetml/2006/main" count="5992" uniqueCount="1372">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</sst>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X1" activePane="topRight" state="frozen"/>
      <selection pane="topRight" activeCell="Y122" sqref="Y122:Y1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/>
      <c r="AS124" s="120"/>
      <c r="AT124" s="120"/>
      <c r="AU124" s="166"/>
      <c r="AV124" s="166"/>
      <c r="AW124" s="15"/>
      <c r="AX124" s="15"/>
      <c r="AY124" s="12">
        <f t="shared" si="17"/>
        <v>0</v>
      </c>
      <c r="AZ124" s="192"/>
      <c r="BA124" s="121"/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/>
      <c r="AS130" s="120"/>
      <c r="AT130" s="120"/>
      <c r="AU130" s="166"/>
      <c r="AV130" s="166"/>
      <c r="AW130" s="15"/>
      <c r="AX130" s="15"/>
      <c r="AY130" s="12">
        <f t="shared" si="30"/>
        <v>0</v>
      </c>
      <c r="AZ130" s="192"/>
      <c r="BA130" s="121"/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/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1336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1337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1338</v>
      </c>
      <c r="N132" s="141" t="s">
        <v>1337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1339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1339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1340</v>
      </c>
      <c r="N138" s="141" t="s">
        <v>1341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1342</v>
      </c>
      <c r="X138" s="116" t="s">
        <v>519</v>
      </c>
      <c r="Y138" s="143" t="s">
        <v>522</v>
      </c>
      <c r="Z138" s="116"/>
      <c r="AA138" s="164" t="s">
        <v>1343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1344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/>
      <c r="AS140" s="120"/>
      <c r="AT140" s="120"/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/>
      <c r="AS143" s="120"/>
      <c r="AT143" s="120"/>
      <c r="AU143" s="166"/>
      <c r="AV143" s="166"/>
      <c r="AW143" s="15"/>
      <c r="AX143" s="15"/>
      <c r="AY143" s="12">
        <f t="shared" si="17"/>
        <v>0</v>
      </c>
      <c r="AZ143" s="192"/>
      <c r="BA143" s="121"/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/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1345</v>
      </c>
      <c r="W144" s="117" t="s">
        <v>1346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1336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1347</v>
      </c>
      <c r="N150" s="141" t="s">
        <v>1348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1349</v>
      </c>
      <c r="W150" s="117" t="s">
        <v>1350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1344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1351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3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18" operator="equal">
      <formula>"NÃO"</formula>
    </cfRule>
    <cfRule type="cellIs" dxfId="235" priority="419" operator="equal">
      <formula>"SIM"</formula>
    </cfRule>
  </conditionalFormatting>
  <conditionalFormatting sqref="AZ357:AZ815 AZ6:AZ355">
    <cfRule type="expression" dxfId="234" priority="42874">
      <formula>#REF!=1</formula>
    </cfRule>
  </conditionalFormatting>
  <conditionalFormatting sqref="BF65 V65 U6:U64 U66:U817 BE6:BE835 AY6:AY835">
    <cfRule type="cellIs" dxfId="233" priority="42858" operator="equal">
      <formula>"ERRO"</formula>
    </cfRule>
  </conditionalFormatting>
  <conditionalFormatting sqref="BQ192:BQ819 BQ6:BQ190">
    <cfRule type="cellIs" dxfId="232" priority="42853" operator="equal">
      <formula>"Produção e Intervalo"</formula>
    </cfRule>
    <cfRule type="cellIs" dxfId="231" priority="42854" operator="equal">
      <formula>"Aderente"</formula>
    </cfRule>
    <cfRule type="cellIs" dxfId="230" priority="42855" operator="equal">
      <formula>"Intervalo"</formula>
    </cfRule>
    <cfRule type="cellIs" dxfId="229" priority="42856" operator="equal">
      <formula>"Produção"</formula>
    </cfRule>
    <cfRule type="cellIs" dxfId="228" priority="42857" operator="equal">
      <formula>"ERRO"</formula>
    </cfRule>
  </conditionalFormatting>
  <conditionalFormatting sqref="BR6:BS835">
    <cfRule type="cellIs" dxfId="227" priority="42835" operator="equal">
      <formula>"*"</formula>
    </cfRule>
    <cfRule type="cellIs" dxfId="226" priority="42836" operator="greaterThanOrEqual">
      <formula>1</formula>
    </cfRule>
    <cfRule type="cellIs" dxfId="225" priority="42837" operator="lessThan">
      <formula>1</formula>
    </cfRule>
  </conditionalFormatting>
  <conditionalFormatting sqref="BH818 BH441:BH815 BH6:BH27 BH28:BI34 BH35:BH84 BH85:BI88 BH89:BH438">
    <cfRule type="iconSet" priority="44658">
      <iconSet showValue="0">
        <cfvo type="percent" val="0"/>
        <cfvo type="num" val="1"/>
        <cfvo type="num" val="1" gte="0"/>
      </iconSet>
    </cfRule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3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675">
      <formula>#REF!=1</formula>
    </cfRule>
  </conditionalFormatting>
  <conditionalFormatting sqref="BP1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0:BK141 BK133:BK134 BK120:BK130 BK148:BK158 BK143:BK144 BK164 BK160:BK162">
    <cfRule type="iconSet" priority="4469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137 BP208 BP203:BP206 BP210 BP213:BP216 BP222 BP224 BP6 BP189:BP191 BP193:BP194 BP196 BP229:BP243 BP246:BP252 BP254 BP258:BP374 BP376:BP614 BP10 BP40:BP92 BP94:BP102 BP113:BP116 BP118:BP119 BP128:BP129 BP133:BP134 BP148:BP150 BP146 BP152 BP140:BP144 BP154:BP173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45">
      <iconSet showValue="0">
        <cfvo type="percent" val="0"/>
        <cfvo type="num" val="1"/>
        <cfvo type="num" val="1" gte="0"/>
      </iconSet>
    </cfRule>
  </conditionalFormatting>
  <conditionalFormatting sqref="BJ42:BK42 BJ62 BJ173 BJ137 BJ210:BJ221 BJ202:BJ208 BJ175:BJ199 BJ223:BJ363 BH439:BH440 BJ365:BJ438 BJ440:BJ815 BJ33:BJ41 BJ43:BJ60 BJ6:BJ31 BJ64:BJ72 BJ133:BJ134 BJ146 BJ74:BJ130 BJ140:BJ144 BJ148:BJ171">
    <cfRule type="iconSet" priority="4474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56" operator="equal">
      <formula>"OPORTUNIDADE"</formula>
    </cfRule>
  </conditionalFormatting>
  <conditionalFormatting sqref="Z222">
    <cfRule type="cellIs" dxfId="222" priority="254" operator="equal">
      <formula>"NÃO"</formula>
    </cfRule>
    <cfRule type="cellIs" dxfId="221" priority="255" operator="equal">
      <formula>"SIM"</formula>
    </cfRule>
  </conditionalFormatting>
  <conditionalFormatting sqref="Z224">
    <cfRule type="cellIs" dxfId="220" priority="253" operator="equal">
      <formula>"OPORTUNIDADE"</formula>
    </cfRule>
  </conditionalFormatting>
  <conditionalFormatting sqref="Z224">
    <cfRule type="cellIs" dxfId="219" priority="251" operator="equal">
      <formula>"NÃO"</formula>
    </cfRule>
    <cfRule type="cellIs" dxfId="218" priority="252" operator="equal">
      <formula>"SIM"</formula>
    </cfRule>
  </conditionalFormatting>
  <conditionalFormatting sqref="BP2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46" operator="equal">
      <formula>"OPORTUNIDADE"</formula>
    </cfRule>
  </conditionalFormatting>
  <conditionalFormatting sqref="Y222">
    <cfRule type="cellIs" dxfId="216" priority="244" operator="equal">
      <formula>"NÃO"</formula>
    </cfRule>
    <cfRule type="cellIs" dxfId="215" priority="245" operator="equal">
      <formula>"SIM"</formula>
    </cfRule>
  </conditionalFormatting>
  <conditionalFormatting sqref="Y224">
    <cfRule type="cellIs" dxfId="214" priority="243" operator="equal">
      <formula>"OPORTUNIDADE"</formula>
    </cfRule>
  </conditionalFormatting>
  <conditionalFormatting sqref="Y224">
    <cfRule type="cellIs" dxfId="213" priority="241" operator="equal">
      <formula>"NÃO"</formula>
    </cfRule>
    <cfRule type="cellIs" dxfId="212" priority="242" operator="equal">
      <formula>"SIM"</formula>
    </cfRule>
  </conditionalFormatting>
  <conditionalFormatting sqref="BP21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192" operator="equal">
      <formula>"OPORTUNIDADE"</formula>
    </cfRule>
  </conditionalFormatting>
  <conditionalFormatting sqref="Z241">
    <cfRule type="cellIs" dxfId="210" priority="190" operator="equal">
      <formula>"NÃO"</formula>
    </cfRule>
    <cfRule type="cellIs" dxfId="209" priority="191" operator="equal">
      <formula>"SIM"</formula>
    </cfRule>
  </conditionalFormatting>
  <conditionalFormatting sqref="Y241:Y245">
    <cfRule type="cellIs" dxfId="208" priority="189" operator="equal">
      <formula>"OPORTUNIDADE"</formula>
    </cfRule>
  </conditionalFormatting>
  <conditionalFormatting sqref="Y241:Y245">
    <cfRule type="cellIs" dxfId="207" priority="187" operator="equal">
      <formula>"NÃO"</formula>
    </cfRule>
    <cfRule type="cellIs" dxfId="206" priority="188" operator="equal">
      <formula>"SIM"</formula>
    </cfRule>
  </conditionalFormatting>
  <conditionalFormatting sqref="Y239">
    <cfRule type="cellIs" dxfId="205" priority="186" operator="equal">
      <formula>"OPORTUNIDADE"</formula>
    </cfRule>
  </conditionalFormatting>
  <conditionalFormatting sqref="Y239">
    <cfRule type="cellIs" dxfId="204" priority="184" operator="equal">
      <formula>"NÃO"</formula>
    </cfRule>
    <cfRule type="cellIs" dxfId="203" priority="185" operator="equal">
      <formula>"SIM"</formula>
    </cfRule>
  </conditionalFormatting>
  <conditionalFormatting sqref="Y238">
    <cfRule type="cellIs" dxfId="202" priority="183" operator="equal">
      <formula>"OPORTUNIDADE"</formula>
    </cfRule>
  </conditionalFormatting>
  <conditionalFormatting sqref="Y238">
    <cfRule type="cellIs" dxfId="201" priority="181" operator="equal">
      <formula>"NÃO"</formula>
    </cfRule>
    <cfRule type="cellIs" dxfId="200" priority="182" operator="equal">
      <formula>"SIM"</formula>
    </cfRule>
  </conditionalFormatting>
  <conditionalFormatting sqref="Y237">
    <cfRule type="cellIs" dxfId="199" priority="180" operator="equal">
      <formula>"OPORTUNIDADE"</formula>
    </cfRule>
  </conditionalFormatting>
  <conditionalFormatting sqref="Y237">
    <cfRule type="cellIs" dxfId="198" priority="178" operator="equal">
      <formula>"NÃO"</formula>
    </cfRule>
    <cfRule type="cellIs" dxfId="197" priority="179" operator="equal">
      <formula>"SIM"</formula>
    </cfRule>
  </conditionalFormatting>
  <conditionalFormatting sqref="Y236">
    <cfRule type="cellIs" dxfId="196" priority="177" operator="equal">
      <formula>"OPORTUNIDADE"</formula>
    </cfRule>
  </conditionalFormatting>
  <conditionalFormatting sqref="Y236">
    <cfRule type="cellIs" dxfId="195" priority="175" operator="equal">
      <formula>"NÃO"</formula>
    </cfRule>
    <cfRule type="cellIs" dxfId="194" priority="176" operator="equal">
      <formula>"SIM"</formula>
    </cfRule>
  </conditionalFormatting>
  <conditionalFormatting sqref="Y235">
    <cfRule type="cellIs" dxfId="193" priority="174" operator="equal">
      <formula>"OPORTUNIDADE"</formula>
    </cfRule>
  </conditionalFormatting>
  <conditionalFormatting sqref="Y235">
    <cfRule type="cellIs" dxfId="192" priority="172" operator="equal">
      <formula>"NÃO"</formula>
    </cfRule>
    <cfRule type="cellIs" dxfId="191" priority="173" operator="equal">
      <formula>"SIM"</formula>
    </cfRule>
  </conditionalFormatting>
  <conditionalFormatting sqref="Y234">
    <cfRule type="cellIs" dxfId="190" priority="171" operator="equal">
      <formula>"OPORTUNIDADE"</formula>
    </cfRule>
  </conditionalFormatting>
  <conditionalFormatting sqref="Y234">
    <cfRule type="cellIs" dxfId="189" priority="169" operator="equal">
      <formula>"NÃO"</formula>
    </cfRule>
    <cfRule type="cellIs" dxfId="188" priority="170" operator="equal">
      <formula>"SIM"</formula>
    </cfRule>
  </conditionalFormatting>
  <conditionalFormatting sqref="BQ191">
    <cfRule type="cellIs" dxfId="187" priority="164" operator="equal">
      <formula>"Produção e Intervalo"</formula>
    </cfRule>
    <cfRule type="cellIs" dxfId="186" priority="165" operator="equal">
      <formula>"Aderente"</formula>
    </cfRule>
    <cfRule type="cellIs" dxfId="185" priority="166" operator="equal">
      <formula>"Intervalo"</formula>
    </cfRule>
    <cfRule type="cellIs" dxfId="184" priority="167" operator="equal">
      <formula>"Produção"</formula>
    </cfRule>
    <cfRule type="cellIs" dxfId="183" priority="168" operator="equal">
      <formula>"ERRO"</formula>
    </cfRule>
  </conditionalFormatting>
  <conditionalFormatting sqref="BJ200:BK20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57" operator="equal">
      <formula>"OPORTUNIDADE"</formula>
    </cfRule>
  </conditionalFormatting>
  <conditionalFormatting sqref="Y252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Y260">
    <cfRule type="cellIs" dxfId="179" priority="151" operator="equal">
      <formula>"OPORTUNIDADE"</formula>
    </cfRule>
  </conditionalFormatting>
  <conditionalFormatting sqref="Y260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P24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32" operator="equal">
      <formula>"OPORTUNIDADE"</formula>
    </cfRule>
  </conditionalFormatting>
  <conditionalFormatting sqref="Y272:Z272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BP2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25" operator="equal">
      <formula>"OPORTUNIDADE"</formula>
    </cfRule>
  </conditionalFormatting>
  <conditionalFormatting sqref="Z269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BK27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74" operator="equal">
      <formula>"OPORTUNIDADE"</formula>
    </cfRule>
  </conditionalFormatting>
  <conditionalFormatting sqref="Y6:Z25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18">
    <cfRule type="cellIs" dxfId="167" priority="71" operator="equal">
      <formula>"OPORTUNIDADE"</formula>
    </cfRule>
  </conditionalFormatting>
  <conditionalFormatting sqref="Z18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8">
    <cfRule type="cellIs" dxfId="164" priority="68" operator="equal">
      <formula>"OPORTUNIDADE"</formula>
    </cfRule>
  </conditionalFormatting>
  <conditionalFormatting sqref="Y18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23">
    <cfRule type="cellIs" dxfId="161" priority="65" operator="equal">
      <formula>"OPORTUNIDADE"</formula>
    </cfRule>
  </conditionalFormatting>
  <conditionalFormatting sqref="Z23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23">
    <cfRule type="cellIs" dxfId="158" priority="62" operator="equal">
      <formula>"OPORTUNIDADE"</formula>
    </cfRule>
  </conditionalFormatting>
  <conditionalFormatting sqref="Y2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BK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8:BJ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O138:BO139 BN109:BO110 BN106:BO107 BO131:BO132 BN148:BO148 BO145 BO124 BO122 BO151 BN163:BO163 BN154:BO158 BN142:BO142 BM6:BM815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43:BN147 BN169:BN170 BN176 BN178:BN180 BN189:BN193 BN197 BN195 BN183:BN187 BN271:BN273 BN286:BN287 BN199:BN261 BN293 BN318:BN320 BN309:BN314 BN295:BN306 BN323:BN353 BN356 BN365:BN375 BN358:BN360 BN362:BN363 BN377 BN379:BN421 BN424:BN427 BN429:BN439 BN6:BN22 BN70:BN83 BN100 BN108 BN111:BN141 BN159:BN162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40:BO141 BO123 BO128:BO130 BO143:BO144 BO146 BO149:BO150 BO159:BO162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D1" workbookViewId="0">
      <selection activeCell="A3" sqref="A3:T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1352</v>
      </c>
      <c r="V1" s="294"/>
      <c r="W1" s="294"/>
    </row>
    <row r="2" spans="1:23" s="91" customFormat="1">
      <c r="A2" s="94" t="s">
        <v>1353</v>
      </c>
      <c r="B2" s="94" t="s">
        <v>1354</v>
      </c>
      <c r="C2" s="94" t="s">
        <v>508</v>
      </c>
      <c r="D2" s="95" t="s">
        <v>1062</v>
      </c>
      <c r="E2" s="95" t="s">
        <v>1063</v>
      </c>
      <c r="F2" s="95" t="s">
        <v>1355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1356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1</v>
      </c>
      <c r="W97" s="169">
        <f ca="1">_xlfn.XLOOKUP(G97&amp;$W$2,BS_CONTROLE[CHAVE],BS_CONTROLE[Quantidade_11],"-")</f>
        <v>1</v>
      </c>
    </row>
    <row r="98" spans="1:23" s="99" customFormat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1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1</v>
      </c>
    </row>
    <row r="103" spans="1:23" s="99" customFormat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2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1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1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2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1036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81</v>
      </c>
      <c r="W145" s="169">
        <f ca="1">_xlfn.XLOOKUP(G145&amp;$W$2,BS_CONTROLE[CHAVE],BS_CONTROLE[Quantidade_11],"-")</f>
        <v>76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1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1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1358</v>
      </c>
      <c r="D5" s="296"/>
      <c r="E5" s="296"/>
      <c r="F5" s="296"/>
      <c r="G5" s="296"/>
      <c r="H5" s="296"/>
      <c r="I5" s="296"/>
      <c r="J5" s="297"/>
      <c r="K5" s="298" t="s">
        <v>1359</v>
      </c>
      <c r="L5" s="299"/>
      <c r="M5" s="299"/>
      <c r="N5" s="299"/>
      <c r="O5" s="300" t="s">
        <v>1360</v>
      </c>
      <c r="P5" s="301"/>
    </row>
    <row r="6" spans="1:16" s="81" customFormat="1" ht="15" customHeight="1">
      <c r="A6" s="73" t="s">
        <v>1355</v>
      </c>
      <c r="B6" s="82" t="s">
        <v>1354</v>
      </c>
      <c r="C6" s="83" t="s">
        <v>1062</v>
      </c>
      <c r="D6" s="84" t="s">
        <v>1063</v>
      </c>
      <c r="E6" s="83" t="s">
        <v>1361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1362</v>
      </c>
      <c r="M6" s="87" t="s">
        <v>708</v>
      </c>
      <c r="N6" s="88" t="s">
        <v>1057</v>
      </c>
      <c r="O6" s="204" t="s">
        <v>1100</v>
      </c>
      <c r="P6" s="149" t="s">
        <v>1363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 t="str">
        <f>IF(SP_NORTE!BH133="","*",SP_NORTE!BH133)</f>
        <v>*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 t="str">
        <f>IF(SP_NORTE!BH135="","*",SP_NORTE!BH135)</f>
        <v>*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 t="str">
        <f>IF(SP_NORTE!BH137="","*",SP_NORTE!BH137)</f>
        <v>*</v>
      </c>
      <c r="P131" s="182" t="str">
        <f>IF($A$2=1,IF(SP_NORTE!BJ137="","*",SP_NORTE!BJ137),IF(SP_NORTE!BK137="","*",SP_NORTE!BK137))</f>
        <v>*</v>
      </c>
    </row>
    <row r="132" spans="1:16" hidden="1">
      <c r="A132" s="89" t="str">
        <f>IF(SP_NORTE!B141="","*",SP_NORTE!B141)</f>
        <v>*</v>
      </c>
      <c r="B132" s="90" t="str">
        <f>IF(SP_NORTE!X141="","*",SP_NORTE!X141)</f>
        <v>*</v>
      </c>
      <c r="C132" s="90" t="str">
        <f>IF(SP_NORTE!S141="","*",SP_NORTE!S141)</f>
        <v>-</v>
      </c>
      <c r="D132" s="90" t="str">
        <f>IF(SP_NORTE!T141="","*",SP_NORTE!T141)</f>
        <v>-</v>
      </c>
      <c r="E132" s="90" t="str">
        <f>IF(SP_NORTE!D141="","*",SP_NORTE!D141)</f>
        <v>*</v>
      </c>
      <c r="F132" s="90" t="str">
        <f>IF(SP_NORTE!H141="","*",SP_NORTE!H141)</f>
        <v>*</v>
      </c>
      <c r="G132" s="90" t="str">
        <f>IF(SP_NORTE!M141="","*",SP_NORTE!M141)</f>
        <v>*</v>
      </c>
      <c r="H132" s="129" t="str">
        <f>IF(SP_NORTE!K141="","*",SP_NORTE!K141)</f>
        <v>*</v>
      </c>
      <c r="I132" s="126" t="str">
        <f>IF(SP_NORTE!O141="","*",SP_NORTE!O141)</f>
        <v>*</v>
      </c>
      <c r="J132" s="126" t="str">
        <f>IF(SP_NORTE!P141="","*",SP_NORTE!P141)</f>
        <v>*</v>
      </c>
      <c r="K132" s="90">
        <f>IF(SP_NORTE!AK141="","*",SP_NORTE!AK141)</f>
        <v>0</v>
      </c>
      <c r="L132" s="90" t="str">
        <f>IF(SP_NORTE!AM141="","*",SP_NORTE!AM141)</f>
        <v>-</v>
      </c>
      <c r="M132" s="90">
        <f>IF(SP_NORTE!AP141="","*",SP_NORTE!AP141)</f>
        <v>0</v>
      </c>
      <c r="N132" s="90" t="str">
        <f>IF(SP_NORTE!AM141="","*",SP_NORTE!AM141)</f>
        <v>-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 t="str">
        <f>IF(SP_NORTE!BH142="","*",SP_NORTE!BH142)</f>
        <v>*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IF(SP_NORTE!B144="","*",SP_NORTE!B144)</f>
        <v>45970</v>
      </c>
      <c r="B134" s="90" t="str">
        <f>IF(SP_NORTE!X144="","*",SP_NORTE!X144)</f>
        <v>Oportunidade</v>
      </c>
      <c r="C134" s="90" t="str">
        <f>IF(SP_NORTE!S144="","*",SP_NORTE!S144)</f>
        <v>SP NORTE</v>
      </c>
      <c r="D134" s="90" t="str">
        <f>IF(SP_NORTE!T144="","*",SP_NORTE!T144)</f>
        <v>ZEB-ZCZ</v>
      </c>
      <c r="E134" s="90" t="str">
        <f>IF(SP_NORTE!D144="","*",SP_NORTE!D144)</f>
        <v>RAFAEL (TP-695)</v>
      </c>
      <c r="F134" s="90" t="str">
        <f>IF(SP_NORTE!H144="","*",SP_NORTE!H144)</f>
        <v>ZGB217</v>
      </c>
      <c r="G134" s="90" t="str">
        <f>IF(SP_NORTE!M144="","*",SP_NORTE!M144)</f>
        <v>ZGB-ZMO</v>
      </c>
      <c r="H134" s="129">
        <f>IF(SP_NORTE!K144="","*",SP_NORTE!K144)</f>
        <v>217.17</v>
      </c>
      <c r="I134" s="126">
        <f>IF(SP_NORTE!O144="","*",SP_NORTE!O144)</f>
        <v>0.4375</v>
      </c>
      <c r="J134" s="126">
        <f>IF(SP_NORTE!P144="","*",SP_NORTE!P144)</f>
        <v>6.25E-2</v>
      </c>
      <c r="K134" s="90" t="str">
        <f>IF(SP_NORTE!AK144="","*",SP_NORTE!AK144)</f>
        <v>ZGB217</v>
      </c>
      <c r="L134" s="90" t="str">
        <f>IF(SP_NORTE!AM144="","*",SP_NORTE!AM144)</f>
        <v>ZGB-ZMO</v>
      </c>
      <c r="M134" s="90">
        <f>IF(SP_NORTE!AP144="","*",SP_NORTE!AP144)</f>
        <v>217.17</v>
      </c>
      <c r="N134" s="90" t="str">
        <f>IF(SP_NORTE!AM144="","*",SP_NORTE!AM144)</f>
        <v>ZGB-ZMO</v>
      </c>
      <c r="O134" s="122" t="str">
        <f>IF(SP_NORTE!BH144="","*",SP_NORTE!BH144)</f>
        <v>*</v>
      </c>
      <c r="P134" s="182" t="str">
        <f>IF($A$2=1,IF(SP_NORTE!BJ144="","*",SP_NORTE!BJ144),IF(SP_NORTE!BK144="","*",SP_NORTE!BK144))</f>
        <v>*</v>
      </c>
    </row>
    <row r="135" spans="1:16" hidden="1">
      <c r="A135" s="89">
        <f>IF(SP_NORTE!B146="","*",SP_NORTE!B146)</f>
        <v>45970</v>
      </c>
      <c r="B135" s="90" t="str">
        <f>IF(SP_NORTE!X146="","*",SP_NORTE!X146)</f>
        <v>Oportunidade</v>
      </c>
      <c r="C135" s="90" t="str">
        <f>IF(SP_NORTE!S146="","*",SP_NORTE!S146)</f>
        <v>SP NORTE</v>
      </c>
      <c r="D135" s="90" t="str">
        <f>IF(SP_NORTE!T146="","*",SP_NORTE!T146)</f>
        <v>ZCZ-ZTI</v>
      </c>
      <c r="E135" s="90" t="str">
        <f>IF(SP_NORTE!D146="","*",SP_NORTE!D146)</f>
        <v>V40</v>
      </c>
      <c r="F135" s="90" t="str">
        <f>IF(SP_NORTE!H146="","*",SP_NORTE!H146)</f>
        <v>ZMAPAT2</v>
      </c>
      <c r="G135" s="90" t="str">
        <f>IF(SP_NORTE!M146="","*",SP_NORTE!M146)</f>
        <v>ZTO-ZDZ</v>
      </c>
      <c r="H135" s="129">
        <f>IF(SP_NORTE!K146="","*",SP_NORTE!K146)</f>
        <v>15</v>
      </c>
      <c r="I135" s="126">
        <f>IF(SP_NORTE!O146="","*",SP_NORTE!O146)</f>
        <v>0.375</v>
      </c>
      <c r="J135" s="126">
        <f>IF(SP_NORTE!P146="","*",SP_NORTE!P146)</f>
        <v>8.3333333333333329E-2</v>
      </c>
      <c r="K135" s="90" t="str">
        <f>IF(SP_NORTE!AK146="","*",SP_NORTE!AK146)</f>
        <v>ZMAPAT2</v>
      </c>
      <c r="L135" s="90" t="str">
        <f>IF(SP_NORTE!AM146="","*",SP_NORTE!AM146)</f>
        <v>ZTO-ZDZ</v>
      </c>
      <c r="M135" s="90">
        <f>IF(SP_NORTE!AP146="","*",SP_NORTE!AP146)</f>
        <v>15</v>
      </c>
      <c r="N135" s="90" t="str">
        <f>IF(SP_NORTE!AM146="","*",SP_NORTE!AM146)</f>
        <v>ZTO-ZDZ</v>
      </c>
      <c r="O135" s="122" t="str">
        <f>IF(SP_NORTE!BH146="","*",SP_NORTE!BH146)</f>
        <v>*</v>
      </c>
      <c r="P135" s="182" t="str">
        <f>IF($A$2=1,IF(SP_NORTE!BJ146="","*",SP_NORTE!BJ146),IF(SP_NORTE!BK146="","*",SP_NORTE!BK146))</f>
        <v>*</v>
      </c>
    </row>
    <row r="136" spans="1:16" hidden="1">
      <c r="A136" s="89" t="str">
        <f>IF(SP_NORTE!B147="","*",SP_NORTE!B147)</f>
        <v>*</v>
      </c>
      <c r="B136" s="90" t="str">
        <f>IF(SP_NORTE!X147="","*",SP_NORTE!X147)</f>
        <v>*</v>
      </c>
      <c r="C136" s="90" t="str">
        <f>IF(SP_NORTE!S147="","*",SP_NORTE!S147)</f>
        <v>SP NORTE</v>
      </c>
      <c r="D136" s="90" t="str">
        <f>IF(SP_NORTE!T147="","*",SP_NORTE!T147)</f>
        <v>ZEB-ZCZ</v>
      </c>
      <c r="E136" s="90" t="str">
        <f>IF(SP_NORTE!D147="","*",SP_NORTE!D147)</f>
        <v>*</v>
      </c>
      <c r="F136" s="90" t="str">
        <f>IF(SP_NORTE!H147="","*",SP_NORTE!H147)</f>
        <v>*</v>
      </c>
      <c r="G136" s="90" t="str">
        <f>IF(SP_NORTE!M147="","*",SP_NORTE!M147)</f>
        <v>ZEH-ZRU</v>
      </c>
      <c r="H136" s="129">
        <f>IF(SP_NORTE!K147="","*",SP_NORTE!K147)</f>
        <v>200</v>
      </c>
      <c r="I136" s="126">
        <f>IF(SP_NORTE!O147="","*",SP_NORTE!O147)</f>
        <v>0.375</v>
      </c>
      <c r="J136" s="126">
        <f>IF(SP_NORTE!P147="","*",SP_NORTE!P147)</f>
        <v>8.3333333333333329E-2</v>
      </c>
      <c r="K136" s="90">
        <f>IF(SP_NORTE!AK147="","*",SP_NORTE!AK147)</f>
        <v>0</v>
      </c>
      <c r="L136" s="90" t="str">
        <f>IF(SP_NORTE!AM147="","*",SP_NORTE!AM147)</f>
        <v>ZEH-ZRU</v>
      </c>
      <c r="M136" s="90">
        <f>IF(SP_NORTE!AP147="","*",SP_NORTE!AP147)</f>
        <v>200</v>
      </c>
      <c r="N136" s="90" t="str">
        <f>IF(SP_NORTE!AM147="","*",SP_NORTE!AM147)</f>
        <v>ZEH-ZRU</v>
      </c>
      <c r="O136" s="122" t="str">
        <f>IF(SP_NORTE!BH147="","*",SP_NORTE!BH147)</f>
        <v>*</v>
      </c>
      <c r="P136" s="182" t="str">
        <f>IF($A$2=1,IF(SP_NORTE!BJ147="","*",SP_NORTE!BJ147),IF(SP_NORTE!BK147="","*",SP_NORTE!BK147))</f>
        <v>*</v>
      </c>
    </row>
    <row r="137" spans="1:16" hidden="1">
      <c r="A137" s="89">
        <f>IF(SP_NORTE!B148="","*",SP_NORTE!B148)</f>
        <v>45971</v>
      </c>
      <c r="B137" s="90" t="str">
        <f>IF(SP_NORTE!X148="","*",SP_NORTE!X148)</f>
        <v>Oportunidade</v>
      </c>
      <c r="C137" s="90" t="str">
        <f>IF(SP_NORTE!S148="","*",SP_NORTE!S148)</f>
        <v>SP NORTE</v>
      </c>
      <c r="D137" s="90" t="str">
        <f>IF(SP_NORTE!T148="","*",SP_NORTE!T148)</f>
        <v>TMI-ZEB</v>
      </c>
      <c r="E137" s="90" t="str">
        <f>IF(SP_NORTE!D148="","*",SP_NORTE!D148)</f>
        <v>A73</v>
      </c>
      <c r="F137" s="90" t="str">
        <f>IF(SP_NORTE!H148="","*",SP_NORTE!H148)</f>
        <v>ZRWTMI</v>
      </c>
      <c r="G137" s="90" t="str">
        <f>IF(SP_NORTE!M148="","*",SP_NORTE!M148)</f>
        <v>ZRW-TRP</v>
      </c>
      <c r="H137" s="129">
        <f>IF(SP_NORTE!K148="","*",SP_NORTE!K148)</f>
        <v>439</v>
      </c>
      <c r="I137" s="126">
        <f>IF(SP_NORTE!O148="","*",SP_NORTE!O148)</f>
        <v>0.54166666666666663</v>
      </c>
      <c r="J137" s="126">
        <f>IF(SP_NORTE!P148="","*",SP_NORTE!P148)</f>
        <v>4.1666666666666664E-2</v>
      </c>
      <c r="K137" s="90" t="str">
        <f>IF(SP_NORTE!AK148="","*",SP_NORTE!AK148)</f>
        <v>ZRWTMI</v>
      </c>
      <c r="L137" s="90" t="str">
        <f>IF(SP_NORTE!AM148="","*",SP_NORTE!AM148)</f>
        <v>ZRW-TRP</v>
      </c>
      <c r="M137" s="90">
        <f>IF(SP_NORTE!AP148="","*",SP_NORTE!AP148)</f>
        <v>439</v>
      </c>
      <c r="N137" s="90" t="str">
        <f>IF(SP_NORTE!AM148="","*",SP_NORTE!AM148)</f>
        <v>ZRW-TRP</v>
      </c>
      <c r="O137" s="122" t="str">
        <f>IF(SP_NORTE!BH148="","*",SP_NORTE!BH148)</f>
        <v>*</v>
      </c>
      <c r="P137" s="182" t="str">
        <f>IF($A$2=1,IF(SP_NORTE!BJ148="","*",SP_NORTE!BJ148),IF(SP_NORTE!BK148="","*",SP_NORTE!BK148))</f>
        <v>*</v>
      </c>
    </row>
    <row r="138" spans="1:16" hidden="1">
      <c r="A138" s="89">
        <f>IF(SP_NORTE!B149="","*",SP_NORTE!B149)</f>
        <v>45971</v>
      </c>
      <c r="B138" s="90" t="str">
        <f>IF(SP_NORTE!X149="","*",SP_NORTE!X149)</f>
        <v>Oportunidade</v>
      </c>
      <c r="C138" s="90" t="str">
        <f>IF(SP_NORTE!S149="","*",SP_NORTE!S149)</f>
        <v>SP NORTE</v>
      </c>
      <c r="D138" s="90" t="str">
        <f>IF(SP_NORTE!T149="","*",SP_NORTE!T149)</f>
        <v>TMI-ZEB</v>
      </c>
      <c r="E138" s="90" t="str">
        <f>IF(SP_NORTE!D149="","*",SP_NORTE!D149)</f>
        <v>A63</v>
      </c>
      <c r="F138" s="90" t="str">
        <f>IF(SP_NORTE!H149="","*",SP_NORTE!H149)</f>
        <v>ZSF</v>
      </c>
      <c r="G138" s="90" t="str">
        <f>IF(SP_NORTE!M149="","*",SP_NORTE!M149)</f>
        <v>ZRW-TRP</v>
      </c>
      <c r="H138" s="129">
        <f>IF(SP_NORTE!K149="","*",SP_NORTE!K149)</f>
        <v>438</v>
      </c>
      <c r="I138" s="126">
        <f>IF(SP_NORTE!O149="","*",SP_NORTE!O149)</f>
        <v>0.35416666666666669</v>
      </c>
      <c r="J138" s="126">
        <f>IF(SP_NORTE!P149="","*",SP_NORTE!P149)</f>
        <v>4.1666666666666664E-2</v>
      </c>
      <c r="K138" s="90" t="str">
        <f>IF(SP_NORTE!AK149="","*",SP_NORTE!AK149)</f>
        <v>ZSF</v>
      </c>
      <c r="L138" s="90" t="str">
        <f>IF(SP_NORTE!AM149="","*",SP_NORTE!AM149)</f>
        <v>ZRW-TRP</v>
      </c>
      <c r="M138" s="90">
        <f>IF(SP_NORTE!AP149="","*",SP_NORTE!AP149)</f>
        <v>438</v>
      </c>
      <c r="N138" s="90" t="str">
        <f>IF(SP_NORTE!AM149="","*",SP_NORTE!AM149)</f>
        <v>ZRW-TRP</v>
      </c>
      <c r="O138" s="122" t="str">
        <f>IF(SP_NORTE!BH149="","*",SP_NORTE!BH149)</f>
        <v>*</v>
      </c>
      <c r="P138" s="182" t="str">
        <f>IF($A$2=1,IF(SP_NORTE!BJ149="","*",SP_NORTE!BJ149),IF(SP_NORTE!BK149="","*",SP_NORTE!BK149))</f>
        <v>*</v>
      </c>
    </row>
    <row r="139" spans="1:16" hidden="1">
      <c r="A139" s="89">
        <f>IF(SP_NORTE!B152="","*",SP_NORTE!B152)</f>
        <v>45971</v>
      </c>
      <c r="B139" s="90" t="str">
        <f>IF(SP_NORTE!X152="","*",SP_NORTE!X152)</f>
        <v>Oportunidade</v>
      </c>
      <c r="C139" s="90" t="str">
        <f>IF(SP_NORTE!S152="","*",SP_NORTE!S152)</f>
        <v>SP NORTE</v>
      </c>
      <c r="D139" s="90" t="str">
        <f>IF(SP_NORTE!T152="","*",SP_NORTE!T152)</f>
        <v>TMI-ZEB</v>
      </c>
      <c r="E139" s="90" t="str">
        <f>IF(SP_NORTE!D152="","*",SP_NORTE!D152)</f>
        <v>JOVÂNIO (TP-850)</v>
      </c>
      <c r="F139" s="90" t="str">
        <f>IF(SP_NORTE!H152="","*",SP_NORTE!H152)</f>
        <v>ZJAN</v>
      </c>
      <c r="G139" s="90" t="str">
        <f>IF(SP_NORTE!M152="","*",SP_NORTE!M152)</f>
        <v>ZJA-N</v>
      </c>
      <c r="H139" s="129">
        <f>IF(SP_NORTE!K152="","*",SP_NORTE!K152)</f>
        <v>373.63</v>
      </c>
      <c r="I139" s="126">
        <f>IF(SP_NORTE!O152="","*",SP_NORTE!O152)</f>
        <v>0.35416666666666669</v>
      </c>
      <c r="J139" s="126">
        <f>IF(SP_NORTE!P152="","*",SP_NORTE!P152)</f>
        <v>6.25E-2</v>
      </c>
      <c r="K139" s="90" t="str">
        <f>IF(SP_NORTE!AK152="","*",SP_NORTE!AK152)</f>
        <v>ZJAN</v>
      </c>
      <c r="L139" s="90" t="str">
        <f>IF(SP_NORTE!AM152="","*",SP_NORTE!AM152)</f>
        <v>ZJA-N</v>
      </c>
      <c r="M139" s="90">
        <f>IF(SP_NORTE!AP152="","*",SP_NORTE!AP152)</f>
        <v>373.63</v>
      </c>
      <c r="N139" s="90" t="str">
        <f>IF(SP_NORTE!AM152="","*",SP_NORTE!AM152)</f>
        <v>ZJA-N</v>
      </c>
      <c r="O139" s="122" t="str">
        <f>IF(SP_NORTE!BH152="","*",SP_NORTE!BH152)</f>
        <v>*</v>
      </c>
      <c r="P139" s="182" t="str">
        <f>IF($A$2=1,IF(SP_NORTE!BJ152="","*",SP_NORTE!BJ152),IF(SP_NORTE!BK152="","*",SP_NORTE!BK152))</f>
        <v>*</v>
      </c>
    </row>
    <row r="140" spans="1:16" hidden="1">
      <c r="A140" s="89">
        <f>IF(SP_NORTE!B153="","*",SP_NORTE!B153)</f>
        <v>45971</v>
      </c>
      <c r="B140" s="90" t="str">
        <f>IF(SP_NORTE!X153="","*",SP_NORTE!X153)</f>
        <v>Oportunidade</v>
      </c>
      <c r="C140" s="90" t="str">
        <f>IF(SP_NORTE!S153="","*",SP_NORTE!S153)</f>
        <v>SP NORTE</v>
      </c>
      <c r="D140" s="90" t="str">
        <f>IF(SP_NORTE!T153="","*",SP_NORTE!T153)</f>
        <v>TMI-ZEB</v>
      </c>
      <c r="E140" s="90" t="str">
        <f>IF(SP_NORTE!D153="","*",SP_NORTE!D153)</f>
        <v>JULIO (TP-697)</v>
      </c>
      <c r="F140" s="90" t="str">
        <f>IF(SP_NORTE!H153="","*",SP_NORTE!H153)</f>
        <v>282286</v>
      </c>
      <c r="G140" s="90" t="str">
        <f>IF(SP_NORTE!M153="","*",SP_NORTE!M153)</f>
        <v>ZKY-ZZM</v>
      </c>
      <c r="H140" s="129">
        <f>IF(SP_NORTE!K153="","*",SP_NORTE!K153)</f>
        <v>283.3</v>
      </c>
      <c r="I140" s="126">
        <f>IF(SP_NORTE!O153="","*",SP_NORTE!O153)</f>
        <v>0.35416666666666669</v>
      </c>
      <c r="J140" s="126">
        <f>IF(SP_NORTE!P153="","*",SP_NORTE!P153)</f>
        <v>6.25E-2</v>
      </c>
      <c r="K140" s="90" t="str">
        <f>IF(SP_NORTE!AK153="","*",SP_NORTE!AK153)</f>
        <v>282286</v>
      </c>
      <c r="L140" s="90" t="str">
        <f>IF(SP_NORTE!AM153="","*",SP_NORTE!AM153)</f>
        <v>ZKY-ZZM</v>
      </c>
      <c r="M140" s="90">
        <f>IF(SP_NORTE!AP153="","*",SP_NORTE!AP153)</f>
        <v>283.3</v>
      </c>
      <c r="N140" s="90" t="str">
        <f>IF(SP_NORTE!AM153="","*",SP_NORTE!AM153)</f>
        <v>ZKY-ZZM</v>
      </c>
      <c r="O140" s="122" t="str">
        <f>IF(SP_NORTE!BH153="","*",SP_NORTE!BH153)</f>
        <v>*</v>
      </c>
      <c r="P140" s="182" t="str">
        <f>IF($A$2=1,IF(SP_NORTE!BJ153="","*",SP_NORTE!BJ153),IF(SP_NORTE!BK153="","*",SP_NORTE!BK153))</f>
        <v>*</v>
      </c>
    </row>
    <row r="141" spans="1:16" hidden="1">
      <c r="A141" s="89" t="str">
        <f>IF(SP_NORTE!B154="","*",SP_NORTE!B154)</f>
        <v>*</v>
      </c>
      <c r="B141" s="90" t="str">
        <f>IF(SP_NORTE!X154="","*",SP_NORTE!X154)</f>
        <v>*</v>
      </c>
      <c r="C141" s="90" t="str">
        <f>IF(SP_NORTE!S154="","*",SP_NORTE!S154)</f>
        <v>-</v>
      </c>
      <c r="D141" s="90" t="str">
        <f>IF(SP_NORTE!T154="","*",SP_NORTE!T154)</f>
        <v>-</v>
      </c>
      <c r="E141" s="90" t="str">
        <f>IF(SP_NORTE!D154="","*",SP_NORTE!D154)</f>
        <v>*</v>
      </c>
      <c r="F141" s="90" t="str">
        <f>IF(SP_NORTE!H154="","*",SP_NORTE!H154)</f>
        <v>*</v>
      </c>
      <c r="G141" s="90" t="str">
        <f>IF(SP_NORTE!M154="","*",SP_NORTE!M154)</f>
        <v>*</v>
      </c>
      <c r="H141" s="129" t="str">
        <f>IF(SP_NORTE!K154="","*",SP_NORTE!K154)</f>
        <v>*</v>
      </c>
      <c r="I141" s="126" t="str">
        <f>IF(SP_NORTE!O154="","*",SP_NORTE!O154)</f>
        <v>*</v>
      </c>
      <c r="J141" s="126" t="str">
        <f>IF(SP_NORTE!P154="","*",SP_NORTE!P154)</f>
        <v>*</v>
      </c>
      <c r="K141" s="90">
        <f>IF(SP_NORTE!AK154="","*",SP_NORTE!AK154)</f>
        <v>0</v>
      </c>
      <c r="L141" s="90" t="str">
        <f>IF(SP_NORTE!AM154="","*",SP_NORTE!AM154)</f>
        <v>-</v>
      </c>
      <c r="M141" s="90">
        <f>IF(SP_NORTE!AP154="","*",SP_NORTE!AP154)</f>
        <v>0</v>
      </c>
      <c r="N141" s="90" t="str">
        <f>IF(SP_NORTE!AM154="","*",SP_NORTE!AM154)</f>
        <v>-</v>
      </c>
      <c r="O141" s="122" t="str">
        <f>IF(SP_NORTE!BH154="","*",SP_NORTE!BH154)</f>
        <v>*</v>
      </c>
      <c r="P141" s="182" t="str">
        <f>IF($A$2=1,IF(SP_NORTE!BJ154="","*",SP_NORTE!BJ154),IF(SP_NORTE!BK154="","*",SP_NORTE!BK154))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1364</v>
      </c>
      <c r="C2" s="134" t="s">
        <v>1047</v>
      </c>
      <c r="D2" s="83" t="s">
        <v>1049</v>
      </c>
      <c r="E2" s="83" t="s">
        <v>1365</v>
      </c>
      <c r="F2" s="111" t="s">
        <v>1366</v>
      </c>
      <c r="G2" s="83" t="s">
        <v>1367</v>
      </c>
      <c r="H2" s="83" t="s">
        <v>1368</v>
      </c>
      <c r="I2" s="83" t="s">
        <v>1369</v>
      </c>
      <c r="J2" s="83" t="s">
        <v>1370</v>
      </c>
      <c r="K2" s="85" t="s">
        <v>1371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2025-11-07T21:26:41Z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