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736" documentId="120_S{4F5750E5-6FE7-58E6-9AFF-44783FD1E583}" xr6:coauthVersionLast="47" xr6:coauthVersionMax="47" xr10:uidLastSave="{C776B184-AD50-4D5C-A95F-BB3EFDBD7B5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12" i="1" l="1"/>
  <c r="BT611" i="1"/>
  <c r="BT610" i="1"/>
  <c r="BT609" i="1"/>
  <c r="BT608" i="1"/>
  <c r="BT606" i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 s="1"/>
  <c r="T658" i="1" a="1"/>
  <c r="T658" i="1"/>
  <c r="S658" i="1" a="1"/>
  <c r="S658" i="1"/>
  <c r="N658" i="1" a="1"/>
  <c r="N658" i="1" s="1"/>
  <c r="M658" i="1" a="1"/>
  <c r="M658" i="1"/>
  <c r="BD657" i="1" a="1"/>
  <c r="BD657" i="1"/>
  <c r="BC657" i="1" a="1"/>
  <c r="BC657" i="1" s="1"/>
  <c r="T657" i="1" a="1"/>
  <c r="T657" i="1"/>
  <c r="S657" i="1" a="1"/>
  <c r="S657" i="1"/>
  <c r="N657" i="1" a="1"/>
  <c r="N657" i="1" s="1"/>
  <c r="M657" i="1" a="1"/>
  <c r="M657" i="1"/>
  <c r="BD656" i="1" a="1"/>
  <c r="BD656" i="1"/>
  <c r="BC656" i="1" a="1"/>
  <c r="BC656" i="1" s="1"/>
  <c r="T656" i="1" a="1"/>
  <c r="T656" i="1"/>
  <c r="S656" i="1" a="1"/>
  <c r="S656" i="1"/>
  <c r="N656" i="1" a="1"/>
  <c r="N656" i="1" s="1"/>
  <c r="M656" i="1" a="1"/>
  <c r="M656" i="1"/>
  <c r="BD655" i="1" a="1"/>
  <c r="BD655" i="1"/>
  <c r="BC655" i="1" a="1"/>
  <c r="BC655" i="1" s="1"/>
  <c r="T655" i="1" a="1"/>
  <c r="T655" i="1"/>
  <c r="S655" i="1" a="1"/>
  <c r="S655" i="1"/>
  <c r="N655" i="1" a="1"/>
  <c r="N655" i="1" s="1"/>
  <c r="M655" i="1" a="1"/>
  <c r="M655" i="1"/>
  <c r="BD654" i="1" a="1"/>
  <c r="BD654" i="1"/>
  <c r="BC654" i="1" a="1"/>
  <c r="BC654" i="1" s="1"/>
  <c r="T654" i="1" a="1"/>
  <c r="T654" i="1"/>
  <c r="S654" i="1" a="1"/>
  <c r="S654" i="1"/>
  <c r="N654" i="1" a="1"/>
  <c r="N654" i="1" s="1"/>
  <c r="M654" i="1" a="1"/>
  <c r="M654" i="1"/>
  <c r="BD653" i="1" a="1"/>
  <c r="BD653" i="1"/>
  <c r="BC653" i="1" a="1"/>
  <c r="BC653" i="1" s="1"/>
  <c r="T653" i="1" a="1"/>
  <c r="T653" i="1"/>
  <c r="S653" i="1" a="1"/>
  <c r="S653" i="1"/>
  <c r="N653" i="1" a="1"/>
  <c r="N653" i="1" s="1"/>
  <c r="M653" i="1" a="1"/>
  <c r="M653" i="1"/>
  <c r="BD652" i="1" a="1"/>
  <c r="BD652" i="1"/>
  <c r="BC652" i="1" a="1"/>
  <c r="BC652" i="1" s="1"/>
  <c r="T652" i="1" a="1"/>
  <c r="T652" i="1"/>
  <c r="S652" i="1" a="1"/>
  <c r="S652" i="1"/>
  <c r="N652" i="1" a="1"/>
  <c r="N652" i="1" s="1"/>
  <c r="M652" i="1" a="1"/>
  <c r="M652" i="1"/>
  <c r="BD651" i="1" a="1"/>
  <c r="BD651" i="1"/>
  <c r="BC651" i="1" a="1"/>
  <c r="BC651" i="1" s="1"/>
  <c r="T651" i="1" a="1"/>
  <c r="T651" i="1" s="1"/>
  <c r="S651" i="1" a="1"/>
  <c r="S651" i="1"/>
  <c r="N651" i="1" a="1"/>
  <c r="N651" i="1" s="1"/>
  <c r="M651" i="1" a="1"/>
  <c r="M651" i="1" s="1"/>
  <c r="BD650" i="1" a="1"/>
  <c r="BD650" i="1" s="1"/>
  <c r="BC650" i="1" a="1"/>
  <c r="BC650" i="1" s="1"/>
  <c r="T650" i="1" a="1"/>
  <c r="T650" i="1" s="1"/>
  <c r="S650" i="1" a="1"/>
  <c r="S650" i="1" s="1"/>
  <c r="N650" i="1" a="1"/>
  <c r="N650" i="1" s="1"/>
  <c r="M650" i="1" a="1"/>
  <c r="M650" i="1"/>
  <c r="BD649" i="1" a="1"/>
  <c r="BD649" i="1" s="1"/>
  <c r="BC649" i="1" a="1"/>
  <c r="BC649" i="1" s="1"/>
  <c r="T649" i="1" a="1"/>
  <c r="T649" i="1"/>
  <c r="S649" i="1" a="1"/>
  <c r="S649" i="1" s="1"/>
  <c r="N649" i="1" a="1"/>
  <c r="N649" i="1" s="1"/>
  <c r="M649" i="1" a="1"/>
  <c r="M649" i="1" s="1"/>
  <c r="BD648" i="1" a="1"/>
  <c r="BD648" i="1" s="1"/>
  <c r="BC648" i="1" a="1"/>
  <c r="BC648" i="1" s="1"/>
  <c r="T648" i="1" a="1"/>
  <c r="T648" i="1"/>
  <c r="S648" i="1" a="1"/>
  <c r="S648" i="1" s="1"/>
  <c r="N648" i="1" a="1"/>
  <c r="N648" i="1" s="1"/>
  <c r="M648" i="1" a="1"/>
  <c r="M648" i="1"/>
  <c r="BD647" i="1" a="1"/>
  <c r="BD647" i="1" s="1"/>
  <c r="BC647" i="1" a="1"/>
  <c r="BC647" i="1" s="1"/>
  <c r="T647" i="1" a="1"/>
  <c r="T647" i="1" s="1"/>
  <c r="S647" i="1" a="1"/>
  <c r="S647" i="1" s="1"/>
  <c r="N647" i="1" a="1"/>
  <c r="N647" i="1" s="1"/>
  <c r="M647" i="1" a="1"/>
  <c r="M647" i="1"/>
  <c r="BD646" i="1" a="1"/>
  <c r="BD646" i="1" s="1"/>
  <c r="BC646" i="1" a="1"/>
  <c r="BC646" i="1" s="1"/>
  <c r="T646" i="1" a="1"/>
  <c r="T646" i="1"/>
  <c r="S646" i="1" a="1"/>
  <c r="S646" i="1" s="1"/>
  <c r="N646" i="1" a="1"/>
  <c r="N646" i="1" s="1"/>
  <c r="M646" i="1" a="1"/>
  <c r="M646" i="1" s="1"/>
  <c r="BD645" i="1" a="1"/>
  <c r="BD645" i="1" s="1"/>
  <c r="BC645" i="1" a="1"/>
  <c r="BC645" i="1" s="1"/>
  <c r="T645" i="1" a="1"/>
  <c r="T645" i="1"/>
  <c r="S645" i="1" a="1"/>
  <c r="S645" i="1" s="1"/>
  <c r="N645" i="1" a="1"/>
  <c r="N645" i="1" s="1"/>
  <c r="M645" i="1" a="1"/>
  <c r="M645" i="1" s="1"/>
  <c r="BD644" i="1" a="1"/>
  <c r="BD644" i="1" s="1"/>
  <c r="BC644" i="1" a="1"/>
  <c r="BC644" i="1" s="1"/>
  <c r="T644" i="1" a="1"/>
  <c r="T644" i="1" s="1"/>
  <c r="S644" i="1" a="1"/>
  <c r="S644" i="1" s="1"/>
  <c r="N644" i="1" a="1"/>
  <c r="N644" i="1" s="1"/>
  <c r="M644" i="1" a="1"/>
  <c r="M644" i="1" s="1"/>
  <c r="BD643" i="1" a="1"/>
  <c r="BD643" i="1" s="1"/>
  <c r="BC643" i="1" a="1"/>
  <c r="BC643" i="1" s="1"/>
  <c r="T643" i="1" a="1"/>
  <c r="T643" i="1" s="1"/>
  <c r="S643" i="1" a="1"/>
  <c r="S643" i="1" s="1"/>
  <c r="N643" i="1" a="1"/>
  <c r="N643" i="1"/>
  <c r="AN643" i="1" s="1"/>
  <c r="M643" i="1" a="1"/>
  <c r="M643" i="1" s="1"/>
  <c r="BD642" i="1" a="1"/>
  <c r="BD642" i="1" s="1"/>
  <c r="BC642" i="1" a="1"/>
  <c r="BC642" i="1" s="1"/>
  <c r="T642" i="1" a="1"/>
  <c r="T642" i="1" s="1"/>
  <c r="S642" i="1" a="1"/>
  <c r="S642" i="1" s="1"/>
  <c r="N642" i="1" a="1"/>
  <c r="N642" i="1" s="1"/>
  <c r="M642" i="1" a="1"/>
  <c r="M642" i="1" s="1"/>
  <c r="BD641" i="1" a="1"/>
  <c r="BD641" i="1" s="1"/>
  <c r="BC641" i="1" a="1"/>
  <c r="BC641" i="1" s="1"/>
  <c r="T641" i="1" a="1"/>
  <c r="T641" i="1" s="1"/>
  <c r="S641" i="1" a="1"/>
  <c r="S641" i="1" s="1"/>
  <c r="N641" i="1" a="1"/>
  <c r="N641" i="1" s="1"/>
  <c r="M641" i="1" a="1"/>
  <c r="M641" i="1" s="1"/>
  <c r="BD640" i="1" a="1"/>
  <c r="BD640" i="1" s="1"/>
  <c r="BC640" i="1" a="1"/>
  <c r="BC640" i="1" s="1"/>
  <c r="T640" i="1" a="1"/>
  <c r="T640" i="1" s="1"/>
  <c r="S640" i="1" a="1"/>
  <c r="S640" i="1" s="1"/>
  <c r="N640" i="1" a="1"/>
  <c r="N640" i="1"/>
  <c r="AN640" i="1" s="1"/>
  <c r="M640" i="1" a="1"/>
  <c r="M640" i="1" s="1"/>
  <c r="BD639" i="1" a="1"/>
  <c r="BD639" i="1" s="1"/>
  <c r="BC639" i="1" a="1"/>
  <c r="BC639" i="1" s="1"/>
  <c r="T639" i="1" a="1"/>
  <c r="T639" i="1" s="1"/>
  <c r="S639" i="1" a="1"/>
  <c r="S639" i="1" s="1"/>
  <c r="N639" i="1" a="1"/>
  <c r="N639" i="1" s="1"/>
  <c r="M639" i="1" a="1"/>
  <c r="M639" i="1" s="1"/>
  <c r="BD638" i="1" a="1"/>
  <c r="BD638" i="1" s="1"/>
  <c r="BC638" i="1" a="1"/>
  <c r="BC638" i="1"/>
  <c r="T638" i="1" a="1"/>
  <c r="T638" i="1" s="1"/>
  <c r="S638" i="1" a="1"/>
  <c r="S638" i="1" s="1"/>
  <c r="N638" i="1" a="1"/>
  <c r="N638" i="1" s="1"/>
  <c r="M638" i="1" a="1"/>
  <c r="M638" i="1" s="1"/>
  <c r="BD637" i="1" a="1"/>
  <c r="BD637" i="1" s="1"/>
  <c r="BC637" i="1" a="1"/>
  <c r="BC637" i="1" s="1"/>
  <c r="T637" i="1" a="1"/>
  <c r="T637" i="1" s="1"/>
  <c r="D620" i="11" s="1"/>
  <c r="S637" i="1" a="1"/>
  <c r="S637" i="1" s="1"/>
  <c r="C620" i="11" s="1"/>
  <c r="N637" i="1" a="1"/>
  <c r="N637" i="1" s="1"/>
  <c r="AN637" i="1" s="1"/>
  <c r="M637" i="1" a="1"/>
  <c r="M637" i="1" s="1"/>
  <c r="G620" i="11" s="1"/>
  <c r="BD636" i="1" a="1"/>
  <c r="BD636" i="1" s="1"/>
  <c r="BC636" i="1" a="1"/>
  <c r="BC636" i="1" s="1"/>
  <c r="T636" i="1" a="1"/>
  <c r="T636" i="1" s="1"/>
  <c r="D619" i="11" s="1"/>
  <c r="S636" i="1" a="1"/>
  <c r="S636" i="1" s="1"/>
  <c r="C619" i="11" s="1"/>
  <c r="N636" i="1" a="1"/>
  <c r="N636" i="1" s="1"/>
  <c r="AN636" i="1" s="1"/>
  <c r="M636" i="1" a="1"/>
  <c r="M636" i="1" s="1"/>
  <c r="G619" i="11" s="1"/>
  <c r="BD635" i="1" a="1"/>
  <c r="BD635" i="1" s="1"/>
  <c r="BC635" i="1" a="1"/>
  <c r="BC635" i="1"/>
  <c r="T635" i="1" a="1"/>
  <c r="T635" i="1" s="1"/>
  <c r="D618" i="11" s="1"/>
  <c r="S635" i="1" a="1"/>
  <c r="S635" i="1" s="1"/>
  <c r="C618" i="11" s="1"/>
  <c r="N635" i="1" a="1"/>
  <c r="N635" i="1" s="1"/>
  <c r="AN635" i="1" s="1"/>
  <c r="M635" i="1" a="1"/>
  <c r="M635" i="1" s="1"/>
  <c r="G618" i="11" s="1"/>
  <c r="BD634" i="1" a="1"/>
  <c r="BD634" i="1" s="1"/>
  <c r="BC634" i="1" a="1"/>
  <c r="BC634" i="1" s="1"/>
  <c r="T634" i="1" a="1"/>
  <c r="T634" i="1" s="1"/>
  <c r="D617" i="11" s="1"/>
  <c r="S634" i="1" a="1"/>
  <c r="S634" i="1" s="1"/>
  <c r="C617" i="11" s="1"/>
  <c r="N634" i="1" a="1"/>
  <c r="N634" i="1"/>
  <c r="AN634" i="1" s="1"/>
  <c r="M634" i="1" a="1"/>
  <c r="M634" i="1" s="1"/>
  <c r="G617" i="11" s="1"/>
  <c r="BD633" i="1" a="1"/>
  <c r="BD633" i="1" s="1"/>
  <c r="BC633" i="1" a="1"/>
  <c r="BC633" i="1" s="1"/>
  <c r="T633" i="1" a="1"/>
  <c r="T633" i="1" s="1"/>
  <c r="D616" i="11" s="1"/>
  <c r="S633" i="1" a="1"/>
  <c r="S633" i="1" s="1"/>
  <c r="C616" i="11" s="1"/>
  <c r="AN633" i="1"/>
  <c r="BD632" i="1" a="1"/>
  <c r="BD632" i="1" s="1"/>
  <c r="BC632" i="1" a="1"/>
  <c r="BC632" i="1" s="1"/>
  <c r="T632" i="1" a="1"/>
  <c r="T632" i="1" s="1"/>
  <c r="D615" i="11" s="1"/>
  <c r="S632" i="1" a="1"/>
  <c r="S632" i="1" s="1"/>
  <c r="C615" i="11" s="1"/>
  <c r="N632" i="1" a="1"/>
  <c r="N632" i="1" s="1"/>
  <c r="AN632" i="1" s="1"/>
  <c r="M632" i="1" a="1"/>
  <c r="M632" i="1" s="1"/>
  <c r="G615" i="11" s="1"/>
  <c r="BD631" i="1" a="1"/>
  <c r="BD631" i="1" s="1"/>
  <c r="BC631" i="1" a="1"/>
  <c r="BC631" i="1" s="1"/>
  <c r="T631" i="1" a="1"/>
  <c r="T631" i="1" s="1"/>
  <c r="D614" i="11" s="1"/>
  <c r="S631" i="1" a="1"/>
  <c r="S631" i="1" s="1"/>
  <c r="C614" i="11" s="1"/>
  <c r="AN631" i="1"/>
  <c r="BD630" i="1" a="1"/>
  <c r="BD630" i="1" s="1"/>
  <c r="BC630" i="1" a="1"/>
  <c r="BC630" i="1" s="1"/>
  <c r="T630" i="1" a="1"/>
  <c r="T630" i="1" s="1"/>
  <c r="D613" i="11" s="1"/>
  <c r="S630" i="1" a="1"/>
  <c r="S630" i="1" s="1"/>
  <c r="C613" i="11" s="1"/>
  <c r="AN630" i="1"/>
  <c r="BD629" i="1" a="1"/>
  <c r="BD629" i="1" s="1"/>
  <c r="BC629" i="1" a="1"/>
  <c r="BC629" i="1" s="1"/>
  <c r="T629" i="1" a="1"/>
  <c r="T629" i="1" s="1"/>
  <c r="D612" i="11" s="1"/>
  <c r="S629" i="1" a="1"/>
  <c r="S629" i="1" s="1"/>
  <c r="C612" i="11" s="1"/>
  <c r="AN629" i="1"/>
  <c r="BD628" i="1" a="1"/>
  <c r="BD628" i="1" s="1"/>
  <c r="BC628" i="1" a="1"/>
  <c r="BC628" i="1" s="1"/>
  <c r="T628" i="1" a="1"/>
  <c r="T628" i="1" s="1"/>
  <c r="D611" i="11" s="1"/>
  <c r="S628" i="1" a="1"/>
  <c r="S628" i="1" s="1"/>
  <c r="C611" i="11" s="1"/>
  <c r="AN628" i="1"/>
  <c r="BD627" i="1" a="1"/>
  <c r="BD627" i="1" s="1"/>
  <c r="BC627" i="1" a="1"/>
  <c r="BC627" i="1" s="1"/>
  <c r="T627" i="1" a="1"/>
  <c r="T627" i="1" s="1"/>
  <c r="D610" i="11" s="1"/>
  <c r="S627" i="1" a="1"/>
  <c r="S627" i="1" s="1"/>
  <c r="C610" i="11" s="1"/>
  <c r="N627" i="1" a="1"/>
  <c r="N627" i="1" s="1"/>
  <c r="AN627" i="1" s="1"/>
  <c r="M627" i="1" a="1"/>
  <c r="M627" i="1" s="1"/>
  <c r="G610" i="11" s="1"/>
  <c r="BD626" i="1" a="1"/>
  <c r="BD626" i="1" s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 s="1"/>
  <c r="D604" i="11" s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F624" i="1"/>
  <c r="BR624" i="1"/>
  <c r="BS624" i="1"/>
  <c r="A625" i="1"/>
  <c r="G625" i="1"/>
  <c r="AI625" i="1"/>
  <c r="AJ625" i="1" s="1"/>
  <c r="AY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 s="1"/>
  <c r="AY628" i="1"/>
  <c r="BB628" i="1"/>
  <c r="BF628" i="1"/>
  <c r="BR628" i="1"/>
  <c r="BS628" i="1"/>
  <c r="A629" i="1"/>
  <c r="G629" i="1"/>
  <c r="AI629" i="1"/>
  <c r="AJ629" i="1" s="1"/>
  <c r="AY629" i="1"/>
  <c r="BF629" i="1"/>
  <c r="BR629" i="1"/>
  <c r="BS629" i="1"/>
  <c r="A630" i="1"/>
  <c r="G630" i="1"/>
  <c r="AI630" i="1"/>
  <c r="AJ630" i="1" s="1"/>
  <c r="AY630" i="1"/>
  <c r="BB630" i="1"/>
  <c r="BF630" i="1"/>
  <c r="BR630" i="1"/>
  <c r="BS630" i="1"/>
  <c r="A631" i="1"/>
  <c r="G631" i="1"/>
  <c r="AI631" i="1"/>
  <c r="AJ631" i="1" s="1"/>
  <c r="AY631" i="1"/>
  <c r="BB631" i="1"/>
  <c r="BF631" i="1"/>
  <c r="BR631" i="1"/>
  <c r="BS631" i="1"/>
  <c r="A632" i="1"/>
  <c r="G632" i="1"/>
  <c r="AI632" i="1"/>
  <c r="AJ632" i="1" s="1"/>
  <c r="AY632" i="1"/>
  <c r="BF632" i="1"/>
  <c r="BR632" i="1"/>
  <c r="BS632" i="1"/>
  <c r="A633" i="1"/>
  <c r="G633" i="1"/>
  <c r="AI633" i="1"/>
  <c r="AJ633" i="1" s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T618" i="12"/>
  <c r="U618" i="12"/>
  <c r="A619" i="12"/>
  <c r="B619" i="12"/>
  <c r="C619" i="12"/>
  <c r="F619" i="12"/>
  <c r="G619" i="12"/>
  <c r="H619" i="12"/>
  <c r="I619" i="12"/>
  <c r="J619" i="12"/>
  <c r="L619" i="12"/>
  <c r="M619" i="12"/>
  <c r="N619" i="12"/>
  <c r="O619" i="12"/>
  <c r="Q619" i="12"/>
  <c r="R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T621" i="12"/>
  <c r="U621" i="12"/>
  <c r="A622" i="12"/>
  <c r="B622" i="12"/>
  <c r="C622" i="12"/>
  <c r="F622" i="12"/>
  <c r="G622" i="12"/>
  <c r="H622" i="12"/>
  <c r="I622" i="12"/>
  <c r="J622" i="12"/>
  <c r="L622" i="12"/>
  <c r="M622" i="12"/>
  <c r="N622" i="12"/>
  <c r="O622" i="12"/>
  <c r="Q622" i="12"/>
  <c r="R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T623" i="12"/>
  <c r="U623" i="12"/>
  <c r="A624" i="12"/>
  <c r="B624" i="12"/>
  <c r="C624" i="12"/>
  <c r="E624" i="12"/>
  <c r="F624" i="12"/>
  <c r="G624" i="12"/>
  <c r="H624" i="12"/>
  <c r="I624" i="12"/>
  <c r="J624" i="12"/>
  <c r="M624" i="12"/>
  <c r="N624" i="12"/>
  <c r="O624" i="12"/>
  <c r="Q624" i="12"/>
  <c r="R624" i="12"/>
  <c r="T624" i="12"/>
  <c r="U624" i="12"/>
  <c r="A625" i="12"/>
  <c r="B625" i="12"/>
  <c r="C625" i="12"/>
  <c r="E625" i="12"/>
  <c r="F625" i="12"/>
  <c r="G625" i="12"/>
  <c r="H625" i="12"/>
  <c r="I625" i="12"/>
  <c r="J625" i="12"/>
  <c r="M625" i="12"/>
  <c r="N625" i="12"/>
  <c r="O625" i="12"/>
  <c r="Q625" i="12"/>
  <c r="R625" i="12"/>
  <c r="T625" i="12"/>
  <c r="U625" i="12"/>
  <c r="A626" i="12"/>
  <c r="B626" i="12"/>
  <c r="C626" i="12"/>
  <c r="F626" i="12"/>
  <c r="G626" i="12"/>
  <c r="H626" i="12"/>
  <c r="I626" i="12"/>
  <c r="J626" i="12"/>
  <c r="K626" i="12"/>
  <c r="M626" i="12"/>
  <c r="N626" i="12"/>
  <c r="O626" i="12"/>
  <c r="Q626" i="12"/>
  <c r="R626" i="12"/>
  <c r="T626" i="12"/>
  <c r="U626" i="12"/>
  <c r="A627" i="12"/>
  <c r="B627" i="12"/>
  <c r="C627" i="12"/>
  <c r="E627" i="12"/>
  <c r="F627" i="12"/>
  <c r="G627" i="12"/>
  <c r="H627" i="12"/>
  <c r="I627" i="12"/>
  <c r="J627" i="12"/>
  <c r="K627" i="12"/>
  <c r="M627" i="12"/>
  <c r="N627" i="12"/>
  <c r="O627" i="12"/>
  <c r="Q627" i="12"/>
  <c r="R627" i="12"/>
  <c r="T627" i="12"/>
  <c r="U627" i="12"/>
  <c r="A628" i="12"/>
  <c r="B628" i="12"/>
  <c r="C628" i="12"/>
  <c r="E628" i="12"/>
  <c r="F628" i="12"/>
  <c r="G628" i="12"/>
  <c r="H628" i="12"/>
  <c r="I628" i="12"/>
  <c r="J628" i="12"/>
  <c r="M628" i="12"/>
  <c r="N628" i="12"/>
  <c r="O628" i="12"/>
  <c r="Q628" i="12"/>
  <c r="R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T629" i="12"/>
  <c r="U629" i="12"/>
  <c r="A630" i="12"/>
  <c r="B630" i="12"/>
  <c r="C630" i="12"/>
  <c r="D630" i="12"/>
  <c r="F630" i="12"/>
  <c r="G630" i="12"/>
  <c r="H630" i="12"/>
  <c r="I630" i="12"/>
  <c r="J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2" i="1" l="1"/>
  <c r="BB629" i="1"/>
  <c r="D630" i="11"/>
  <c r="E626" i="12"/>
  <c r="K625" i="12"/>
  <c r="G629" i="11"/>
  <c r="D633" i="11"/>
  <c r="E629" i="12"/>
  <c r="G634" i="11"/>
  <c r="K630" i="12"/>
  <c r="K628" i="12"/>
  <c r="G632" i="11"/>
  <c r="D634" i="11"/>
  <c r="E630" i="12"/>
  <c r="BB625" i="1"/>
  <c r="BB587" i="1"/>
  <c r="AN641" i="1"/>
  <c r="L620" i="12"/>
  <c r="D623" i="12"/>
  <c r="C627" i="11"/>
  <c r="D625" i="12"/>
  <c r="C629" i="11"/>
  <c r="AN648" i="1"/>
  <c r="L627" i="12"/>
  <c r="C632" i="11"/>
  <c r="D628" i="12"/>
  <c r="AN653" i="1"/>
  <c r="L632" i="12"/>
  <c r="AN656" i="1"/>
  <c r="L635" i="12"/>
  <c r="AN638" i="1"/>
  <c r="L617" i="12"/>
  <c r="AN642" i="1"/>
  <c r="L621" i="12"/>
  <c r="C628" i="11"/>
  <c r="D624" i="12"/>
  <c r="AN647" i="1"/>
  <c r="L626" i="12"/>
  <c r="C631" i="11"/>
  <c r="D627" i="12"/>
  <c r="AN650" i="1"/>
  <c r="L629" i="12"/>
  <c r="AN651" i="1"/>
  <c r="L630" i="12"/>
  <c r="AN654" i="1"/>
  <c r="L633" i="12"/>
  <c r="AN657" i="1"/>
  <c r="L636" i="12"/>
  <c r="AN639" i="1"/>
  <c r="L618" i="12"/>
  <c r="AN644" i="1"/>
  <c r="L623" i="12"/>
  <c r="AN646" i="1"/>
  <c r="L625" i="12"/>
  <c r="C630" i="11"/>
  <c r="D626" i="12"/>
  <c r="AN649" i="1"/>
  <c r="L628" i="12"/>
  <c r="C633" i="11"/>
  <c r="D629" i="12"/>
  <c r="AN652" i="1"/>
  <c r="L631" i="12"/>
  <c r="AN655" i="1"/>
  <c r="L634" i="12"/>
  <c r="AN658" i="1"/>
  <c r="L637" i="12"/>
  <c r="E617" i="12"/>
  <c r="D621" i="11"/>
  <c r="G623" i="11"/>
  <c r="K619" i="12"/>
  <c r="C623" i="11"/>
  <c r="D619" i="12"/>
  <c r="E620" i="12"/>
  <c r="D624" i="11"/>
  <c r="G626" i="11"/>
  <c r="K622" i="12"/>
  <c r="C626" i="11"/>
  <c r="D622" i="12"/>
  <c r="G628" i="11"/>
  <c r="K624" i="12"/>
  <c r="G622" i="11"/>
  <c r="K618" i="12"/>
  <c r="D618" i="12"/>
  <c r="C622" i="11"/>
  <c r="E619" i="12"/>
  <c r="D623" i="11"/>
  <c r="G625" i="11"/>
  <c r="K621" i="12"/>
  <c r="C625" i="11"/>
  <c r="D621" i="12"/>
  <c r="D626" i="11"/>
  <c r="E622" i="12"/>
  <c r="E623" i="12"/>
  <c r="D627" i="11"/>
  <c r="AN645" i="1"/>
  <c r="L624" i="12"/>
  <c r="K617" i="12"/>
  <c r="G621" i="11"/>
  <c r="C621" i="11"/>
  <c r="D617" i="12"/>
  <c r="D622" i="11"/>
  <c r="E618" i="12"/>
  <c r="K620" i="12"/>
  <c r="G624" i="11"/>
  <c r="D620" i="12"/>
  <c r="C624" i="11"/>
  <c r="D625" i="11"/>
  <c r="E621" i="12"/>
  <c r="K623" i="12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<sst xmlns="http://schemas.openxmlformats.org/spreadsheetml/2006/main" count="13120" uniqueCount="1891">
  <si>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</si>
  <si>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</si>
  <si>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</si>
  <si>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</si>
  <si>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</si>
  <si>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</si>
  <si>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</si>
  <si>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</si>
  <si>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</si>
  <si>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</si>
  <si>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</si>
  <si>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</si>
  <si>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</si>
  <si>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</si>
  <si>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</si>
  <si>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</si>
  <si>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</si>
  <si>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</si>
  <si>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</si>
  <si>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</si>
  <si>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</si>
  <si>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</si>
  <si>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</si>
  <si>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</si>
  <si>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</si>
  <si>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</si>
  <si>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</si>
  <si>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</si>
  <si>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</si>
  <si>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</si>
  <si>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</si>
  <si>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</si>
  <si>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</si>
  <si>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</si>
  <si>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</si>
  <si>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</si>
  <si>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</si>
  <si>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</si>
  <si>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</si>
  <si>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</si>
  <si>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</si>
  <si>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</si>
  <si>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</si>
  <si>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</si>
  <si>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</si>
  <si>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</si>
  <si>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</si>
  <si>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</si>
  <si>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</si>
  <si>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</si>
  <si>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</si>
  <si>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</si>
  <si>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</si>
  <si>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</si>
  <si>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</si>
  <si>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</si>
  <si>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</si>
  <si>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</si>
  <si>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</si>
  <si>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</si>
  <si>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</si>
  <si>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</si>
  <si>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</si>
  <si>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</si>
  <si>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</si>
  <si>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</si>
  <si>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</si>
  <si>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</si>
  <si>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</si>
  <si>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</si>
  <si>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</si>
  <si>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</si>
  <si>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</si>
  <si>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</si>
  <si>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</si>
  <si>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</si>
  <si>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</si>
  <si>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</si>
  <si>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</si>
  <si>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</si>
  <si>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</si>
  <si>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</si>
  <si>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</si>
  <si>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</si>
  <si>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</si>
  <si>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</si>
  <si>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</si>
  <si>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</si>
  <si>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</si>
  <si>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</si>
  <si>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</si>
  <si>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</si>
  <si>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</si>
  <si>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</si>
  <si>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</si>
  <si>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</si>
  <si>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</si>
  <si>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</si>
  <si>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</si>
  <si>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</si>
  <si>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</si>
  <si>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</si>
  <si>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</si>
  <si>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</si>
  <si>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</si>
  <si>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</si>
  <si>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</si>
  <si>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</si>
  <si>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</si>
  <si>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</si>
  <si>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</si>
  <si>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</si>
  <si>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</si>
  <si>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</si>
  <si>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</si>
  <si>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</si>
  <si>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</si>
  <si>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</si>
  <si>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</si>
  <si>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</si>
  <si>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</si>
  <si>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</si>
  <si>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</si>
  <si>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</si>
  <si>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</si>
  <si>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</si>
  <si>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</si>
  <si>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</si>
  <si>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</si>
  <si>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</si>
  <si>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</si>
  <si>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</si>
  <si>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</si>
  <si>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</si>
  <si>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</si>
  <si>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</si>
  <si>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</si>
  <si>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</si>
  <si>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</si>
  <si>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</si>
  <si>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</si>
  <si>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</si>
  <si>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</si>
  <si>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</si>
  <si>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</si>
  <si>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</si>
  <si>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</si>
  <si>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</si>
  <si>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</si>
  <si>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</si>
  <si>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</si>
  <si>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</si>
  <si>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</si>
  <si>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</si>
  <si>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</si>
  <si>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</si>
  <si>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</si>
  <si>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</si>
  <si>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</si>
  <si>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</si>
  <si>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</si>
  <si>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</si>
  <si>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</si>
  <si>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</si>
  <si>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</si>
  <si>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</si>
  <si>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</si>
  <si>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</si>
  <si>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</si>
  <si>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</si>
  <si>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</si>
  <si>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</si>
  <si>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</si>
  <si>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</si>
  <si>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</si>
  <si>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</si>
  <si>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</si>
  <si>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</si>
  <si>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</si>
  <si>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</si>
  <si>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</si>
  <si>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</si>
  <si>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</si>
  <si>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</si>
  <si>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</si>
  <si>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</si>
  <si>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</si>
  <si>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</si>
  <si>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</si>
  <si>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</si>
  <si>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</si>
  <si>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</si>
  <si>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</si>
  <si>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</si>
  <si>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</si>
  <si>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</si>
  <si>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</si>
  <si>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</si>
  <si>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</si>
  <si>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</si>
  <si>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</si>
  <si>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</si>
  <si>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</si>
  <si>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</si>
  <si>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</si>
  <si>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</si>
  <si>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</si>
  <si>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</si>
  <si>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</si>
  <si>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</si>
  <si>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</si>
  <si>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</si>
  <si>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</si>
  <si>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</si>
  <si>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</si>
  <si>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</si>
  <si>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</si>
  <si>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</si>
  <si>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</si>
  <si>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</si>
  <si>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</si>
  <si>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</si>
  <si>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</si>
  <si>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</si>
  <si>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</si>
  <si>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</si>
  <si>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</si>
  <si>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</si>
  <si>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</si>
  <si>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</si>
  <si>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</si>
  <si>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</si>
  <si>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</si>
  <si>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</si>
  <si>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</si>
  <si>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</si>
  <si>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</si>
  <si>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</si>
  <si>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</si>
  <si>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</si>
  <si>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</si>
  <si>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</si>
  <si>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</si>
  <si>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</si>
  <si>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</si>
  <si>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</si>
  <si>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</si>
  <si>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</si>
  <si>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</si>
  <si>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</si>
  <si>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</si>
  <si>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</si>
  <si>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</si>
  <si>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</si>
  <si>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</si>
  <si>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</si>
  <si>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</si>
  <si>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</si>
  <si>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</si>
  <si>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</si>
  <si>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</si>
  <si>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</si>
  <si>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</si>
  <si>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</si>
  <si>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</si>
  <si>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</si>
  <si>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</si>
  <si>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</si>
  <si>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</si>
  <si>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</si>
  <si>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</si>
  <si>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</si>
  <si>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</si>
  <si>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</si>
  <si>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</si>
  <si>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</si>
  <si>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</si>
  <si>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</si>
  <si>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</si>
  <si>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</si>
  <si>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</si>
  <si>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</si>
  <si>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</si>
  <si>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</si>
  <si>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</si>
  <si>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</si>
  <si>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</si>
  <si>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</si>
  <si>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</si>
  <si>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</si>
  <si>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</si>
  <si>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</si>
  <si>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</si>
  <si>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</si>
  <si>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</si>
  <si>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</si>
  <si>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</si>
  <si>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</si>
  <si>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</si>
  <si>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</si>
  <si>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</si>
  <si>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</si>
  <si>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</si>
  <si>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</si>
  <si>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</si>
  <si>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</si>
  <si>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</si>
  <si>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</si>
  <si>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</si>
  <si>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</si>
  <si>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</si>
  <si>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</si>
  <si>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</si>
  <si>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</si>
  <si>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</si>
  <si>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</si>
  <si>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</si>
  <si>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</si>
  <si>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</si>
  <si>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</si>
  <si>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</si>
  <si>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</si>
  <si>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</si>
  <si>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</si>
  <si>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</si>
  <si>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</si>
  <si>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</si>
  <si>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</si>
  <si>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</si>
  <si>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</si>
  <si>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</si>
  <si>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</si>
  <si>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</si>
  <si>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</si>
  <si>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</si>
  <si>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</si>
  <si>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</si>
  <si>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</si>
  <si>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</si>
  <si>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</si>
  <si>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</si>
  <si>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</si>
  <si>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</si>
  <si>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</si>
  <si>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</si>
  <si>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</si>
  <si>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</si>
  <si>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</si>
  <si>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</si>
  <si>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</si>
  <si>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</si>
  <si>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</si>
  <si>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</si>
  <si>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</si>
  <si>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</si>
  <si>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</si>
  <si>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</si>
  <si>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</si>
  <si>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</si>
  <si>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</si>
  <si>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</si>
  <si>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</si>
  <si>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</si>
  <si>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</si>
  <si>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</si>
  <si>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</si>
  <si>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</si>
  <si>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</si>
  <si>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</si>
  <si>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</si>
  <si>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</si>
  <si>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</si>
  <si>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</si>
  <si>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</si>
  <si>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</si>
  <si>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</si>
  <si>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</si>
  <si>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</si>
  <si>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</si>
  <si>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</si>
  <si>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</si>
  <si>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</si>
  <si>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</si>
  <si>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</si>
  <si>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</si>
  <si>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</si>
  <si>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</si>
  <si>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</si>
  <si>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</si>
  <si>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</si>
  <si>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</si>
  <si>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</si>
  <si>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</si>
  <si>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</si>
  <si>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</si>
  <si>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</si>
  <si>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</si>
  <si>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</si>
  <si>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</si>
  <si>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</si>
  <si>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</si>
  <si>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</si>
  <si>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</si>
  <si>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</si>
  <si>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</si>
  <si>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</si>
  <si>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</si>
  <si>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</si>
  <si>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</si>
  <si>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</si>
  <si>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</si>
  <si>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</si>
  <si>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</si>
  <si>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</si>
  <si>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</si>
  <si>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</si>
  <si>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</si>
  <si>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</si>
  <si>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</si>
  <si>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</si>
  <si>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</si>
  <si>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</si>
  <si>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</si>
  <si>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</si>
  <si>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</si>
  <si>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</si>
  <si>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</si>
  <si>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</si>
  <si>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</si>
  <si>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</si>
  <si>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</si>
  <si>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</si>
  <si>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</si>
  <si>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</si>
  <si>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</si>
  <si>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</si>
  <si>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</si>
  <si>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</si>
  <si>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</si>
  <si>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</si>
  <si>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</si>
  <si>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</si>
  <si>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</si>
  <si>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</si>
  <si>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</si>
  <si>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</si>
  <si>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</si>
  <si>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</si>
  <si>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</si>
  <si>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</si>
  <si>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</si>
  <si>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</si>
  <si>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</si>
  <si>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</si>
  <si>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</si>
  <si>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</si>
  <si>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</si>
  <si>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</si>
  <si>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</si>
  <si>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</si>
  <si>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</si>
  <si>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</si>
  <si>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</si>
  <si>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</si>
  <si>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</si>
  <si>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</si>
  <si>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</si>
  <si>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</si>
  <si>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</si>
  <si>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</si>
  <si>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</si>
  <si>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</si>
  <si>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</si>
  <si>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</si>
  <si>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</si>
  <si>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</si>
  <si>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</si>
  <si>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</si>
  <si>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</si>
  <si>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</si>
  <si>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</si>
  <si>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</si>
  <si>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</si>
  <si>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</si>
  <si>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</si>
  <si>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</si>
  <si>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</si>
  <si>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</si>
  <si>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</si>
  <si>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</si>
  <si>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</si>
  <si>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</si>
  <si>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</si>
  <si>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</si>
  <si>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</si>
  <si>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</si>
  <si>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</si>
  <si>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</si>
  <si>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</si>
  <si>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</si>
  <si>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</si>
  <si>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</si>
  <si>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</si>
  <si>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</si>
  <si>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</si>
  <si>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</si>
  <si>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</si>
  <si>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</si>
  <si>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</si>
  <si>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</si>
  <si>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</si>
  <si>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</si>
  <si>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</si>
  <si>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</si>
  <si>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</si>
  <si>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</si>
  <si>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</si>
  <si>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</si>
  <si>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</si>
  <si>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</si>
  <si>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</si>
  <si>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</si>
  <si>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</si>
  <si>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</si>
  <si>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</si>
  <si>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</si>
  <si>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</si>
  <si>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</si>
  <si>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</si>
  <si>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</si>
  <si>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</si>
  <si>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</si>
  <si>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</si>
  <si>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</si>
  <si>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</si>
  <si>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</si>
  <si>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</si>
  <si>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</si>
  <si>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</si>
  <si>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</si>
  <si>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</si>
  <si>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</si>
  <si>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</si>
  <si>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</si>
  <si>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</si>
  <si>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</si>
  <si>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</si>
  <si>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</si>
  <si>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</si>
  <si>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</si>
  <si>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</si>
  <si>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</si>
  <si>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</si>
  <si>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</si>
  <si>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</si>
  <si>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</si>
  <si>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</si>
  <si>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</si>
  <si>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</si>
  <si>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</si>
  <si>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</si>
  <si>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</si>
  <si>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</si>
  <si>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</si>
  <si>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</si>
  <si>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</si>
  <si>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</si>
  <si>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</si>
  <si>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</si>
  <si>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</si>
  <si>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</si>
  <si>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</si>
  <si>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</si>
  <si>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</si>
  <si>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</si>
  <si>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</si>
  <si>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</si>
  <si>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</si>
  <si>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</si>
  <si>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</si>
  <si>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</si>
  <si>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</si>
  <si>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</si>
  <si>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</si>
  <si>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</si>
  <si>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</si>
  <si>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</si>
  <si>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</si>
  <si>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</si>
  <si>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</si>
  <si>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</si>
  <si>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</si>
  <si>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</si>
  <si>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</si>
  <si>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</si>
  <si>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</si>
  <si>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</si>
  <si>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</si>
  <si>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</si>
  <si>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</si>
  <si>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</si>
  <si>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</si>
  <si>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</si>
  <si>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</si>
  <si>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</si>
  <si>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</si>
  <si>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</si>
  <si>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</si>
  <si>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</si>
  <si>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</si>
  <si>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</si>
  <si>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</si>
  <si>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</si>
  <si>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</si>
  <si>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</si>
  <si>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</si>
  <si>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</si>
  <si>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</si>
  <si>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</si>
  <si>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</si>
  <si>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</si>
  <si>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</si>
  <si>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</si>
  <si>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</si>
  <si>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</si>
  <si>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</si>
  <si>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</si>
  <si>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</si>
  <si>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</si>
  <si>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</si>
  <si>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</si>
  <si>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</si>
  <si>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</si>
  <si>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</si>
  <si>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</si>
  <si>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</si>
  <si>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</si>
  <si>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</si>
  <si>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</si>
  <si>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</si>
  <si>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</si>
  <si>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</si>
  <si>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</si>
  <si>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</si>
  <si>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</si>
  <si>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</si>
  <si>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</si>
  <si>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</si>
  <si>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</si>
  <si>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</si>
  <si>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</si>
  <si>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</si>
  <si>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</si>
  <si>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</si>
  <si>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</si>
  <si>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</si>
  <si>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</si>
  <si>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</si>
  <si>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</si>
  <si>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</si>
  <si>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</si>
  <si>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</si>
  <si>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</si>
  <si>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</si>
  <si>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</si>
  <si>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</si>
  <si>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</si>
  <si>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</si>
  <si>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</si>
  <si>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</si>
  <si>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</si>
  <si>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</si>
  <si>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</si>
  <si>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</si>
  <si>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</si>
  <si>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</si>
  <si>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</si>
  <si>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</si>
  <si>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</si>
  <si>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</si>
  <si>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</si>
  <si>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</si>
  <si>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</si>
  <si>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</si>
  <si>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</si>
  <si>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</si>
  <si>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</si>
  <si>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</si>
  <si>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</si>
  <si>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</si>
  <si>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</si>
  <si>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</si>
  <si>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</si>
  <si>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</si>
  <si>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</si>
  <si>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</si>
  <si>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</si>
  <si>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</si>
  <si>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</si>
  <si>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</si>
  <si>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</si>
  <si>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</si>
  <si>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</si>
  <si>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</si>
  <si>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</si>
  <si>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</si>
  <si>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</si>
  <si>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</si>
  <si>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</si>
  <si>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</si>
  <si>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</si>
  <si>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</si>
  <si>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</si>
  <si>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</si>
  <si>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</si>
  <si>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</si>
  <si>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</si>
  <si>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</si>
  <si>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</si>
  <si>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</si>
  <si>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</si>
  <si>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</si>
  <si>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</si>
  <si>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</si>
  <si>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</si>
  <si>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</si>
  <si>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</si>
  <si>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</si>
  <si>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</si>
  <si>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</si>
  <si>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</si>
  <si>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</si>
  <si>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</si>
  <si>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</si>
  <si>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</si>
  <si>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</si>
  <si>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</si>
  <si>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</si>
  <si>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</si>
  <si>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</si>
  <si>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</si>
  <si>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</si>
  <si>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</si>
  <si>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</si>
  <si>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</si>
  <si>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</si>
  <si>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</si>
  <si>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</si>
  <si>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</si>
  <si>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</si>
  <si>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</si>
  <si>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</si>
  <si>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</si>
  <si>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</si>
  <si>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</si>
  <si>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</si>
  <si>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</si>
  <si>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</si>
  <si>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</si>
  <si>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</si>
  <si>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</si>
  <si>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</si>
  <si>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</si>
  <si>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</si>
  <si>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</si>
  <si>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</si>
  <si>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</si>
  <si>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</si>
  <si>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</si>
  <si>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</si>
  <si>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</si>
  <si>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</si>
  <si>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</si>
  <si>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</si>
  <si>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</si>
  <si>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</si>
  <si>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</si>
  <si>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</si>
  <si>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</si>
  <si>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</si>
  <si>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</si>
  <si>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</si>
  <si>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</si>
  <si>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</si>
  <si>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</si>
  <si>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</si>
  <si>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</si>
  <si>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</si>
  <si>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</si>
  <si>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</si>
  <si>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</si>
  <si>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</si>
  <si>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</si>
  <si>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</si>
  <si>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</si>
  <si>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</si>
  <si>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</si>
  <si>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</si>
  <si>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</si>
  <si>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</si>
  <si>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</si>
  <si>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</si>
  <si>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</si>
  <si>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</si>
  <si>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</si>
  <si>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</si>
  <si>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</si>
  <si>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</si>
  <si>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</si>
  <si>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</si>
  <si>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</si>
  <si>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</si>
  <si>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</si>
  <si>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</si>
  <si>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</si>
  <si>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</si>
  <si>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</si>
  <si>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</si>
  <si>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</si>
  <si>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</si>
  <si>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</si>
  <si>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</si>
  <si>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</si>
  <si>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</si>
  <si>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</si>
  <si>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</si>
  <si>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</si>
  <si>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</si>
  <si>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</si>
  <si>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</si>
  <si>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</si>
  <si>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</si>
  <si>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</si>
  <si>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</si>
  <si>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</si>
  <si>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</si>
  <si>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</si>
  <si>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</si>
  <si>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</si>
  <si>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</si>
  <si>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</si>
  <si>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</si>
  <si>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</si>
  <si>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</si>
  <si>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</si>
  <si>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</si>
  <si>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</si>
  <si>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</si>
  <si>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</si>
  <si>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</si>
  <si>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</si>
  <si>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</si>
  <si>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</si>
  <si>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</si>
  <si>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</si>
  <si>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</si>
  <si>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</si>
  <si>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</si>
  <si>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</si>
  <si>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</si>
  <si>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</si>
  <si>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</si>
  <si>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</si>
  <si>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</si>
  <si>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</si>
  <si>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</si>
  <si>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</si>
  <si>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</si>
  <si>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</si>
  <si>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</si>
  <si>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</si>
  <si>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</si>
  <si>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</si>
  <si>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</si>
  <si>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</si>
  <si>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</si>
  <si>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</si>
  <si>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</si>
  <si>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</si>
  <si>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</si>
  <si>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</si>
  <si>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</si>
  <si>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</si>
  <si>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</si>
  <si>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</si>
  <si>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</si>
  <si>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</si>
  <si>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</si>
  <si>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</si>
  <si>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</si>
  <si>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</si>
  <si>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</si>
  <si>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</si>
  <si>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</si>
  <si>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</si>
  <si>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</si>
  <si>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</si>
  <si>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</si>
  <si>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</si>
  <si>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</si>
  <si>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</si>
  <si>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</si>
  <si>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</si>
  <si>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</si>
  <si>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</si>
  <si>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</si>
  <si>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</si>
  <si>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</si>
  <si>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</si>
  <si>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</si>
  <si>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</si>
  <si>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</si>
  <si>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</si>
  <si>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</si>
  <si>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</si>
  <si>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</si>
  <si>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</si>
  <si>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</si>
  <si>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</si>
  <si>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</si>
  <si>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</si>
  <si>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</si>
  <si>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</si>
  <si>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</si>
  <si>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</si>
  <si>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</si>
  <si>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</si>
  <si>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</si>
  <si>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</si>
  <si>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</si>
  <si>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</si>
  <si>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</si>
  <si>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</si>
  <si>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</si>
  <si>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</si>
  <si>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</si>
  <si>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</si>
  <si>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</si>
  <si>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</si>
  <si>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</si>
  <si>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</si>
  <si>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</si>
  <si>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</si>
  <si>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</si>
  <si>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</si>
  <si>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</si>
  <si>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</si>
  <si>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</si>
  <si>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</si>
  <si>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</si>
  <si>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</si>
  <si>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</si>
  <si>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</si>
  <si>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</si>
  <si>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</si>
  <si>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</si>
  <si>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</si>
  <si>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</si>
  <si>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</si>
  <si>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</si>
  <si>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</si>
  <si>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</si>
  <si>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</si>
  <si>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</si>
  <si>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</si>
  <si>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</si>
  <si>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</si>
  <si>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</si>
  <si>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</si>
  <si>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</si>
  <si>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</si>
  <si>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</si>
  <si>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</si>
  <si>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</si>
  <si>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</si>
  <si>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</si>
  <si>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</si>
  <si>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</si>
  <si>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</si>
  <si>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</si>
  <si>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</si>
  <si>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</si>
  <si>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</si>
  <si>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</si>
  <si>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</si>
  <si>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</si>
  <si>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</si>
  <si>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</si>
  <si>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</si>
  <si>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</si>
  <si>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</si>
  <si>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</si>
  <si>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</si>
  <si>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</si>
  <si>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</si>
  <si>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</si>
  <si>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</si>
  <si>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</si>
  <si>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</si>
  <si>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</si>
  <si>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</si>
  <si>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</si>
  <si>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</si>
  <si>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</si>
  <si>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</si>
  <si>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</si>
  <si>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</si>
  <si>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</si>
  <si>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</si>
  <si>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</si>
  <si>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</si>
  <si>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</si>
  <si>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</si>
  <si>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</si>
  <si>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</si>
  <si>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</si>
  <si>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</si>
  <si>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</si>
  <si>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</si>
  <si>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</si>
  <si>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</si>
  <si>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</si>
  <si>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</si>
  <si>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</si>
  <si>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</si>
  <si>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</si>
  <si>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</si>
  <si>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</si>
  <si>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</si>
  <si>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</si>
  <si>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</si>
  <si>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</si>
  <si>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</si>
  <si>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</si>
  <si>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</si>
  <si>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</si>
  <si>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</si>
  <si>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</si>
  <si>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</si>
  <si>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</si>
  <si>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</si>
  <si>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</si>
  <si>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</si>
  <si>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</si>
  <si>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</si>
  <si>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</si>
  <si>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</si>
  <si>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</si>
  <si>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</si>
  <si>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</si>
  <si>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</si>
  <si>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</si>
  <si>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</si>
  <si>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</si>
  <si>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</si>
  <si>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</si>
  <si>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</si>
  <si>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</si>
  <si>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</si>
  <si>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</si>
  <si>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</si>
  <si>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</si>
  <si>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</si>
  <si>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</si>
  <si>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</si>
  <si>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</si>
  <si>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</si>
  <si>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</si>
  <si>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</si>
  <si>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</si>
  <si>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</si>
  <si>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</si>
  <si>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</si>
  <si>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</si>
  <si>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</si>
  <si>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</si>
  <si>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</si>
  <si>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</si>
  <si>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</si>
  <si>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</si>
  <si>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</si>
  <si>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</si>
  <si>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</si>
  <si>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</si>
  <si>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</si>
  <si>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</si>
  <si>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</si>
  <si>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</si>
  <si>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</si>
  <si>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</si>
  <si>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</si>
  <si>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</si>
  <si>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</si>
  <si>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</si>
  <si>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</si>
  <si>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</si>
  <si>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</si>
  <si>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</si>
  <si>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</si>
  <si>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</si>
  <si>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</si>
  <si>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</si>
  <si>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</si>
  <si>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</si>
  <si>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</si>
  <si>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</si>
  <si>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</si>
  <si>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</si>
  <si>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</si>
  <si>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</si>
  <si>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</si>
  <si>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</si>
  <si>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</si>
  <si>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</si>
  <si>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</si>
  <si>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</si>
  <si>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</si>
  <si>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</si>
  <si>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</si>
  <si>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</si>
  <si>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</si>
  <si>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</si>
  <si>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</si>
  <si>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</si>
  <si>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</si>
  <si>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</si>
  <si>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</si>
  <si>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</si>
  <si>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</si>
  <si>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</si>
  <si>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</si>
  <si>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</si>
  <si>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</si>
  <si>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</si>
  <si>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</si>
  <si>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</si>
  <si>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</si>
  <si>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</si>
  <si>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</si>
  <si>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</si>
  <si>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</si>
  <si>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</si>
  <si>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</si>
  <si>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</si>
  <si>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</si>
  <si>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</si>
  <si>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</si>
  <si>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</si>
  <si>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</si>
  <si>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</si>
  <si>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</si>
  <si>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</si>
  <si>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</si>
  <si>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</si>
  <si>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</si>
  <si>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</si>
  <si>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</si>
  <si>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</si>
  <si>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</si>
  <si>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</si>
  <si>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</si>
  <si>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</si>
  <si>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</si>
  <si>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</si>
  <si>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</si>
  <si>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</si>
  <si>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</si>
  <si>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</si>
  <si>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</si>
  <si>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</si>
  <si>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</si>
  <si>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</si>
  <si>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</si>
  <si>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</si>
  <si>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</si>
  <si>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</si>
  <si>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</si>
  <si>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</si>
  <si>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</si>
  <si>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</si>
  <si>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</si>
  <si>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</si>
  <si>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</si>
  <si>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</si>
  <si>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</si>
  <si>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</si>
  <si>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</si>
  <si>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</si>
  <si>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</si>
  <si>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</si>
  <si>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</si>
  <si>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</si>
  <si>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</si>
  <si>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</si>
  <si>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</si>
  <si>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</si>
  <si>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</si>
  <si>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</si>
  <si>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</si>
  <si>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</si>
  <si>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</si>
  <si>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</si>
  <si>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</si>
  <si>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</si>
  <si>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</si>
  <si>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</si>
  <si>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</si>
  <si>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</si>
  <si>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</si>
  <si>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</si>
  <si>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</si>
  <si>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</si>
  <si>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</si>
  <si>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</si>
  <si>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</si>
  <si>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</si>
  <si>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</si>
  <si>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</si>
  <si>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</si>
  <si>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</si>
  <si>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</si>
  <si>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</si>
  <si>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</si>
  <si>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</si>
  <si>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</si>
  <si>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</si>
  <si>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</si>
  <si>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</si>
  <si>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</si>
  <si>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</si>
  <si>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</si>
  <si>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</si>
  <si>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</si>
  <si>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</si>
  <si>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</si>
  <si>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</si>
  <si>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</si>
  <si>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</si>
  <si>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</si>
  <si>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</si>
  <si>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</si>
  <si>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</si>
  <si>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</si>
  <si>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</si>
  <si>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</si>
  <si>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</si>
  <si>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</si>
  <si>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</si>
  <si>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</si>
  <si>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</si>
  <si>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</si>
  <si>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</si>
  <si>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</si>
  <si>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</si>
  <si>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</si>
  <si>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</si>
  <si>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</si>
  <si>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</si>
  <si>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</si>
  <si>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</si>
  <si>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</si>
  <si>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</si>
  <si>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</si>
  <si>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</si>
  <si>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</si>
  <si>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</si>
  <si>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</si>
  <si>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</si>
  <si>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</si>
  <si>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</si>
  <si>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</si>
  <si>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</si>
  <si>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</si>
  <si>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</si>
  <si>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</si>
  <si>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</si>
  <si>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</si>
  <si>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</si>
  <si>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</si>
  <si>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</si>
  <si>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</si>
  <si>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</si>
  <si>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</si>
  <si>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</si>
  <si>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</si>
  <si>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</si>
  <si>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</si>
  <si>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</si>
  <si>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</si>
  <si>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</si>
  <si>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</si>
  <si>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</si>
  <si>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</si>
  <si>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</si>
  <si>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</si>
  <si>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</si>
  <si>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</si>
  <si>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</si>
  <si>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</si>
  <si>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</si>
  <si>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</si>
  <si>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</si>
  <si>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</si>
  <si>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</si>
  <si>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</si>
  <si>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</si>
  <si>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</si>
  <si>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</si>
  <si>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</si>
  <si>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</si>
  <si>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</si>
  <si>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</si>
  <si>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</si>
  <si>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</si>
  <si>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</si>
  <si>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</si>
  <si>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</si>
  <si>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</si>
  <si>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</si>
  <si>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</si>
  <si>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</si>
  <si>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</si>
  <si>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</si>
  <si>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</si>
  <si>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</si>
  <si>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</si>
  <si>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</si>
  <si>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</si>
  <si>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</si>
  <si>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</si>
  <si>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</si>
  <si>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</si>
  <si>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</si>
  <si>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</si>
  <si>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</si>
  <si>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</si>
  <si>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</si>
  <si>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</si>
  <si>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</si>
  <si>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</si>
  <si>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</si>
  <si>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</si>
  <si>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</si>
  <si>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</si>
  <si>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</si>
  <si>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</si>
  <si>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</si>
  <si>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</si>
  <si>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</si>
  <si>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</si>
  <si>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</si>
  <si>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</si>
  <si>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</si>
  <si>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</si>
  <si>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</si>
  <si>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</si>
  <si>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</si>
  <si>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</si>
  <si>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</si>
  <si>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</si>
  <si>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</si>
  <si>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</si>
  <si>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</si>
  <si>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</si>
  <si>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</si>
  <si>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</si>
  <si>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</si>
  <si>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</si>
  <si>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</si>
  <si>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</si>
  <si>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</si>
  <si>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</si>
  <si>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</si>
  <si>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</si>
  <si>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</si>
  <si>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</si>
  <si>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</si>
  <si>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</si>
  <si>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</si>
  <si>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</si>
  <si>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</si>
  <si>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</si>
  <si>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</si>
  <si>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</si>
  <si>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</si>
  <si>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</si>
  <si>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</si>
  <si>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</si>
  <si>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</si>
  <si>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</si>
  <si>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</si>
  <si>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</si>
  <si>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</si>
  <si>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</si>
  <si>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</si>
  <si>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</si>
  <si>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</si>
  <si>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</si>
  <si>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</si>
  <si>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</si>
  <si>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</si>
  <si>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</si>
  <si>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</si>
  <si>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</si>
  <si>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</si>
  <si>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</si>
  <si>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</si>
  <si>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</si>
  <si>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</si>
  <si>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</si>
  <si>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</si>
  <si>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</si>
  <si>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</si>
  <si>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</si>
  <si>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</si>
  <si>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</si>
  <si>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</si>
  <si>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</si>
  <si>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</si>
  <si>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</si>
  <si>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</si>
  <si>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</si>
  <si>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</si>
  <si>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</si>
  <si>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</si>
  <si>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</si>
  <si>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</si>
  <si>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</si>
  <si>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</si>
  <si>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</si>
  <si>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</si>
  <si>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</si>
  <si>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</si>
  <si>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</si>
  <si>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</si>
  <si>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</si>
  <si>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</si>
  <si>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</si>
  <si>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</si>
  <si>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</si>
  <si>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</si>
  <si>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</si>
  <si>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</si>
  <si>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</si>
  <si>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</si>
  <si>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</si>
  <si>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</si>
  <si>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</si>
  <si>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</si>
  <si>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</si>
  <si>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</si>
  <si>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</si>
  <si>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</si>
  <si>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</si>
  <si>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</si>
  <si>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</si>
  <si>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</si>
  <si>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</si>
  <si>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</si>
  <si>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</si>
  <si>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</si>
  <si>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</si>
  <si>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</si>
  <si>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</si>
  <si>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</si>
  <si>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</si>
  <si>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</si>
  <si>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</si>
  <si>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</si>
  <si>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</si>
  <si>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</si>
  <si>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</si>
  <si>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</si>
  <si>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</si>
  <si>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</si>
  <si>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</si>
  <si>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</si>
  <si>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</si>
  <si>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</si>
  <si>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</si>
  <si>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</si>
  <si>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</si>
  <si>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</si>
  <si>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</si>
  <si>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</si>
  <si>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</si>
  <si>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</si>
  <si>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</si>
  <si>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</si>
  <si>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</si>
  <si>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</si>
  <si>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</si>
  <si>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</si>
  <si>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</si>
  <si>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</si>
  <si>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</si>
  <si>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</si>
  <si>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</si>
  <si>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</si>
  <si>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</si>
  <si>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</si>
  <si>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</si>
  <si>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</si>
  <si>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</si>
  <si>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</si>
  <si>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</si>
  <si>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</si>
  <si>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</si>
  <si>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</si>
  <si>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</si>
  <si>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</si>
  <si>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</si>
  <si>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</si>
  <si>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</si>
  <si>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</si>
  <si>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</si>
  <si>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</si>
  <si>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</si>
  <si>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</si>
  <si>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</si>
  <si>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</si>
  <si>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</si>
  <si>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</si>
  <si>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</si>
  <si>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</si>
  <si>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</si>
  <si>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</si>
  <si>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</si>
  <si>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</si>
  <si>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</si>
  <si>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</si>
  <si>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</si>
  <si>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</si>
  <si>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</si>
  <si>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</si>
  <si>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</si>
  <si>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</si>
  <si>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</si>
  <si>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</si>
  <si>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</si>
  <si>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</si>
  <si>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</si>
  <si>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</si>
  <si>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</si>
  <si>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</si>
  <si>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</si>
  <si>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</si>
  <si>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</si>
  <si>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</si>
  <si>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</si>
  <si>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</si>
  <si>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</si>
  <si>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</si>
  <si>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</si>
  <si>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</si>
  <si>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</si>
  <si>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</si>
  <si>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</si>
  <si>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</si>
  <si>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</si>
  <si>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</si>
  <si>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</si>
  <si>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</si>
  <si>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</si>
  <si>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</si>
  <si>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</si>
  <si>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</si>
  <si>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</si>
  <si>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</si>
  <si>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</si>
  <si>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</si>
  <si>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</si>
  <si>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</si>
  <si>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</si>
  <si>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</si>
  <si>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</si>
  <si>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</si>
  <si>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</si>
  <si>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</si>
  <si>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</si>
  <si>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</si>
  <si>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</si>
  <si>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</si>
  <si>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</si>
  <si>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</si>
  <si>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</si>
  <si>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</si>
  <si>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</si>
  <si>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</si>
  <si>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</si>
  <si>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</si>
  <si>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</si>
  <si>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</si>
  <si>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</si>
  <si>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</si>
  <si>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</si>
  <si>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</si>
  <si>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</si>
  <si>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</si>
  <si>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</si>
  <si>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</si>
  <si>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</si>
  <si>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</si>
  <si>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</si>
  <si>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</si>
  <si>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</si>
  <si>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</si>
  <si>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</si>
  <si>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</si>
  <si>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</si>
  <si>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</si>
  <si>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</si>
  <si>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</si>
  <si>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</si>
  <si>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</si>
  <si>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</si>
  <si>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</si>
  <si>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</si>
  <si>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</si>
  <si>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</si>
  <si>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</si>
  <si>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</si>
  <si>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</si>
  <si>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</si>
  <si>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</si>
  <si>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</si>
  <si>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</si>
  <si>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</si>
  <si>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</si>
  <si>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</si>
  <si>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</si>
  <si>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</si>
  <si>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</si>
  <si>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</si>
  <si>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</si>
  <si>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</si>
  <si>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</si>
  <si>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</si>
  <si>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</si>
  <si>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</si>
  <si>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</si>
  <si>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</si>
  <si>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</si>
  <si>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</si>
  <si>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</si>
  <si>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</si>
  <si>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</si>
  <si>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</si>
  <si>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</si>
  <si>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</si>
  <si>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</si>
  <si>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</si>
  <si>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</si>
  <si>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</si>
  <si>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</si>
  <si>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</si>
  <si>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</si>
  <si>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</si>
  <si>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</si>
  <si>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</si>
  <si>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</si>
  <si>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</si>
  <si>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</si>
  <si>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</si>
  <si>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</si>
  <si>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</si>
  <si>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</si>
  <si>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</si>
  <si>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</si>
  <si>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</si>
  <si>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</si>
  <si>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</si>
  <si>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</si>
  <si>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</si>
  <si>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</si>
  <si>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</si>
  <si>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</si>
  <si>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</si>
  <si>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</si>
  <si>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</si>
  <si>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</si>
  <si>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</si>
  <si>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</si>
  <si>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</si>
  <si>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</si>
  <si>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</si>
  <si>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</si>
  <si>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</si>
  <si>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</si>
  <si>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</si>
  <si>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</si>
  <si>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</si>
  <si>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</si>
  <si>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</si>
  <si>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</si>
  <si>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</si>
  <si>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</si>
  <si>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</si>
  <si>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</si>
  <si>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</si>
  <si>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</si>
  <si>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</si>
  <si>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</si>
  <si>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</si>
  <si>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</si>
  <si>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</si>
  <si>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</si>
  <si>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</si>
  <si>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</si>
  <si>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</si>
  <si>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</si>
  <si>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</si>
  <si>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</si>
  <si>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</si>
  <si>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</si>
  <si>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</si>
  <si>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</si>
  <si>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</si>
  <si>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</si>
  <si>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</si>
  <si>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</si>
  <si>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</si>
  <si>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</si>
  <si>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</si>
  <si>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</si>
  <si>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</si>
  <si>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</si>
  <si>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</si>
  <si>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</si>
  <si>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</si>
  <si>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</si>
  <si>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</si>
  <si>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</si>
  <si>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</si>
  <si>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</si>
  <si>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</si>
  <si>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</si>
  <si>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</si>
  <si>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</si>
  <si>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</si>
  <si>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</si>
  <si>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</si>
  <si>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</si>
  <si>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</si>
  <si>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</si>
  <si>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</si>
  <si>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</si>
  <si>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</si>
  <si>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</si>
  <si>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</si>
  <si>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</si>
  <si>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</si>
  <si>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</si>
  <si>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</si>
  <si>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</si>
  <si>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</si>
  <si>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</si>
  <si>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</si>
  <si>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</si>
  <si>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</si>
  <si>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</si>
  <si>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</si>
  <si>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</si>
  <si>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</si>
  <si>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</si>
  <si>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</si>
  <si>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</si>
  <si>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</si>
  <si>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</si>
  <si>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</si>
  <si>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</si>
  <si>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</si>
  <si>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</si>
  <si>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</si>
  <si>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</si>
  <si>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</si>
  <si>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</si>
  <si>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</si>
  <si>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</si>
  <si>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</si>
  <si>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</si>
  <si>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</si>
  <si>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</si>
  <si>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</si>
  <si>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</si>
  <si>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</si>
  <si>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</si>
  <si>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</si>
  <si>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</si>
  <si>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</si>
  <si>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</si>
  <si>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</si>
  <si>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</si>
  <si>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</si>
  <si>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</si>
  <si>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</si>
  <si>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</si>
  <si>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</si>
  <si>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</si>
  <si>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</si>
  <si>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</si>
  <si>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</si>
  <si>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</si>
  <si>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</si>
  <si>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</si>
  <si>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</si>
  <si>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</si>
  <si>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</si>
  <si>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</si>
  <si>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</si>
  <si>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</si>
  <si>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</si>
  <si>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</si>
  <si>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>MC1 08:30</t>
  </si>
  <si>
    <t>ZPT-IBA</t>
  </si>
  <si>
    <t>ZPTIBA</t>
  </si>
  <si>
    <t xml:space="preserve">Deslocamento trilheiro vazio 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</si>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</sst>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8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608" activePane="bottomRight" state="frozen"/>
      <selection pane="bottomRight" activeCell="BJ610" sqref="BJ6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834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835</v>
      </c>
      <c r="BI1" s="375"/>
      <c r="BJ1" s="376"/>
      <c r="BK1" s="377"/>
      <c r="BL1" s="50"/>
      <c r="BM1" s="367" t="s">
        <v>836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70" t="s">
        <v>837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840</v>
      </c>
      <c r="AT2" s="372"/>
      <c r="AU2" s="372"/>
      <c r="AV2" s="372"/>
      <c r="AW2" s="372"/>
      <c r="AX2" s="371"/>
      <c r="AY2" s="373"/>
      <c r="AZ2" s="4"/>
      <c r="BA2" s="364" t="s">
        <v>841</v>
      </c>
      <c r="BB2" s="366"/>
      <c r="BC2" s="370" t="s">
        <v>838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4" t="s">
        <v>842</v>
      </c>
      <c r="AJ3" s="366"/>
      <c r="AK3" s="364" t="s">
        <v>843</v>
      </c>
      <c r="AL3" s="365"/>
      <c r="AM3" s="365"/>
      <c r="AN3" s="365"/>
      <c r="AO3" s="365"/>
      <c r="AP3" s="365"/>
      <c r="AQ3" s="366"/>
      <c r="AR3" s="227"/>
      <c r="AS3" s="388" t="s">
        <v>849</v>
      </c>
      <c r="AT3" s="389"/>
      <c r="AU3" s="388" t="s">
        <v>850</v>
      </c>
      <c r="AV3" s="389"/>
      <c r="AW3" s="388" t="s">
        <v>851</v>
      </c>
      <c r="AX3" s="390"/>
      <c r="AY3" s="64" t="s">
        <v>852</v>
      </c>
      <c r="AZ3" s="64"/>
      <c r="BA3" s="386"/>
      <c r="BB3" s="387"/>
      <c r="BC3" s="364" t="s">
        <v>845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853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1784</v>
      </c>
      <c r="BK592" s="362" t="s">
        <v>1785</v>
      </c>
      <c r="BL592" s="184"/>
      <c r="BM592" s="179" t="s">
        <v>687</v>
      </c>
      <c r="BN592" s="179" t="s">
        <v>717</v>
      </c>
      <c r="BO592" s="164" t="s">
        <v>780</v>
      </c>
      <c r="BP592" s="244" t="s">
        <v>1786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1787</v>
      </c>
      <c r="BK593" s="363" t="s">
        <v>1788</v>
      </c>
      <c r="BL593" s="184"/>
      <c r="BM593" s="179" t="s">
        <v>697</v>
      </c>
      <c r="BN593" s="179" t="s">
        <v>697</v>
      </c>
      <c r="BO593" s="164" t="s">
        <v>697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1789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1790</v>
      </c>
      <c r="BK594" s="362" t="s">
        <v>1791</v>
      </c>
      <c r="BL594" s="184"/>
      <c r="BM594" s="179" t="s">
        <v>680</v>
      </c>
      <c r="BN594" s="179" t="s">
        <v>702</v>
      </c>
      <c r="BO594" s="164" t="s">
        <v>768</v>
      </c>
      <c r="BP594" s="244" t="s">
        <v>1792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1784</v>
      </c>
      <c r="BK595" s="362" t="s">
        <v>1786</v>
      </c>
      <c r="BL595" s="184"/>
      <c r="BM595" s="179" t="s">
        <v>687</v>
      </c>
      <c r="BN595" s="179" t="s">
        <v>717</v>
      </c>
      <c r="BO595" s="164" t="s">
        <v>780</v>
      </c>
      <c r="BP595" s="244" t="s">
        <v>1786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1793</v>
      </c>
      <c r="N597" s="200" t="s">
        <v>1794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1795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1796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1797</v>
      </c>
      <c r="BK597" s="363" t="s">
        <v>1797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1798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1799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1800</v>
      </c>
      <c r="BK599" s="363" t="s">
        <v>1800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1801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1799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1802</v>
      </c>
      <c r="BK600" s="363" t="s">
        <v>1803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1804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1799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1802</v>
      </c>
      <c r="BK601" s="363" t="s">
        <v>1803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1804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1805</v>
      </c>
      <c r="BK603" s="363" t="s">
        <v>1805</v>
      </c>
      <c r="BL603" s="184"/>
      <c r="BM603" s="179" t="s">
        <v>691</v>
      </c>
      <c r="BN603" s="179" t="s">
        <v>691</v>
      </c>
      <c r="BO603" s="164" t="s">
        <v>691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1806</v>
      </c>
      <c r="BK604" s="362" t="s">
        <v>1807</v>
      </c>
      <c r="BL604" s="184"/>
      <c r="BM604" s="179" t="s">
        <v>697</v>
      </c>
      <c r="BN604" s="179" t="s">
        <v>697</v>
      </c>
      <c r="BO604" s="164" t="s">
        <v>697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1808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1809</v>
      </c>
      <c r="BK605" s="362" t="s">
        <v>1810</v>
      </c>
      <c r="BL605" s="184"/>
      <c r="BM605" s="179" t="s">
        <v>697</v>
      </c>
      <c r="BN605" s="179" t="s">
        <v>697</v>
      </c>
      <c r="BO605" s="164" t="s">
        <v>697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12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1784</v>
      </c>
      <c r="BK606" s="362" t="s">
        <v>1786</v>
      </c>
      <c r="BL606" s="184"/>
      <c r="BM606" s="179" t="s">
        <v>687</v>
      </c>
      <c r="BN606" s="179" t="s">
        <v>717</v>
      </c>
      <c r="BO606" s="164" t="s">
        <v>780</v>
      </c>
      <c r="BP606" s="244" t="s">
        <v>1786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463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1336</v>
      </c>
      <c r="J608" s="200">
        <v>55</v>
      </c>
      <c r="K608" s="200">
        <v>100</v>
      </c>
      <c r="L608" s="354" t="s">
        <v>317</v>
      </c>
      <c r="M608" s="200" t="s">
        <v>1793</v>
      </c>
      <c r="N608" s="335" t="s">
        <v>1794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1269</v>
      </c>
      <c r="W608" s="263" t="s">
        <v>1811</v>
      </c>
      <c r="X608" s="240" t="s">
        <v>667</v>
      </c>
      <c r="Y608" s="158" t="s">
        <v>670</v>
      </c>
      <c r="Z608" s="179"/>
      <c r="AA608" s="177">
        <v>2</v>
      </c>
      <c r="AB608" s="71" t="s">
        <v>664</v>
      </c>
      <c r="AC608" s="161" t="s">
        <v>654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1812</v>
      </c>
      <c r="BK608" s="270" t="s">
        <v>1812</v>
      </c>
      <c r="BL608" s="184"/>
      <c r="BM608" s="179" t="s">
        <v>691</v>
      </c>
      <c r="BN608" s="179" t="s">
        <v>691</v>
      </c>
      <c r="BO608" s="210" t="s">
        <v>691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0</v>
      </c>
      <c r="BI609" s="243"/>
      <c r="BJ609" s="270" t="s">
        <v>1813</v>
      </c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  <c r="BT609" s="219" t="str">
        <f t="shared" si="58"/>
        <v/>
      </c>
    </row>
    <row r="610" spans="1:72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0</v>
      </c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  <c r="BT610" s="219" t="str">
        <f t="shared" si="58"/>
        <v/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0</v>
      </c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/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1215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1335</v>
      </c>
      <c r="J612" s="200">
        <v>53</v>
      </c>
      <c r="K612" s="200">
        <v>125</v>
      </c>
      <c r="L612" s="354" t="s">
        <v>317</v>
      </c>
      <c r="M612" s="200" t="s">
        <v>1814</v>
      </c>
      <c r="N612" s="335" t="s">
        <v>1815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1269</v>
      </c>
      <c r="W612" s="263" t="s">
        <v>1816</v>
      </c>
      <c r="X612" s="240" t="s">
        <v>667</v>
      </c>
      <c r="Y612" s="158" t="s">
        <v>670</v>
      </c>
      <c r="Z612" s="179"/>
      <c r="AA612" s="177">
        <v>2</v>
      </c>
      <c r="AB612" s="71" t="s">
        <v>664</v>
      </c>
      <c r="AC612" s="161" t="s">
        <v>654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0</v>
      </c>
      <c r="AZ612" s="161"/>
      <c r="BA612" s="242"/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0</v>
      </c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Produção e Intervalo</v>
      </c>
      <c r="BR612" s="19">
        <f>IF(OR(B612="",F612=""),"*",AY612/P612)</f>
        <v>0</v>
      </c>
      <c r="BS612" s="19">
        <f>IF(OR(B612="",F612=""),"*",BA612/Q612)</f>
        <v>0</v>
      </c>
      <c r="BT612" s="219" t="str">
        <f t="shared" si="58"/>
        <v/>
      </c>
    </row>
    <row r="613" spans="1:72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1817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0</v>
      </c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2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304">
        <v>0</v>
      </c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2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1818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0</v>
      </c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2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0</v>
      </c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1819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1820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2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0</v>
      </c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0</v>
      </c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0</v>
      </c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1821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0</v>
      </c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1822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0</v>
      </c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1823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0</v>
      </c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304">
        <v>0</v>
      </c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 AB608 AB61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0" operator="equal">
      <formula>"OPORTUNIDADE"</formula>
    </cfRule>
  </conditionalFormatting>
  <conditionalFormatting sqref="AZ6:AZ523">
    <cfRule type="expression" dxfId="258" priority="18665">
      <formula>$BU6=1</formula>
    </cfRule>
  </conditionalFormatting>
  <conditionalFormatting sqref="BQ6:BQ799">
    <cfRule type="cellIs" dxfId="257" priority="18676" operator="equal">
      <formula>"Produção e Intervalo"</formula>
    </cfRule>
    <cfRule type="cellIs" dxfId="256" priority="18677" operator="equal">
      <formula>"Aderente"</formula>
    </cfRule>
    <cfRule type="cellIs" dxfId="255" priority="18678" operator="equal">
      <formula>"Intervalo"</formula>
    </cfRule>
    <cfRule type="cellIs" dxfId="254" priority="18679" operator="equal">
      <formula>"Produção"</formula>
    </cfRule>
    <cfRule type="cellIs" dxfId="253" priority="18680" operator="equal">
      <formula>"ERRO"</formula>
    </cfRule>
  </conditionalFormatting>
  <conditionalFormatting sqref="BR6:BS800">
    <cfRule type="cellIs" dxfId="252" priority="18658" operator="equal">
      <formula>"*"</formula>
    </cfRule>
    <cfRule type="cellIs" dxfId="251" priority="18659" operator="greaterThanOrEqual">
      <formula>1</formula>
    </cfRule>
    <cfRule type="cellIs" dxfId="250" priority="186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6" operator="equal">
      <formula>"NÃO"</formula>
    </cfRule>
    <cfRule type="cellIs" dxfId="248" priority="18607" operator="equal">
      <formula>"SIM"</formula>
    </cfRule>
  </conditionalFormatting>
  <conditionalFormatting sqref="X478 X480 X483 X488:X489 X499 X506 X511:X512 X517 X520:X521">
    <cfRule type="cellIs" dxfId="247" priority="18605" operator="equal">
      <formula>"OPORTUNIDADE"</formula>
    </cfRule>
  </conditionalFormatting>
  <conditionalFormatting sqref="Z476:Z480 Z487:Z489 Z483:Z484 Z492 Z496:Z499 Z517 Z519:Z523 Z501:Z515">
    <cfRule type="cellIs" dxfId="246" priority="18603" operator="equal">
      <formula>"NÃO"</formula>
    </cfRule>
    <cfRule type="cellIs" dxfId="245" priority="18604" operator="equal">
      <formula>"SIM"</formula>
    </cfRule>
  </conditionalFormatting>
  <conditionalFormatting sqref="Z476:Z480 Z487:Z489 Z483:Z484 Z492 Z496:Z499 Z517 Z519:Z523 Z501:Z515">
    <cfRule type="cellIs" dxfId="244" priority="18602" operator="equal">
      <formula>"OPORTUNIDADE"</formula>
    </cfRule>
  </conditionalFormatting>
  <conditionalFormatting sqref="Y1048575:Y1048576">
    <cfRule type="cellIs" dxfId="243" priority="18487" operator="equal">
      <formula>"OPORTUNIDADE"</formula>
    </cfRule>
  </conditionalFormatting>
  <conditionalFormatting sqref="Y1048575:Y1048576">
    <cfRule type="cellIs" dxfId="242" priority="18485" operator="equal">
      <formula>"NÃO"</formula>
    </cfRule>
    <cfRule type="cellIs" dxfId="241" priority="18486" operator="equal">
      <formula>"SIM"</formula>
    </cfRule>
  </conditionalFormatting>
  <conditionalFormatting sqref="Z524:Z549">
    <cfRule type="cellIs" dxfId="240" priority="18222" operator="equal">
      <formula>"OPORTUNIDADE"</formula>
    </cfRule>
  </conditionalFormatting>
  <conditionalFormatting sqref="Z524:Z549">
    <cfRule type="cellIs" dxfId="239" priority="18220" operator="equal">
      <formula>"NÃO"</formula>
    </cfRule>
    <cfRule type="cellIs" dxfId="238" priority="18221" operator="equal">
      <formula>"SIM"</formula>
    </cfRule>
  </conditionalFormatting>
  <conditionalFormatting sqref="Z550">
    <cfRule type="cellIs" dxfId="237" priority="18205" operator="equal">
      <formula>"NÃO"</formula>
    </cfRule>
    <cfRule type="cellIs" dxfId="236" priority="18206" operator="equal">
      <formula>"SIM"</formula>
    </cfRule>
  </conditionalFormatting>
  <conditionalFormatting sqref="Z550">
    <cfRule type="cellIs" dxfId="235" priority="18204" operator="equal">
      <formula>"OPORTUNIDADE"</formula>
    </cfRule>
  </conditionalFormatting>
  <conditionalFormatting sqref="BI550">
    <cfRule type="iconSet" priority="182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4">
      <formula>$BU493=1</formula>
    </cfRule>
  </conditionalFormatting>
  <conditionalFormatting sqref="AZ526:AZ550">
    <cfRule type="expression" dxfId="233" priority="18984">
      <formula>$BU498=1</formula>
    </cfRule>
  </conditionalFormatting>
  <conditionalFormatting sqref="BI524:BI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87">
      <iconSet showValue="0">
        <cfvo type="percent" val="0"/>
        <cfvo type="num" val="1"/>
        <cfvo type="num" val="1" gte="0"/>
      </iconSet>
    </cfRule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7" operator="equal">
      <formula>"OPORTUNIDADE"</formula>
    </cfRule>
  </conditionalFormatting>
  <conditionalFormatting sqref="Y158">
    <cfRule type="cellIs" dxfId="231" priority="255" operator="equal">
      <formula>"NÃO"</formula>
    </cfRule>
    <cfRule type="cellIs" dxfId="230" priority="256" operator="equal">
      <formula>"SIM"</formula>
    </cfRule>
  </conditionalFormatting>
  <conditionalFormatting sqref="BI6:BI523">
    <cfRule type="iconSet" priority="190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7">
      <iconSet showValue="0">
        <cfvo type="percent" val="0"/>
        <cfvo type="num" val="1"/>
        <cfvo type="num" val="1" gte="0"/>
      </iconSet>
    </cfRule>
    <cfRule type="iconSet" priority="190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1" operator="equal">
      <formula>"OPORTUNIDADE"</formula>
    </cfRule>
  </conditionalFormatting>
  <conditionalFormatting sqref="Y560">
    <cfRule type="cellIs" dxfId="228" priority="129" operator="equal">
      <formula>"NÃO"</formula>
    </cfRule>
    <cfRule type="cellIs" dxfId="227" priority="130" operator="equal">
      <formula>"SIM"</formula>
    </cfRule>
  </conditionalFormatting>
  <conditionalFormatting sqref="Y561:Y564">
    <cfRule type="cellIs" dxfId="226" priority="125" operator="equal">
      <formula>"OPORTUNIDADE"</formula>
    </cfRule>
  </conditionalFormatting>
  <conditionalFormatting sqref="Y561:Y564">
    <cfRule type="cellIs" dxfId="225" priority="123" operator="equal">
      <formula>"NÃO"</formula>
    </cfRule>
    <cfRule type="cellIs" dxfId="224" priority="124" operator="equal">
      <formula>"SIM"</formula>
    </cfRule>
  </conditionalFormatting>
  <conditionalFormatting sqref="Y567:Y569">
    <cfRule type="cellIs" dxfId="223" priority="122" operator="equal">
      <formula>"OPORTUNIDADE"</formula>
    </cfRule>
  </conditionalFormatting>
  <conditionalFormatting sqref="Y567:Y569">
    <cfRule type="cellIs" dxfId="222" priority="120" operator="equal">
      <formula>"NÃO"</formula>
    </cfRule>
    <cfRule type="cellIs" dxfId="221" priority="121" operator="equal">
      <formula>"SIM"</formula>
    </cfRule>
  </conditionalFormatting>
  <conditionalFormatting sqref="Y567:Y569">
    <cfRule type="cellIs" dxfId="220" priority="119" operator="equal">
      <formula>"OPORTUNIDADE"</formula>
    </cfRule>
  </conditionalFormatting>
  <conditionalFormatting sqref="Y567:Y569">
    <cfRule type="cellIs" dxfId="219" priority="117" operator="equal">
      <formula>"NÃO"</formula>
    </cfRule>
    <cfRule type="cellIs" dxfId="218" priority="118" operator="equal">
      <formula>"SIM"</formula>
    </cfRule>
  </conditionalFormatting>
  <conditionalFormatting sqref="BK5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1" operator="equal">
      <formula>"OPORTUNIDADE"</formula>
    </cfRule>
  </conditionalFormatting>
  <conditionalFormatting sqref="Y572">
    <cfRule type="cellIs" dxfId="216" priority="109" operator="equal">
      <formula>"NÃO"</formula>
    </cfRule>
    <cfRule type="cellIs" dxfId="215" priority="110" operator="equal">
      <formula>"SIM"</formula>
    </cfRule>
  </conditionalFormatting>
  <conditionalFormatting sqref="Y572">
    <cfRule type="cellIs" dxfId="214" priority="108" operator="equal">
      <formula>"OPORTUNIDADE"</formula>
    </cfRule>
  </conditionalFormatting>
  <conditionalFormatting sqref="Y572">
    <cfRule type="cellIs" dxfId="213" priority="106" operator="equal">
      <formula>"NÃO"</formula>
    </cfRule>
    <cfRule type="cellIs" dxfId="212" priority="107" operator="equal">
      <formula>"SIM"</formula>
    </cfRule>
  </conditionalFormatting>
  <conditionalFormatting sqref="Y573">
    <cfRule type="cellIs" dxfId="211" priority="105" operator="equal">
      <formula>"OPORTUNIDADE"</formula>
    </cfRule>
  </conditionalFormatting>
  <conditionalFormatting sqref="Y573">
    <cfRule type="cellIs" dxfId="210" priority="103" operator="equal">
      <formula>"NÃO"</formula>
    </cfRule>
    <cfRule type="cellIs" dxfId="209" priority="104" operator="equal">
      <formula>"SIM"</formula>
    </cfRule>
  </conditionalFormatting>
  <conditionalFormatting sqref="Y573">
    <cfRule type="cellIs" dxfId="208" priority="102" operator="equal">
      <formula>"OPORTUNIDADE"</formula>
    </cfRule>
  </conditionalFormatting>
  <conditionalFormatting sqref="Y573">
    <cfRule type="cellIs" dxfId="207" priority="100" operator="equal">
      <formula>"NÃO"</formula>
    </cfRule>
    <cfRule type="cellIs" dxfId="206" priority="101" operator="equal">
      <formula>"SIM"</formula>
    </cfRule>
  </conditionalFormatting>
  <conditionalFormatting sqref="Y574">
    <cfRule type="cellIs" dxfId="205" priority="99" operator="equal">
      <formula>"OPORTUNIDADE"</formula>
    </cfRule>
  </conditionalFormatting>
  <conditionalFormatting sqref="Y574">
    <cfRule type="cellIs" dxfId="204" priority="97" operator="equal">
      <formula>"NÃO"</formula>
    </cfRule>
    <cfRule type="cellIs" dxfId="203" priority="98" operator="equal">
      <formula>"SIM"</formula>
    </cfRule>
  </conditionalFormatting>
  <conditionalFormatting sqref="Y574">
    <cfRule type="cellIs" dxfId="202" priority="96" operator="equal">
      <formula>"OPORTUNIDADE"</formula>
    </cfRule>
  </conditionalFormatting>
  <conditionalFormatting sqref="Y574">
    <cfRule type="cellIs" dxfId="201" priority="94" operator="equal">
      <formula>"NÃO"</formula>
    </cfRule>
    <cfRule type="cellIs" dxfId="200" priority="95" operator="equal">
      <formula>"SIM"</formula>
    </cfRule>
  </conditionalFormatting>
  <conditionalFormatting sqref="Y575">
    <cfRule type="cellIs" dxfId="199" priority="93" operator="equal">
      <formula>"OPORTUNIDADE"</formula>
    </cfRule>
  </conditionalFormatting>
  <conditionalFormatting sqref="Y575">
    <cfRule type="cellIs" dxfId="198" priority="91" operator="equal">
      <formula>"NÃO"</formula>
    </cfRule>
    <cfRule type="cellIs" dxfId="197" priority="92" operator="equal">
      <formula>"SIM"</formula>
    </cfRule>
  </conditionalFormatting>
  <conditionalFormatting sqref="Y575">
    <cfRule type="cellIs" dxfId="196" priority="90" operator="equal">
      <formula>"OPORTUNIDADE"</formula>
    </cfRule>
  </conditionalFormatting>
  <conditionalFormatting sqref="Y575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577">
    <cfRule type="cellIs" dxfId="193" priority="87" operator="equal">
      <formula>"OPORTUNIDADE"</formula>
    </cfRule>
  </conditionalFormatting>
  <conditionalFormatting sqref="Y577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577">
    <cfRule type="cellIs" dxfId="190" priority="84" operator="equal">
      <formula>"OPORTUNIDADE"</formula>
    </cfRule>
  </conditionalFormatting>
  <conditionalFormatting sqref="Y577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579">
    <cfRule type="cellIs" dxfId="187" priority="81" operator="equal">
      <formula>"OPORTUNIDADE"</formula>
    </cfRule>
  </conditionalFormatting>
  <conditionalFormatting sqref="Y579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579">
    <cfRule type="cellIs" dxfId="184" priority="78" operator="equal">
      <formula>"OPORTUNIDADE"</formula>
    </cfRule>
  </conditionalFormatting>
  <conditionalFormatting sqref="Y579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580">
    <cfRule type="cellIs" dxfId="181" priority="75" operator="equal">
      <formula>"OPORTUNIDADE"</formula>
    </cfRule>
  </conditionalFormatting>
  <conditionalFormatting sqref="Y580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580">
    <cfRule type="cellIs" dxfId="178" priority="72" operator="equal">
      <formula>"OPORTUNIDADE"</formula>
    </cfRule>
  </conditionalFormatting>
  <conditionalFormatting sqref="Y58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581">
    <cfRule type="cellIs" dxfId="175" priority="69" operator="equal">
      <formula>"OPORTUNIDADE"</formula>
    </cfRule>
  </conditionalFormatting>
  <conditionalFormatting sqref="Y581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Y581">
    <cfRule type="cellIs" dxfId="172" priority="66" operator="equal">
      <formula>"OPORTUNIDADE"</formula>
    </cfRule>
  </conditionalFormatting>
  <conditionalFormatting sqref="Y581">
    <cfRule type="cellIs" dxfId="171" priority="64" operator="equal">
      <formula>"NÃO"</formula>
    </cfRule>
    <cfRule type="cellIs" dxfId="170" priority="65" operator="equal">
      <formula>"SIM"</formula>
    </cfRule>
  </conditionalFormatting>
  <conditionalFormatting sqref="Y582">
    <cfRule type="cellIs" dxfId="169" priority="63" operator="equal">
      <formula>"OPORTUNIDADE"</formula>
    </cfRule>
  </conditionalFormatting>
  <conditionalFormatting sqref="Y582">
    <cfRule type="cellIs" dxfId="168" priority="61" operator="equal">
      <formula>"NÃO"</formula>
    </cfRule>
    <cfRule type="cellIs" dxfId="167" priority="62" operator="equal">
      <formula>"SIM"</formula>
    </cfRule>
  </conditionalFormatting>
  <conditionalFormatting sqref="Y582">
    <cfRule type="cellIs" dxfId="166" priority="60" operator="equal">
      <formula>"OPORTUNIDADE"</formula>
    </cfRule>
  </conditionalFormatting>
  <conditionalFormatting sqref="Y582">
    <cfRule type="cellIs" dxfId="165" priority="58" operator="equal">
      <formula>"NÃO"</formula>
    </cfRule>
    <cfRule type="cellIs" dxfId="164" priority="59" operator="equal">
      <formula>"SIM"</formula>
    </cfRule>
  </conditionalFormatting>
  <conditionalFormatting sqref="Y584">
    <cfRule type="cellIs" dxfId="163" priority="57" operator="equal">
      <formula>"OPORTUNIDADE"</formula>
    </cfRule>
  </conditionalFormatting>
  <conditionalFormatting sqref="Y584">
    <cfRule type="cellIs" dxfId="162" priority="55" operator="equal">
      <formula>"NÃO"</formula>
    </cfRule>
    <cfRule type="cellIs" dxfId="161" priority="56" operator="equal">
      <formula>"SIM"</formula>
    </cfRule>
  </conditionalFormatting>
  <conditionalFormatting sqref="Y584">
    <cfRule type="cellIs" dxfId="160" priority="54" operator="equal">
      <formula>"OPORTUNIDADE"</formula>
    </cfRule>
  </conditionalFormatting>
  <conditionalFormatting sqref="Y584">
    <cfRule type="cellIs" dxfId="159" priority="52" operator="equal">
      <formula>"NÃO"</formula>
    </cfRule>
    <cfRule type="cellIs" dxfId="158" priority="53" operator="equal">
      <formula>"SIM"</formula>
    </cfRule>
  </conditionalFormatting>
  <conditionalFormatting sqref="Y585">
    <cfRule type="cellIs" dxfId="157" priority="51" operator="equal">
      <formula>"OPORTUNIDADE"</formula>
    </cfRule>
  </conditionalFormatting>
  <conditionalFormatting sqref="Y585">
    <cfRule type="cellIs" dxfId="156" priority="49" operator="equal">
      <formula>"NÃO"</formula>
    </cfRule>
    <cfRule type="cellIs" dxfId="155" priority="50" operator="equal">
      <formula>"SIM"</formula>
    </cfRule>
  </conditionalFormatting>
  <conditionalFormatting sqref="Y585">
    <cfRule type="cellIs" dxfId="154" priority="48" operator="equal">
      <formula>"OPORTUNIDADE"</formula>
    </cfRule>
  </conditionalFormatting>
  <conditionalFormatting sqref="Y585">
    <cfRule type="cellIs" dxfId="153" priority="46" operator="equal">
      <formula>"NÃO"</formula>
    </cfRule>
    <cfRule type="cellIs" dxfId="152" priority="47" operator="equal">
      <formula>"SIM"</formula>
    </cfRule>
  </conditionalFormatting>
  <conditionalFormatting sqref="Y586">
    <cfRule type="cellIs" dxfId="151" priority="45" operator="equal">
      <formula>"OPORTUNIDADE"</formula>
    </cfRule>
  </conditionalFormatting>
  <conditionalFormatting sqref="Y586">
    <cfRule type="cellIs" dxfId="150" priority="43" operator="equal">
      <formula>"NÃO"</formula>
    </cfRule>
    <cfRule type="cellIs" dxfId="149" priority="44" operator="equal">
      <formula>"SIM"</formula>
    </cfRule>
  </conditionalFormatting>
  <conditionalFormatting sqref="Y586">
    <cfRule type="cellIs" dxfId="148" priority="42" operator="equal">
      <formula>"OPORTUNIDADE"</formula>
    </cfRule>
  </conditionalFormatting>
  <conditionalFormatting sqref="Y586">
    <cfRule type="cellIs" dxfId="147" priority="40" operator="equal">
      <formula>"NÃO"</formula>
    </cfRule>
    <cfRule type="cellIs" dxfId="146" priority="41" operator="equal">
      <formula>"SIM"</formula>
    </cfRule>
  </conditionalFormatting>
  <conditionalFormatting sqref="Y587">
    <cfRule type="cellIs" dxfId="145" priority="39" operator="equal">
      <formula>"OPORTUNIDADE"</formula>
    </cfRule>
  </conditionalFormatting>
  <conditionalFormatting sqref="Y587">
    <cfRule type="cellIs" dxfId="144" priority="37" operator="equal">
      <formula>"NÃO"</formula>
    </cfRule>
    <cfRule type="cellIs" dxfId="143" priority="38" operator="equal">
      <formula>"SIM"</formula>
    </cfRule>
  </conditionalFormatting>
  <conditionalFormatting sqref="Y587">
    <cfRule type="cellIs" dxfId="142" priority="36" operator="equal">
      <formula>"OPORTUNIDADE"</formula>
    </cfRule>
  </conditionalFormatting>
  <conditionalFormatting sqref="Y587">
    <cfRule type="cellIs" dxfId="141" priority="34" operator="equal">
      <formula>"NÃO"</formula>
    </cfRule>
    <cfRule type="cellIs" dxfId="140" priority="35" operator="equal">
      <formula>"SIM"</formula>
    </cfRule>
  </conditionalFormatting>
  <conditionalFormatting sqref="Y588">
    <cfRule type="cellIs" dxfId="139" priority="33" operator="equal">
      <formula>"OPORTUNIDADE"</formula>
    </cfRule>
  </conditionalFormatting>
  <conditionalFormatting sqref="Y588">
    <cfRule type="cellIs" dxfId="138" priority="31" operator="equal">
      <formula>"NÃO"</formula>
    </cfRule>
    <cfRule type="cellIs" dxfId="137" priority="32" operator="equal">
      <formula>"SIM"</formula>
    </cfRule>
  </conditionalFormatting>
  <conditionalFormatting sqref="Y588">
    <cfRule type="cellIs" dxfId="136" priority="30" operator="equal">
      <formula>"OPORTUNIDADE"</formula>
    </cfRule>
  </conditionalFormatting>
  <conditionalFormatting sqref="Y588">
    <cfRule type="cellIs" dxfId="135" priority="28" operator="equal">
      <formula>"NÃO"</formula>
    </cfRule>
    <cfRule type="cellIs" dxfId="134" priority="29" operator="equal">
      <formula>"SIM"</formula>
    </cfRule>
  </conditionalFormatting>
  <conditionalFormatting sqref="Y589">
    <cfRule type="cellIs" dxfId="133" priority="27" operator="equal">
      <formula>"OPORTUNIDADE"</formula>
    </cfRule>
  </conditionalFormatting>
  <conditionalFormatting sqref="Y589">
    <cfRule type="cellIs" dxfId="132" priority="25" operator="equal">
      <formula>"NÃO"</formula>
    </cfRule>
    <cfRule type="cellIs" dxfId="131" priority="26" operator="equal">
      <formula>"SIM"</formula>
    </cfRule>
  </conditionalFormatting>
  <conditionalFormatting sqref="Y589">
    <cfRule type="cellIs" dxfId="130" priority="24" operator="equal">
      <formula>"OPORTUNIDADE"</formula>
    </cfRule>
  </conditionalFormatting>
  <conditionalFormatting sqref="Y589">
    <cfRule type="cellIs" dxfId="129" priority="22" operator="equal">
      <formula>"NÃO"</formula>
    </cfRule>
    <cfRule type="cellIs" dxfId="128" priority="23" operator="equal">
      <formula>"SIM"</formula>
    </cfRule>
  </conditionalFormatting>
  <conditionalFormatting sqref="BR602:BS799">
    <cfRule type="cellIs" dxfId="127" priority="16" operator="equal">
      <formula>"*"</formula>
    </cfRule>
    <cfRule type="cellIs" dxfId="126" priority="17" operator="greaterThanOrEqual">
      <formula>1</formula>
    </cfRule>
    <cfRule type="cellIs" dxfId="125" priority="18" operator="lessThan">
      <formula>1</formula>
    </cfRule>
  </conditionalFormatting>
  <conditionalFormatting sqref="BO6:BO208 BO528:BO537 BO210:BO526 BO539:BO587 BO589:BO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799">
    <cfRule type="iconSet" priority="191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3" operator="equal">
      <formula>"*"</formula>
    </cfRule>
    <cfRule type="cellIs" dxfId="123" priority="14" operator="greaterThanOrEqual">
      <formula>1</formula>
    </cfRule>
    <cfRule type="cellIs" dxfId="122" priority="15" operator="lessThan">
      <formula>1</formula>
    </cfRule>
  </conditionalFormatting>
  <conditionalFormatting sqref="Y592:Y612">
    <cfRule type="cellIs" dxfId="121" priority="12" operator="equal">
      <formula>"OPORTUNIDADE"</formula>
    </cfRule>
  </conditionalFormatting>
  <conditionalFormatting sqref="Y592:Y612">
    <cfRule type="cellIs" dxfId="120" priority="10" operator="equal">
      <formula>"NÃO"</formula>
    </cfRule>
    <cfRule type="cellIs" dxfId="119" priority="11" operator="equal">
      <formula>"SIM"</formula>
    </cfRule>
  </conditionalFormatting>
  <conditionalFormatting sqref="Y592:Y612">
    <cfRule type="cellIs" dxfId="118" priority="9" operator="equal">
      <formula>"OPORTUNIDADE"</formula>
    </cfRule>
  </conditionalFormatting>
  <conditionalFormatting sqref="Y592:Y612">
    <cfRule type="cellIs" dxfId="117" priority="7" operator="equal">
      <formula>"NÃO"</formula>
    </cfRule>
    <cfRule type="cellIs" dxfId="116" priority="8" operator="equal">
      <formula>"SIM"</formula>
    </cfRule>
  </conditionalFormatting>
  <conditionalFormatting sqref="BK5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1824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1825</v>
      </c>
      <c r="E3" s="305" t="s">
        <v>1826</v>
      </c>
      <c r="F3" s="305" t="s">
        <v>1827</v>
      </c>
      <c r="G3" s="310" t="s">
        <v>1828</v>
      </c>
      <c r="H3" s="305" t="s">
        <v>1829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1830</v>
      </c>
      <c r="E5" s="307">
        <v>46013</v>
      </c>
      <c r="F5" s="306">
        <v>7000</v>
      </c>
      <c r="G5" s="311" t="s">
        <v>1831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1832</v>
      </c>
      <c r="G6" s="311" t="s">
        <v>1831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1833</v>
      </c>
      <c r="G7" s="312" t="s">
        <v>1834</v>
      </c>
      <c r="H7" s="308" t="s">
        <v>1835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1836</v>
      </c>
      <c r="H8" s="306" t="s">
        <v>1837</v>
      </c>
    </row>
    <row r="9" spans="3:8">
      <c r="C9" s="306" t="s">
        <v>463</v>
      </c>
      <c r="D9" s="306" t="s">
        <v>1838</v>
      </c>
      <c r="E9" s="307">
        <v>45993</v>
      </c>
      <c r="F9" s="306">
        <v>12000</v>
      </c>
      <c r="G9" s="311" t="s">
        <v>1839</v>
      </c>
      <c r="H9" s="306"/>
    </row>
    <row r="10" spans="3:8" ht="29.25">
      <c r="C10" s="306" t="s">
        <v>463</v>
      </c>
      <c r="D10" s="306" t="s">
        <v>1840</v>
      </c>
      <c r="E10" s="307">
        <v>45993</v>
      </c>
      <c r="F10" s="306">
        <v>9000</v>
      </c>
      <c r="G10" s="311" t="s">
        <v>1841</v>
      </c>
      <c r="H10" s="306"/>
    </row>
    <row r="11" spans="3:8" ht="29.25">
      <c r="C11" s="306" t="s">
        <v>463</v>
      </c>
      <c r="D11" s="306" t="s">
        <v>1842</v>
      </c>
      <c r="E11" s="307">
        <v>45993</v>
      </c>
      <c r="F11" s="306">
        <v>10000</v>
      </c>
      <c r="G11" s="311" t="s">
        <v>1841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1843</v>
      </c>
      <c r="G12" s="311" t="s">
        <v>1844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1845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1846</v>
      </c>
      <c r="C4" s="310" t="s">
        <v>1847</v>
      </c>
      <c r="D4" s="310" t="s">
        <v>1848</v>
      </c>
      <c r="E4" s="310" t="s">
        <v>1849</v>
      </c>
      <c r="F4" s="310" t="s">
        <v>8</v>
      </c>
      <c r="G4" s="310" t="s">
        <v>1850</v>
      </c>
    </row>
    <row r="5" spans="2:8">
      <c r="B5" s="313" t="s">
        <v>1153</v>
      </c>
      <c r="C5" s="313">
        <v>314978</v>
      </c>
      <c r="D5" s="313" t="s">
        <v>1851</v>
      </c>
      <c r="E5" s="313" t="s">
        <v>541</v>
      </c>
      <c r="F5" s="313" t="s">
        <v>101</v>
      </c>
      <c r="G5" s="314">
        <v>46143</v>
      </c>
    </row>
    <row r="6" spans="2:8">
      <c r="B6" s="313" t="s">
        <v>1852</v>
      </c>
      <c r="C6" s="313">
        <v>256790</v>
      </c>
      <c r="D6" s="313" t="s">
        <v>1853</v>
      </c>
      <c r="E6" s="313" t="s">
        <v>541</v>
      </c>
      <c r="F6" s="313" t="s">
        <v>1854</v>
      </c>
      <c r="G6" s="314">
        <v>45992</v>
      </c>
    </row>
    <row r="7" spans="2:8">
      <c r="B7" s="313" t="s">
        <v>1855</v>
      </c>
      <c r="C7" s="313">
        <v>265193</v>
      </c>
      <c r="D7" s="313" t="s">
        <v>1856</v>
      </c>
      <c r="E7" s="313" t="s">
        <v>542</v>
      </c>
      <c r="F7" s="313" t="s">
        <v>1500</v>
      </c>
      <c r="G7" s="313" t="s">
        <v>1857</v>
      </c>
    </row>
    <row r="8" spans="2:8">
      <c r="B8" s="313" t="s">
        <v>1858</v>
      </c>
      <c r="C8" s="313">
        <v>293716</v>
      </c>
      <c r="D8" s="313" t="s">
        <v>1859</v>
      </c>
      <c r="E8" s="313" t="s">
        <v>542</v>
      </c>
      <c r="F8" s="313" t="s">
        <v>1500</v>
      </c>
      <c r="G8" s="314">
        <v>46204</v>
      </c>
    </row>
    <row r="9" spans="2:8">
      <c r="B9" s="313" t="s">
        <v>1860</v>
      </c>
      <c r="C9" s="313">
        <v>257258</v>
      </c>
      <c r="D9" s="313" t="s">
        <v>1861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1862</v>
      </c>
      <c r="C10" s="313">
        <v>371147</v>
      </c>
      <c r="D10" s="313" t="s">
        <v>1863</v>
      </c>
      <c r="E10" s="313" t="s">
        <v>543</v>
      </c>
      <c r="F10" s="313" t="s">
        <v>144</v>
      </c>
      <c r="G10" s="313" t="s">
        <v>1857</v>
      </c>
    </row>
    <row r="11" spans="2:8">
      <c r="B11" s="313" t="s">
        <v>1864</v>
      </c>
      <c r="C11" s="313">
        <v>259230</v>
      </c>
      <c r="D11" s="313" t="s">
        <v>1865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1866</v>
      </c>
      <c r="C12" s="313">
        <v>370705</v>
      </c>
      <c r="D12" s="313"/>
      <c r="E12" s="313" t="s">
        <v>543</v>
      </c>
      <c r="F12" s="313" t="s">
        <v>144</v>
      </c>
      <c r="G12" s="313" t="s">
        <v>1857</v>
      </c>
    </row>
    <row r="13" spans="2:8">
      <c r="B13" s="313" t="s">
        <v>1867</v>
      </c>
      <c r="C13" s="313">
        <v>258542</v>
      </c>
      <c r="D13" s="313" t="s">
        <v>1868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1869</v>
      </c>
      <c r="C14" s="313">
        <v>257050</v>
      </c>
      <c r="D14" s="313" t="s">
        <v>1870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1871</v>
      </c>
      <c r="D5" s="395"/>
      <c r="E5" s="395"/>
      <c r="F5" s="395"/>
      <c r="G5" s="395"/>
      <c r="H5" s="395"/>
      <c r="I5" s="395"/>
      <c r="J5" s="396"/>
      <c r="K5" s="397" t="s">
        <v>1872</v>
      </c>
      <c r="L5" s="398"/>
      <c r="M5" s="398"/>
      <c r="N5" s="398"/>
      <c r="O5" s="399" t="s">
        <v>1873</v>
      </c>
      <c r="P5" s="400"/>
      <c r="Q5" s="401"/>
    </row>
    <row r="6" spans="1:17" s="94" customFormat="1" ht="15.75" customHeight="1">
      <c r="A6" s="88" t="s">
        <v>1874</v>
      </c>
      <c r="B6" s="95" t="s">
        <v>1875</v>
      </c>
      <c r="C6" s="96" t="s">
        <v>874</v>
      </c>
      <c r="D6" s="97" t="s">
        <v>875</v>
      </c>
      <c r="E6" s="96" t="s">
        <v>1876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1877</v>
      </c>
      <c r="M6" s="139" t="s">
        <v>335</v>
      </c>
      <c r="N6" s="140" t="s">
        <v>869</v>
      </c>
      <c r="O6" s="233" t="s">
        <v>912</v>
      </c>
      <c r="P6" s="157"/>
      <c r="Q6" s="189" t="s">
        <v>1878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0</v>
      </c>
      <c r="P592" s="91"/>
      <c r="Q592" s="145" t="str">
        <f>IF($A$2=1,IF(SP_SUL!BJ609="","*",SP_SUL!BJ609),IF(SP_SUL!BK609="","*",SP_SUL!BK609))</f>
        <v>MC1 08:30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0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0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0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0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>
        <f>IF(SP_SUL!BH616="","*",SP_SUL!BH616)</f>
        <v>0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0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0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0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0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0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0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0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0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1878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922</v>
      </c>
      <c r="R1" s="406"/>
      <c r="U1" s="102"/>
      <c r="V1" s="407" t="s">
        <v>1879</v>
      </c>
      <c r="W1" s="407"/>
      <c r="X1" s="407"/>
      <c r="Y1" s="104"/>
    </row>
    <row r="2" spans="1:25" s="101" customFormat="1" ht="11.25" customHeight="1">
      <c r="A2" s="105" t="s">
        <v>1880</v>
      </c>
      <c r="B2" s="105" t="s">
        <v>1875</v>
      </c>
      <c r="C2" s="105" t="s">
        <v>313</v>
      </c>
      <c r="D2" s="106" t="s">
        <v>874</v>
      </c>
      <c r="E2" s="106" t="s">
        <v>875</v>
      </c>
      <c r="F2" s="106" t="s">
        <v>1874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1881</v>
      </c>
      <c r="U2" s="108" t="s">
        <v>877</v>
      </c>
      <c r="V2" s="103">
        <f ca="1">TODAY()-1</f>
        <v>46018</v>
      </c>
      <c r="W2" s="103">
        <f ca="1">V2-1</f>
        <v>46017</v>
      </c>
      <c r="X2" s="103">
        <f ca="1">W2-1</f>
        <v>46016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650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300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650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300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650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300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650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650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300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650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650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300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650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300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650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300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650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650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300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650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650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300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650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650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300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650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30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650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650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30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300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650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650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300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300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650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650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1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1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300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650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30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1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1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1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300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650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30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1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1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1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300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650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650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>
        <f ca="1">_xlfn.XLOOKUP(G569&amp;$W$2,BS_CONTROLE[CHAVE],BS_CONTROLE[Quantidade_11],"-")</f>
        <v>1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1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1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1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30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>
        <f ca="1">_xlfn.XLOOKUP(G582&amp;$W$2,BS_CONTROLE[CHAVE],BS_CONTROLE[Quantidade_11],"-")</f>
        <v>1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300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650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>
        <f ca="1">_xlfn.XLOOKUP(G590&amp;$W$2,BS_CONTROLE[CHAVE],BS_CONTROLE[Quantidade_11],"-")</f>
        <v>0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>
        <f ca="1">_xlfn.XLOOKUP(G593&amp;$W$2,BS_CONTROLE[CHAVE],BS_CONTROLE[Quantidade_11],"-")</f>
        <v>0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0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0</v>
      </c>
      <c r="W597" s="112">
        <f ca="1">_xlfn.XLOOKUP(G597&amp;$W$2,BS_CONTROLE[CHAVE],BS_CONTROLE[Quantidade_11],"-")</f>
        <v>1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0</v>
      </c>
      <c r="W598" s="112">
        <f ca="1">_xlfn.XLOOKUP(G598&amp;$W$2,BS_CONTROLE[CHAVE],BS_CONTROLE[Quantidade_11],"-")</f>
        <v>1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0</v>
      </c>
      <c r="W600" s="112">
        <f ca="1">_xlfn.XLOOKUP(G600&amp;$W$2,BS_CONTROLE[CHAVE],BS_CONTROLE[Quantidade_11],"-")</f>
        <v>1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650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300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>
        <f ca="1">_xlfn.XLOOKUP(G605&amp;$W$2,BS_CONTROLE[CHAVE],BS_CONTROLE[Quantidade_11],"-")</f>
        <v>0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0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650</v>
      </c>
    </row>
    <row r="611" spans="1:24" s="113" customFormat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>
        <f ca="1">_xlfn.XLOOKUP(G613&amp;$W$2,BS_CONTROLE[CHAVE],BS_CONTROLE[Quantidade_11],"-")</f>
        <v>0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>
        <f ca="1">_xlfn.XLOOKUP(G614&amp;$W$2,BS_CONTROLE[CHAVE],BS_CONTROLE[Quantidade_11],"-")</f>
        <v>0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1882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6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1883</v>
      </c>
      <c r="C2" s="96" t="s">
        <v>859</v>
      </c>
      <c r="D2" s="96" t="s">
        <v>861</v>
      </c>
      <c r="E2" s="96" t="s">
        <v>1884</v>
      </c>
      <c r="F2" s="96" t="s">
        <v>1885</v>
      </c>
      <c r="G2" s="96" t="s">
        <v>1886</v>
      </c>
      <c r="H2" s="96" t="s">
        <v>1887</v>
      </c>
      <c r="I2" s="96" t="s">
        <v>1888</v>
      </c>
      <c r="J2" s="96" t="s">
        <v>1889</v>
      </c>
      <c r="K2" s="131" t="s">
        <v>1890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8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2025-12-28T10:32:18Z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