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788" documentId="120_S{118792C3-22EF-5104-A093-F22BFE3913F3}" xr6:coauthVersionLast="47" xr6:coauthVersionMax="47" xr10:uidLastSave="{4083A252-0BF2-45DF-A123-A96AD46833C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" l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795" i="10" l="1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<sst xmlns="http://schemas.openxmlformats.org/spreadsheetml/2006/main" count="4781" uniqueCount="1226">
  <si>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</si>
  <si>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</si>
  <si>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</si>
  <si>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</si>
  <si>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</si>
  <si>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</si>
  <si>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</si>
  <si>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</si>
  <si>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</si>
  <si>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</si>
  <si>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</si>
  <si>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</si>
  <si>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</si>
  <si>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</si>
  <si>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</si>
  <si>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</si>
  <si>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</si>
  <si>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</si>
  <si>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</si>
  <si>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</si>
  <si>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</si>
  <si>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</si>
  <si>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</si>
  <si>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</si>
  <si>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</si>
  <si>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</si>
  <si>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</si>
  <si>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</si>
  <si>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</si>
  <si>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</si>
  <si>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</si>
  <si>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</si>
  <si>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</si>
  <si>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</si>
  <si>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</si>
  <si>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</si>
  <si>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</si>
  <si>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</si>
  <si>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</si>
  <si>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</si>
  <si>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</si>
  <si>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</si>
  <si>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</si>
  <si>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</si>
  <si>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</si>
  <si>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</si>
  <si>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</si>
  <si>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</si>
  <si>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</si>
  <si>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</si>
  <si>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</si>
  <si>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</si>
  <si>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</si>
  <si>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</si>
  <si>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</si>
  <si>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</si>
  <si>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</si>
  <si>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</si>
  <si>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</si>
  <si>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</si>
  <si>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</si>
  <si>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</si>
  <si>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</si>
  <si>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</si>
  <si>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</si>
  <si>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</si>
  <si>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</si>
  <si>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</si>
  <si>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</si>
  <si>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</si>
  <si>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</si>
  <si>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</si>
  <si>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</si>
  <si>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</si>
  <si>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</si>
  <si>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</si>
  <si>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</si>
  <si>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</si>
  <si>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</si>
  <si>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</si>
  <si>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</si>
  <si>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</si>
  <si>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</si>
  <si>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</si>
  <si>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</si>
  <si>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</si>
  <si>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</si>
  <si>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</si>
  <si>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</si>
  <si>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</si>
  <si>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</si>
  <si>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</si>
  <si>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</si>
  <si>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</si>
  <si>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</si>
  <si>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</si>
  <si>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</si>
  <si>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</si>
  <si>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</si>
  <si>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</si>
  <si>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</si>
  <si>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</si>
  <si>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</si>
  <si>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</si>
  <si>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</si>
  <si>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</si>
  <si>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</si>
  <si>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</si>
  <si>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</si>
  <si>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</si>
  <si>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</si>
  <si>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</si>
  <si>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</si>
  <si>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</si>
  <si>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</si>
  <si>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</si>
  <si>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</si>
  <si>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</si>
  <si>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</si>
  <si>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</si>
  <si>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</si>
  <si>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</si>
  <si>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</si>
  <si>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</si>
  <si>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</si>
  <si>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</si>
  <si>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</si>
  <si>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</si>
  <si>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</si>
  <si>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</si>
  <si>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</si>
  <si>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</si>
  <si>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</si>
  <si>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</si>
  <si>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</si>
  <si>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</si>
  <si>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</si>
  <si>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</si>
  <si>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</si>
  <si>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</si>
  <si>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</si>
  <si>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</si>
  <si>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</si>
  <si>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</si>
  <si>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</si>
  <si>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</si>
  <si>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</si>
  <si>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</si>
  <si>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</si>
  <si>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</si>
  <si>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</si>
  <si>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</si>
  <si>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</si>
  <si>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</si>
  <si>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</si>
  <si>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</si>
  <si>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</si>
  <si>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</si>
  <si>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</si>
  <si>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</si>
  <si>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</si>
  <si>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</si>
  <si>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</si>
  <si>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</si>
  <si>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</si>
  <si>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</si>
  <si>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</si>
  <si>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</si>
  <si>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</si>
  <si>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</si>
  <si>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</si>
  <si>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</si>
  <si>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</si>
  <si>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</si>
  <si>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</si>
  <si>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</si>
  <si>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</si>
  <si>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</si>
  <si>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</si>
  <si>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</si>
  <si>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</si>
  <si>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</si>
  <si>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</si>
  <si>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</si>
  <si>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</si>
  <si>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</si>
  <si>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</si>
  <si>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</si>
  <si>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</si>
  <si>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</si>
  <si>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</si>
  <si>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</si>
  <si>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</si>
  <si>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</si>
  <si>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</si>
  <si>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</si>
  <si>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</si>
  <si>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</si>
  <si>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</si>
  <si>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</si>
  <si>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</si>
  <si>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</si>
  <si>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</si>
  <si>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</si>
  <si>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</si>
  <si>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</si>
  <si>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</si>
  <si>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</si>
  <si>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</si>
  <si>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</si>
  <si>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</si>
  <si>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</si>
  <si>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</si>
  <si>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</si>
  <si>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</si>
  <si>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</si>
  <si>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</si>
  <si>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</si>
  <si>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</si>
  <si>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</si>
  <si>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</si>
  <si>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</si>
  <si>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</si>
  <si>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</si>
  <si>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</si>
  <si>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</si>
  <si>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</si>
  <si>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</si>
  <si>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</si>
  <si>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</si>
  <si>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</si>
  <si>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</si>
  <si>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</si>
  <si>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</si>
  <si>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</si>
  <si>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</si>
  <si>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</si>
  <si>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</si>
  <si>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</si>
  <si>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</si>
  <si>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</si>
  <si>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</si>
  <si>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</si>
  <si>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</si>
  <si>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</si>
  <si>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</si>
  <si>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</si>
  <si>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</si>
  <si>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</si>
  <si>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</si>
  <si>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</si>
  <si>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</si>
  <si>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</si>
  <si>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</si>
  <si>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</si>
  <si>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</si>
  <si>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</si>
  <si>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</si>
  <si>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</si>
  <si>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</si>
  <si>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</si>
  <si>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</si>
  <si>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</si>
  <si>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</si>
  <si>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</si>
  <si>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</si>
  <si>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</si>
  <si>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</si>
  <si>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</si>
  <si>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</si>
  <si>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</si>
  <si>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</si>
  <si>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</si>
  <si>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</si>
  <si>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</si>
  <si>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</si>
  <si>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</si>
  <si>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</si>
  <si>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</si>
  <si>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</si>
  <si>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</si>
  <si>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</si>
  <si>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</si>
  <si>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</si>
  <si>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</si>
  <si>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</si>
  <si>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</si>
  <si>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</si>
  <si>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</si>
  <si>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</si>
  <si>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</si>
  <si>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</si>
  <si>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</si>
  <si>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</si>
  <si>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</si>
  <si>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</si>
  <si>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</si>
  <si>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</si>
  <si>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</si>
  <si>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</si>
  <si>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</si>
  <si>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</si>
  <si>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</si>
  <si>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</si>
  <si>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</si>
  <si>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</si>
  <si>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</si>
  <si>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</si>
  <si>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</si>
  <si>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</si>
  <si>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</si>
  <si>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</si>
  <si>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</si>
  <si>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</si>
  <si>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</si>
  <si>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</si>
  <si>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</si>
  <si>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</si>
  <si>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</si>
  <si>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</si>
  <si>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</si>
  <si>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</si>
  <si>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</si>
  <si>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</si>
  <si>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</si>
  <si>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</si>
  <si>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</si>
  <si>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</si>
  <si>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</si>
  <si>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</si>
  <si>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</si>
  <si>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</si>
  <si>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</si>
  <si>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</si>
  <si>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</si>
  <si>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</si>
  <si>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</si>
  <si>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</si>
  <si>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</si>
  <si>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</si>
  <si>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</si>
  <si>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</si>
  <si>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</si>
  <si>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</si>
  <si>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</si>
  <si>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</si>
  <si>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</si>
  <si>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</si>
  <si>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</si>
  <si>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</si>
  <si>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</si>
  <si>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</si>
  <si>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</si>
  <si>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</si>
  <si>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</si>
  <si>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</si>
  <si>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</si>
  <si>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</si>
  <si>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</si>
  <si>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</si>
  <si>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</si>
  <si>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</si>
  <si>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</si>
  <si>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</si>
  <si>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</si>
  <si>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</si>
  <si>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</si>
  <si>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</si>
  <si>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</si>
  <si>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</si>
  <si>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</si>
  <si>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</si>
  <si>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</si>
  <si>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</si>
  <si>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</si>
  <si>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</si>
  <si>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</si>
  <si>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</si>
  <si>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</si>
  <si>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</si>
  <si>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</si>
  <si>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</si>
  <si>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</si>
  <si>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</si>
  <si>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</si>
  <si>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</si>
  <si>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</si>
  <si>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</si>
  <si>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</si>
  <si>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</si>
  <si>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</si>
  <si>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</si>
  <si>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</si>
  <si>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</si>
  <si>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</si>
  <si>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</si>
  <si>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</si>
  <si>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</si>
  <si>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</si>
  <si>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</si>
  <si>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</si>
  <si>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</si>
  <si>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</si>
  <si>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</si>
  <si>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</si>
  <si>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</si>
  <si>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</si>
  <si>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</si>
  <si>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</si>
  <si>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</si>
  <si>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</si>
  <si>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</si>
  <si>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</si>
  <si>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</si>
  <si>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</si>
  <si>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</si>
  <si>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</si>
  <si>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</si>
  <si>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</si>
  <si>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</si>
  <si>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</si>
  <si>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</si>
  <si>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</si>
  <si>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</si>
  <si>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</si>
  <si>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</si>
  <si>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</si>
  <si>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</si>
  <si>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</si>
  <si>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</si>
  <si>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</si>
  <si>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</si>
  <si>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</si>
  <si>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</si>
  <si>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</si>
  <si>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</si>
  <si>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</si>
  <si>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</si>
  <si>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</si>
  <si>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</si>
  <si>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</si>
  <si>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</si>
  <si>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</si>
  <si>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</si>
  <si>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</si>
  <si>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</si>
  <si>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</si>
  <si>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</si>
  <si>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</si>
  <si>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</si>
  <si>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</si>
  <si>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</si>
  <si>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</si>
  <si>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</si>
  <si>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</si>
  <si>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</si>
  <si>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</si>
  <si>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</si>
  <si>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</si>
  <si>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</si>
  <si>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</si>
  <si>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</si>
  <si>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</si>
  <si>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</si>
  <si>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</si>
  <si>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</si>
  <si>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</si>
  <si>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</si>
  <si>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</si>
  <si>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</si>
  <si>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</si>
  <si>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</si>
  <si>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</si>
  <si>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</si>
  <si>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</si>
  <si>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</si>
  <si>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</si>
  <si>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</si>
  <si>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</si>
  <si>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</si>
  <si>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</si>
  <si>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</si>
  <si>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</si>
  <si>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</si>
  <si>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</si>
  <si>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</si>
  <si>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</si>
  <si>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</si>
  <si>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</si>
  <si>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</si>
  <si>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</si>
  <si>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</si>
  <si>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</si>
  <si>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</si>
  <si>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</si>
  <si>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</si>
  <si>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</si>
  <si>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</si>
  <si>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</si>
  <si>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</si>
  <si>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</si>
  <si>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</si>
  <si>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</si>
  <si>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</si>
  <si>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</si>
  <si>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</si>
  <si>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</si>
  <si>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</si>
  <si>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</si>
  <si>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</si>
  <si>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</si>
  <si>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</si>
  <si>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</si>
  <si>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</si>
  <si>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</si>
  <si>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</si>
  <si>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</si>
  <si>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</si>
  <si>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</si>
  <si>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</si>
  <si>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</si>
  <si>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</si>
  <si>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</si>
  <si>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</si>
  <si>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</si>
  <si>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</si>
  <si>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</si>
  <si>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</si>
  <si>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</si>
  <si>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</si>
  <si>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</si>
  <si>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</si>
  <si>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</si>
  <si>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</si>
  <si>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</si>
  <si>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</si>
  <si>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</si>
  <si>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</si>
  <si>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</si>
  <si>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</si>
  <si>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</si>
  <si>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</si>
  <si>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</si>
  <si>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</si>
  <si>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</si>
  <si>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</si>
  <si>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</si>
  <si>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</si>
  <si>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</si>
  <si>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</si>
  <si>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</si>
  <si>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</si>
  <si>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</si>
  <si>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</si>
  <si>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</si>
  <si>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</si>
  <si>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</si>
  <si>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</si>
  <si>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</si>
  <si>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</si>
  <si>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</si>
  <si>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</si>
  <si>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</si>
  <si>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</si>
  <si>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</si>
  <si>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</si>
  <si>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</si>
  <si>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</si>
  <si>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</si>
  <si>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</si>
  <si>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</si>
  <si>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</si>
  <si>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</si>
  <si>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</si>
  <si>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</si>
  <si>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</si>
  <si>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</si>
  <si>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</si>
  <si>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</si>
  <si>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</si>
  <si>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</si>
  <si>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</si>
  <si>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</si>
  <si>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</si>
  <si>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</si>
  <si>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</si>
  <si>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</si>
  <si>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</si>
  <si>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</si>
  <si>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</si>
  <si>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</si>
  <si>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</si>
  <si>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</si>
  <si>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</si>
  <si>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</si>
  <si>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</si>
  <si>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</si>
  <si>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</si>
  <si>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</si>
  <si>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</si>
  <si>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</si>
  <si>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</si>
  <si>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</si>
  <si>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</si>
  <si>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</si>
  <si>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</si>
  <si>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</si>
  <si>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</si>
  <si>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</si>
  <si>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</si>
  <si>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</si>
  <si>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</si>
  <si>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</si>
  <si>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</si>
  <si>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</si>
  <si>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</si>
  <si>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</si>
  <si>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</si>
  <si>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</si>
  <si>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</si>
  <si>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</si>
  <si>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</si>
  <si>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</si>
  <si>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</si>
  <si>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</si>
  <si>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</si>
  <si>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</si>
  <si>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</si>
  <si>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</si>
  <si>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</si>
  <si>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</si>
  <si>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</si>
  <si>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</si>
  <si>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</si>
  <si>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</si>
  <si>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</si>
  <si>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</si>
  <si>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</si>
  <si>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</si>
  <si>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</si>
  <si>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</si>
  <si>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</si>
  <si>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</si>
  <si>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</si>
  <si>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</si>
  <si>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</si>
  <si>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</si>
  <si>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</si>
  <si>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</si>
  <si>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</si>
  <si>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</si>
  <si>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</si>
  <si>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</si>
  <si>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</si>
  <si>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</si>
  <si>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</si>
  <si>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</si>
  <si>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</si>
  <si>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</si>
  <si>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</si>
  <si>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</si>
  <si>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</si>
  <si>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</si>
  <si>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</si>
  <si>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</si>
  <si>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</si>
  <si>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</si>
  <si>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</si>
  <si>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</si>
  <si>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</si>
  <si>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</si>
  <si>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</si>
  <si>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</si>
  <si>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</si>
  <si>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</si>
  <si>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</si>
  <si>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</si>
  <si>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</si>
  <si>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</si>
  <si>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</si>
  <si>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</si>
  <si>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</si>
  <si>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</si>
  <si>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</si>
  <si>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</si>
  <si>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</si>
  <si>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</si>
  <si>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</si>
  <si>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</si>
  <si>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</si>
  <si>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</si>
  <si>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</si>
  <si>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</si>
  <si>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</si>
  <si>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</si>
  <si>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</si>
  <si>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</si>
  <si>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</si>
  <si>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</si>
  <si>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</si>
  <si>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</si>
  <si>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</si>
  <si>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</si>
  <si>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</si>
  <si>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</si>
  <si>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</si>
  <si>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</si>
  <si>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</si>
  <si>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</si>
  <si>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</si>
  <si>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</si>
  <si>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</si>
  <si>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</si>
  <si>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</si>
  <si>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</si>
  <si>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</si>
  <si>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</si>
  <si>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</si>
  <si>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</si>
  <si>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</si>
  <si>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</si>
  <si>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</si>
  <si>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</si>
  <si>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</si>
  <si>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</si>
  <si>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</si>
  <si>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</si>
  <si>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</si>
  <si>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</si>
  <si>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</si>
  <si>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</si>
  <si>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</si>
  <si>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</si>
  <si>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</si>
  <si>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</si>
  <si>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</si>
  <si>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</si>
  <si>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</si>
  <si>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</si>
  <si>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</si>
  <si>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</si>
  <si>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</si>
  <si>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</si>
  <si>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</si>
  <si>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</si>
  <si>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</si>
  <si>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</si>
  <si>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</si>
  <si>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</si>
  <si>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</si>
  <si>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</si>
  <si>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</si>
  <si>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</si>
  <si>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</si>
  <si>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</si>
  <si>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</si>
  <si>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</si>
  <si>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</si>
  <si>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</si>
  <si>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</si>
  <si>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</si>
  <si>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</si>
  <si>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</si>
  <si>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</si>
  <si>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</si>
  <si>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</si>
  <si>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</si>
  <si>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</si>
  <si>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</si>
  <si>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</si>
  <si>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</si>
  <si>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</si>
  <si>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</si>
  <si>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</si>
  <si>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</si>
  <si>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</si>
  <si>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</si>
  <si>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</si>
  <si>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</si>
  <si>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</si>
  <si>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</si>
  <si>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</si>
  <si>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</si>
  <si>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</si>
  <si>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</si>
  <si>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</si>
  <si>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</si>
  <si>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</si>
  <si>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</si>
  <si>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</si>
  <si>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</si>
  <si>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</si>
  <si>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</si>
  <si>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</si>
  <si>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</si>
  <si>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</si>
  <si>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</si>
  <si>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</si>
  <si>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</si>
  <si>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</si>
  <si>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</si>
  <si>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</si>
  <si>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</si>
  <si>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</si>
  <si>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</si>
  <si>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</si>
  <si>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</si>
  <si>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</si>
  <si>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</si>
  <si>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</si>
  <si>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</si>
  <si>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</si>
  <si>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</si>
  <si>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</si>
  <si>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</si>
  <si>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</si>
  <si>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</si>
  <si>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</si>
  <si>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</si>
  <si>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</si>
  <si>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</si>
  <si>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</si>
  <si>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</si>
  <si>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</si>
  <si>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</si>
  <si>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</si>
  <si>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</si>
  <si>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</si>
  <si>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</si>
  <si>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</si>
  <si>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</si>
  <si>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</si>
  <si>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</si>
  <si>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</si>
  <si>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</si>
  <si>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</si>
  <si>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</si>
  <si>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</si>
  <si>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</si>
  <si>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</si>
  <si>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</si>
  <si>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</si>
  <si>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</si>
  <si>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</si>
  <si>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</si>
  <si>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</si>
  <si>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</si>
  <si>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</si>
  <si>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</si>
  <si>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</si>
  <si>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</si>
  <si>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</si>
  <si>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</si>
  <si>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</si>
  <si>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</si>
  <si>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</si>
  <si>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</si>
  <si>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</si>
  <si>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</si>
  <si>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</si>
  <si>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</si>
  <si>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</si>
  <si>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</si>
  <si>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</si>
  <si>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</si>
  <si>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</si>
  <si>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</si>
  <si>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</si>
  <si>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</si>
  <si>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</si>
  <si>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</si>
  <si>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</si>
  <si>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</si>
  <si>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</si>
  <si>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</si>
  <si>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</si>
  <si>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</si>
  <si>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</si>
  <si>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</si>
  <si>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</si>
  <si>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</si>
  <si>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</si>
  <si>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</si>
  <si>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</si>
  <si>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</si>
  <si>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</si>
  <si>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</si>
  <si>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</si>
  <si>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</si>
  <si>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</si>
  <si>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</si>
  <si>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</si>
  <si>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</si>
  <si>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</si>
  <si>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</si>
  <si>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</si>
  <si>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</si>
  <si>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</si>
  <si>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</si>
  <si>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</si>
  <si>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</si>
  <si>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</si>
  <si>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</si>
  <si>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</si>
  <si>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</si>
  <si>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</si>
  <si>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</si>
  <si>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</si>
  <si>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</si>
  <si>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</si>
  <si>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</si>
  <si>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</si>
  <si>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</si>
  <si>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</si>
  <si>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</si>
  <si>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</si>
  <si>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</si>
  <si>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</si>
  <si>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</si>
  <si>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</si>
  <si>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</si>
  <si>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</si>
  <si>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</si>
  <si>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</si>
  <si>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</si>
  <si>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</si>
  <si>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</si>
  <si>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</si>
  <si>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</si>
  <si>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</si>
  <si>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</si>
  <si>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</si>
  <si>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</si>
  <si>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</si>
  <si>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</si>
  <si>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</si>
  <si>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</si>
  <si>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</si>
  <si>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</si>
  <si>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</si>
  <si>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</si>
  <si>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</si>
  <si>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</si>
  <si>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</si>
  <si>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</si>
  <si>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</si>
  <si>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</si>
  <si>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</si>
  <si>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</si>
  <si>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</si>
  <si>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</si>
  <si>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</si>
  <si>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</si>
  <si>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</si>
  <si>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</si>
  <si>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</si>
  <si>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</si>
  <si>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</si>
  <si>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</si>
  <si>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</si>
  <si>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</si>
  <si>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</si>
  <si>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</si>
  <si>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</si>
  <si>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</si>
  <si>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</si>
  <si>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</si>
  <si>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</si>
  <si>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</si>
  <si>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</si>
  <si>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</si>
  <si>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</si>
  <si>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</si>
  <si>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</si>
  <si>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</si>
  <si>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</si>
  <si>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</si>
  <si>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</si>
  <si>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</si>
  <si>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</si>
  <si>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</si>
  <si>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</si>
  <si>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</si>
  <si>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</si>
  <si>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</si>
  <si>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</si>
  <si>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</si>
  <si>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</si>
  <si>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</si>
  <si>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</si>
  <si>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</si>
  <si>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</si>
  <si>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</si>
  <si>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</si>
  <si>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</si>
  <si>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</si>
  <si>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</si>
  <si>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</si>
  <si>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</si>
  <si>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</si>
  <si>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</si>
  <si>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</si>
  <si>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</si>
  <si>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</si>
  <si>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</si>
  <si>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</si>
  <si>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</si>
  <si>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</si>
  <si>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</si>
  <si>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</si>
  <si>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</si>
  <si>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</si>
  <si>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</si>
  <si>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</si>
  <si>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</si>
  <si>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</si>
  <si>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</si>
  <si>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</si>
  <si>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</si>
  <si>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</si>
  <si>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</si>
  <si>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</si>
  <si>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</si>
  <si>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</si>
  <si>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</si>
  <si>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</si>
  <si>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</si>
  <si>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</si>
  <si>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</si>
  <si>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</si>
  <si>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</si>
  <si>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</si>
  <si>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</si>
  <si>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</si>
  <si>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</si>
  <si>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</si>
  <si>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</si>
  <si>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</si>
  <si>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</si>
  <si>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</si>
  <si>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</si>
  <si>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</si>
  <si>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</si>
  <si>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</si>
  <si>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</si>
  <si>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</si>
  <si>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</si>
  <si>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</si>
  <si>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</si>
  <si>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</si>
  <si>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</si>
  <si>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</si>
  <si>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</si>
  <si>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</si>
  <si>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</si>
  <si>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</si>
  <si>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</si>
  <si>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</si>
  <si>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</si>
  <si>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</si>
  <si>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</si>
  <si>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</si>
  <si>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</si>
  <si>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</si>
  <si>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</si>
  <si>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</si>
  <si>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</si>
  <si>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</si>
  <si>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</si>
  <si>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</si>
  <si>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</si>
  <si>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</si>
  <si>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</si>
  <si>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</si>
  <si>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</si>
  <si>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</si>
  <si>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</si>
  <si>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</si>
  <si>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</si>
  <si>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</si>
  <si>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</si>
  <si>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</si>
  <si>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</si>
  <si>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</si>
  <si>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</si>
  <si>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</si>
  <si>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</si>
  <si>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</si>
  <si>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</si>
  <si>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</si>
  <si>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</si>
  <si>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</si>
  <si>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</si>
  <si>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</si>
  <si>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</si>
  <si>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</si>
  <si>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</si>
  <si>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</si>
  <si>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</si>
  <si>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</si>
  <si>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</si>
  <si>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</si>
  <si>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</si>
  <si>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</si>
  <si>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</si>
  <si>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</si>
  <si>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</si>
  <si>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</si>
  <si>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</si>
  <si>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</si>
  <si>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</si>
  <si>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</si>
  <si>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</si>
  <si>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</si>
  <si>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</si>
  <si>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</si>
  <si>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</si>
  <si>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</si>
  <si>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</si>
  <si>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</si>
  <si>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</si>
  <si>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</si>
  <si>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</si>
  <si>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</si>
  <si>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</si>
  <si>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</si>
  <si>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</si>
  <si>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</si>
  <si>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</si>
  <si>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</si>
  <si>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</si>
  <si>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</si>
  <si>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</si>
  <si>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</si>
  <si>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</si>
  <si>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</si>
  <si>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</si>
  <si>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</si>
  <si>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</si>
  <si>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</si>
  <si>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</si>
  <si>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</si>
  <si>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</si>
  <si>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</si>
  <si>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</si>
  <si>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</si>
  <si>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</si>
  <si>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</si>
  <si>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</si>
  <si>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</si>
  <si>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</si>
  <si>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</si>
  <si>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</si>
  <si>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</si>
  <si>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</si>
  <si>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</si>
  <si>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</si>
  <si>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</si>
  <si>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</si>
  <si>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</si>
  <si>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</si>
  <si>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</si>
  <si>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</si>
  <si>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</si>
  <si>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</si>
  <si>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</si>
  <si>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</si>
  <si>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</si>
  <si>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</si>
  <si>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</si>
  <si>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</si>
  <si>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</si>
  <si>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</si>
  <si>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</si>
  <si>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</si>
  <si>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</si>
  <si>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</si>
  <si>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</si>
  <si>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</si>
  <si>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</si>
  <si>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</si>
  <si>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</si>
  <si>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</si>
  <si>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</si>
  <si>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</si>
  <si>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</si>
  <si>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</si>
  <si>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</si>
  <si>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</si>
  <si>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Ag. Solicitar MC1 / Prev. 09h00</t>
  </si>
  <si>
    <t>Ag. TP Pronto no local para alinhamento de intervalo na oportunidade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</si>
  <si>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</si>
  <si>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</si>
  <si>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</si>
  <si>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</si>
  <si>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</si>
  <si>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</si>
  <si>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atendimento em D-1 de flambagem - TP de Interjornada</t>
  </si>
  <si>
    <t>IGOR</t>
  </si>
  <si>
    <t>TP Pronto às 08h15 para execução de 1 solda no km 244+400 em 2432441 entre ZTO-ZOI / Ag. Retorno do CCO para oportunidade de FX</t>
  </si>
  <si>
    <t>Prog. 07h00 para solicitar MC1 / Ainda não solicitado</t>
  </si>
  <si>
    <t>Manutenção da socadora</t>
  </si>
  <si>
    <t>TP Ficou pronto às 07h15 no km 104+150 em ZLI1062 / Em intervalo 07h15 - 09h15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</si>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</sst>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G1" activePane="topRight" state="frozen"/>
      <selection pane="topRight" activeCell="BJ54" sqref="BJ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6" t="s">
        <v>1022</v>
      </c>
      <c r="C1" s="257"/>
      <c r="D1" s="257"/>
      <c r="E1" s="3"/>
      <c r="F1" s="256" t="s">
        <v>1023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1024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1025</v>
      </c>
      <c r="BI1" s="272"/>
      <c r="BJ1" s="272"/>
      <c r="BK1" s="273"/>
      <c r="BL1" s="5"/>
      <c r="BM1" s="263" t="s">
        <v>1026</v>
      </c>
      <c r="BN1" s="264"/>
      <c r="BO1" s="264"/>
      <c r="BP1" s="264"/>
      <c r="BQ1" s="264"/>
      <c r="BR1" s="264"/>
      <c r="BS1" s="265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6" t="s">
        <v>1027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1030</v>
      </c>
      <c r="AT2" s="267"/>
      <c r="AU2" s="267"/>
      <c r="AV2" s="267"/>
      <c r="AW2" s="267"/>
      <c r="AX2" s="267"/>
      <c r="AY2" s="270"/>
      <c r="AZ2" s="6"/>
      <c r="BA2" s="260" t="s">
        <v>1031</v>
      </c>
      <c r="BB2" s="262"/>
      <c r="BC2" s="266" t="s">
        <v>1028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60" t="s">
        <v>1032</v>
      </c>
      <c r="AJ3" s="262"/>
      <c r="AK3" s="260" t="s">
        <v>1033</v>
      </c>
      <c r="AL3" s="261"/>
      <c r="AM3" s="284"/>
      <c r="AN3" s="285"/>
      <c r="AO3" s="261"/>
      <c r="AP3" s="261"/>
      <c r="AQ3" s="262"/>
      <c r="AR3" s="65"/>
      <c r="AS3" s="282" t="s">
        <v>1039</v>
      </c>
      <c r="AT3" s="283"/>
      <c r="AU3" s="282" t="s">
        <v>1040</v>
      </c>
      <c r="AV3" s="283"/>
      <c r="AW3" s="282" t="s">
        <v>1041</v>
      </c>
      <c r="AX3" s="283"/>
      <c r="AY3" s="65" t="s">
        <v>1042</v>
      </c>
      <c r="AZ3" s="65"/>
      <c r="BA3" s="280"/>
      <c r="BB3" s="281"/>
      <c r="BC3" s="260" t="s">
        <v>1035</v>
      </c>
      <c r="BD3" s="261"/>
      <c r="BE3" s="261"/>
      <c r="BF3" s="262"/>
      <c r="BG3" s="64"/>
      <c r="BH3" s="274"/>
      <c r="BI3" s="275"/>
      <c r="BJ3" s="275"/>
      <c r="BK3" s="276"/>
      <c r="BL3" s="64"/>
      <c r="BM3" s="263" t="s">
        <v>1043</v>
      </c>
      <c r="BN3" s="264"/>
      <c r="BO3" s="264"/>
      <c r="BP3" s="265"/>
      <c r="BQ3" s="263" t="s">
        <v>841</v>
      </c>
      <c r="BR3" s="264"/>
      <c r="BS3" s="265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7">
        <v>127</v>
      </c>
      <c r="F6" s="14" t="s">
        <v>874</v>
      </c>
      <c r="G6" s="175" t="str">
        <f>IF(D6="","*",VLOOKUP(F6,BS_ATIVIDADE[#Data],3,FALSE))</f>
        <v>SOLDA</v>
      </c>
      <c r="H6" s="198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8" t="str">
        <f>BS_CONTROLE[[#This Row],[Responsavel pelo boletim]]</f>
        <v>Jovanio</v>
      </c>
      <c r="BH6" s="18">
        <v>0</v>
      </c>
      <c r="BI6" s="18"/>
      <c r="BJ6" s="239" t="s">
        <v>1119</v>
      </c>
      <c r="BK6" s="239" t="s">
        <v>1119</v>
      </c>
      <c r="BL6" s="64"/>
      <c r="BM6" s="142" t="s">
        <v>552</v>
      </c>
      <c r="BN6" s="142" t="s">
        <v>552</v>
      </c>
      <c r="BO6" s="142" t="s">
        <v>552</v>
      </c>
      <c r="BP6" s="241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6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7">
        <v>276</v>
      </c>
      <c r="F7" s="225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5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8" t="str">
        <f>BS_CONTROLE[[#This Row],[Responsavel pelo boletim]]</f>
        <v>Saulo</v>
      </c>
      <c r="BH7" s="18">
        <v>0</v>
      </c>
      <c r="BI7" s="18"/>
      <c r="BJ7" s="239" t="s">
        <v>1122</v>
      </c>
      <c r="BK7" s="239" t="s">
        <v>1122</v>
      </c>
      <c r="BL7" s="64"/>
      <c r="BM7" s="142" t="s">
        <v>552</v>
      </c>
      <c r="BN7" s="142" t="s">
        <v>552</v>
      </c>
      <c r="BO7" s="142" t="s">
        <v>552</v>
      </c>
      <c r="BP7" s="241" t="s">
        <v>1122</v>
      </c>
      <c r="BQ7" s="20">
        <f t="shared" si="1"/>
        <v>0</v>
      </c>
      <c r="BR7" s="20">
        <f t="shared" si="2"/>
        <v>0</v>
      </c>
      <c r="BS7" s="246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7">
        <v>277</v>
      </c>
      <c r="F8" s="225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5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8" t="str">
        <f>BS_CONTROLE[[#This Row],[Responsavel pelo boletim]]</f>
        <v>Júlo Barbosa</v>
      </c>
      <c r="BH8" s="18">
        <v>0</v>
      </c>
      <c r="BI8" s="18"/>
      <c r="BJ8" s="239" t="s">
        <v>1125</v>
      </c>
      <c r="BK8" s="239" t="s">
        <v>1125</v>
      </c>
      <c r="BL8" s="64"/>
      <c r="BM8" s="142" t="s">
        <v>548</v>
      </c>
      <c r="BN8" s="142" t="s">
        <v>563</v>
      </c>
      <c r="BO8" s="142" t="s">
        <v>636</v>
      </c>
      <c r="BP8" s="241" t="s">
        <v>1125</v>
      </c>
      <c r="BQ8" s="20">
        <f>IF(OR(B8="",F8=""),"*",AY8/P8)</f>
        <v>0</v>
      </c>
      <c r="BR8" s="20">
        <f>IF(OR(B8="",F8=""),"*",BA8/Q8)</f>
        <v>0</v>
      </c>
      <c r="BS8" s="246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6">
        <v>5</v>
      </c>
      <c r="F9" s="223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 t="s">
        <v>788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8" t="str">
        <f>BS_CONTROLE[[#This Row],[Responsavel pelo boletim]]</f>
        <v>Fernanda</v>
      </c>
      <c r="BH9" s="18">
        <v>0</v>
      </c>
      <c r="BI9" s="18"/>
      <c r="BJ9" s="18" t="s">
        <v>1130</v>
      </c>
      <c r="BK9" s="239" t="s">
        <v>1130</v>
      </c>
      <c r="BL9" s="64"/>
      <c r="BM9" s="142" t="s">
        <v>552</v>
      </c>
      <c r="BN9" s="142" t="s">
        <v>552</v>
      </c>
      <c r="BO9" s="142" t="s">
        <v>552</v>
      </c>
      <c r="BP9" s="239" t="s">
        <v>1130</v>
      </c>
      <c r="BQ9" s="20">
        <f>IF(OR(B9="",F9=""),"*",AY9/P9)</f>
        <v>0</v>
      </c>
      <c r="BR9" s="20">
        <f t="shared" si="2"/>
        <v>0</v>
      </c>
      <c r="BS9" s="246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4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7"/>
      <c r="F10" s="223"/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">
        <v>788</v>
      </c>
      <c r="AJ10" s="9" t="str">
        <f>IF(BS_CONTROLE[[#This Row],[Atividade]]=0, "-", BS_CONTROLE[[#This Row],[Atividade]])</f>
        <v>-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8" t="str">
        <f>BS_CONTROLE[[#This Row],[Responsavel pelo boletim]]</f>
        <v>Saulo</v>
      </c>
      <c r="BH10" s="18">
        <v>0</v>
      </c>
      <c r="BI10" s="18"/>
      <c r="BJ10" s="239" t="s">
        <v>1132</v>
      </c>
      <c r="BK10" s="239" t="s">
        <v>1133</v>
      </c>
      <c r="BL10" s="64"/>
      <c r="BM10" s="142" t="s">
        <v>538</v>
      </c>
      <c r="BN10" s="142" t="s">
        <v>557</v>
      </c>
      <c r="BO10" s="142" t="s">
        <v>623</v>
      </c>
      <c r="BP10" s="241" t="s">
        <v>1133</v>
      </c>
      <c r="BQ10" s="20" t="str">
        <f>IF(OR(B10="",F10=""),"*",AY10/P10)</f>
        <v>*</v>
      </c>
      <c r="BR10" s="20" t="str">
        <f>IF(OR(B10="",F10=""),"*",BA10/Q10)</f>
        <v>*</v>
      </c>
      <c r="BS10" s="246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6">
        <v>5</v>
      </c>
      <c r="F11" s="223" t="s">
        <v>788</v>
      </c>
      <c r="G11" s="204" t="str">
        <f>IF(D11="","*",VLOOKUP(F11,BS_ATIVIDADE[#Data],3,FALSE))</f>
        <v>MECANIZAÇÃO - ESMERILHADORA</v>
      </c>
      <c r="H11" s="199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3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4"/>
      <c r="AV11" s="224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0" t="str">
        <f>BS_CONTROLE[[#This Row],[Responsavel pelo boletim]]</f>
        <v>Fernanda</v>
      </c>
      <c r="BH11" s="219"/>
      <c r="BI11" s="219"/>
      <c r="BJ11" s="219"/>
      <c r="BK11" s="239"/>
      <c r="BL11" s="64"/>
      <c r="BM11" s="142"/>
      <c r="BN11" s="142"/>
      <c r="BO11" s="142"/>
      <c r="BP11" s="241"/>
      <c r="BQ11" s="222" t="str">
        <f t="shared" si="1"/>
        <v>*</v>
      </c>
      <c r="BR11" s="226" t="str">
        <f t="shared" si="2"/>
        <v>*</v>
      </c>
      <c r="BS11" s="246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7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8"/>
      <c r="BH12" s="18"/>
      <c r="BI12" s="18"/>
      <c r="BJ12" s="239"/>
      <c r="BK12" s="239"/>
      <c r="BL12" s="64"/>
      <c r="BM12" s="142"/>
      <c r="BN12" s="142"/>
      <c r="BO12" s="142"/>
      <c r="BP12" s="241"/>
      <c r="BQ12" s="20"/>
      <c r="BR12" s="20"/>
      <c r="BS12" s="246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5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8">
        <f>BS_CONTROLE[[#This Row],[Responsavel pelo boletim]]</f>
        <v>0</v>
      </c>
      <c r="BH13" s="18"/>
      <c r="BI13" s="18"/>
      <c r="BJ13" s="18"/>
      <c r="BK13" s="239"/>
      <c r="BL13" s="64"/>
      <c r="BM13" s="142"/>
      <c r="BN13" s="142"/>
      <c r="BO13" s="142"/>
      <c r="BP13" s="241"/>
      <c r="BQ13" s="13" t="str">
        <f t="shared" si="1"/>
        <v>*</v>
      </c>
      <c r="BR13" s="20" t="str">
        <f t="shared" si="2"/>
        <v>*</v>
      </c>
      <c r="BS13" s="246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5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8" t="str">
        <f>BS_CONTROLE[[#This Row],[Responsavel pelo boletim]]</f>
        <v>Rafael</v>
      </c>
      <c r="BH14" s="18">
        <v>0</v>
      </c>
      <c r="BI14" s="18"/>
      <c r="BJ14" s="18" t="s">
        <v>1139</v>
      </c>
      <c r="BK14" s="239" t="s">
        <v>1139</v>
      </c>
      <c r="BL14" s="64"/>
      <c r="BM14" s="142" t="s">
        <v>542</v>
      </c>
      <c r="BN14" s="142" t="s">
        <v>570</v>
      </c>
      <c r="BO14" s="142" t="s">
        <v>621</v>
      </c>
      <c r="BP14" s="241" t="s">
        <v>1139</v>
      </c>
      <c r="BQ14" s="20">
        <f>IF(OR(B14="",F14=""),"*",AY14/P14)</f>
        <v>0</v>
      </c>
      <c r="BR14" s="20">
        <f t="shared" si="2"/>
        <v>0</v>
      </c>
      <c r="BS14" s="246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1"/>
      <c r="F15" s="223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8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6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1017</v>
      </c>
      <c r="E16" s="235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8" t="str">
        <f>BS_CONTROLE[[#This Row],[Responsavel pelo boletim]]</f>
        <v>Pedro</v>
      </c>
      <c r="BH16" s="18">
        <v>0</v>
      </c>
      <c r="BI16" s="18"/>
      <c r="BJ16" s="18" t="s">
        <v>1144</v>
      </c>
      <c r="BK16" s="239" t="s">
        <v>1144</v>
      </c>
      <c r="BL16" s="64"/>
      <c r="BM16" s="142" t="s">
        <v>548</v>
      </c>
      <c r="BN16" s="142" t="s">
        <v>563</v>
      </c>
      <c r="BO16" s="142" t="s">
        <v>636</v>
      </c>
      <c r="BP16" s="239" t="s">
        <v>1144</v>
      </c>
      <c r="BQ16" s="20">
        <f>IF(OR(B16="",F16=""),"*",AY16/P16)</f>
        <v>0</v>
      </c>
      <c r="BR16" s="20">
        <f t="shared" si="2"/>
        <v>0</v>
      </c>
      <c r="BS16" s="246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5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8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1"/>
      <c r="BQ17" s="13" t="str">
        <f t="shared" si="1"/>
        <v>*</v>
      </c>
      <c r="BR17" s="20" t="str">
        <f t="shared" si="2"/>
        <v>*</v>
      </c>
      <c r="BS17" s="245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5">
        <v>11</v>
      </c>
      <c r="F18" s="223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8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1"/>
      <c r="BQ18" s="13" t="str">
        <f t="shared" si="1"/>
        <v>*</v>
      </c>
      <c r="BR18" s="20" t="str">
        <f t="shared" si="2"/>
        <v>*</v>
      </c>
      <c r="BS18" s="245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5">
        <v>12</v>
      </c>
      <c r="F19" s="140" t="s">
        <v>1145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8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1"/>
      <c r="BQ19" s="13" t="str">
        <f t="shared" si="1"/>
        <v>*</v>
      </c>
      <c r="BR19" s="20" t="str">
        <f t="shared" si="2"/>
        <v>*</v>
      </c>
      <c r="BS19" s="245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8" t="s">
        <v>1146</v>
      </c>
      <c r="E20" s="249"/>
      <c r="F20" s="250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0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8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1"/>
      <c r="BQ20" s="13" t="str">
        <f t="shared" si="1"/>
        <v>*</v>
      </c>
      <c r="BR20" s="20" t="str">
        <f t="shared" si="2"/>
        <v>*</v>
      </c>
      <c r="BS20" s="245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1"/>
      <c r="F21" s="223" t="s">
        <v>814</v>
      </c>
      <c r="G21" s="175" t="str">
        <f>IF(D21="","*",VLOOKUP(F21,BS_ATIVIDADE[#Data],3,FALSE))</f>
        <v>MODERNIZAÇÃO</v>
      </c>
      <c r="H21" s="198" t="s">
        <v>1149</v>
      </c>
      <c r="I21" s="198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3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8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1"/>
      <c r="BQ21" s="243" t="str">
        <f>IF(OR(B21="",F21=""),"*",AY21/P21)</f>
        <v>*</v>
      </c>
      <c r="BR21" s="20" t="str">
        <f>IF(OR(B21="",F21=""),"*",BA21/Q21)</f>
        <v>*</v>
      </c>
      <c r="BS21" s="245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5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8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1"/>
      <c r="BQ22" s="13" t="str">
        <f t="shared" si="1"/>
        <v>*</v>
      </c>
      <c r="BR22" s="20" t="str">
        <f t="shared" si="2"/>
        <v>*</v>
      </c>
      <c r="BS22" s="245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5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8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1"/>
      <c r="BQ23" s="13" t="str">
        <f t="shared" si="1"/>
        <v>*</v>
      </c>
      <c r="BR23" s="20" t="str">
        <f t="shared" si="2"/>
        <v>*</v>
      </c>
      <c r="BS23" s="245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5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8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1"/>
      <c r="BQ24" s="13" t="str">
        <f t="shared" si="1"/>
        <v>*</v>
      </c>
      <c r="BR24" s="20" t="str">
        <f t="shared" si="2"/>
        <v>*</v>
      </c>
      <c r="BS24" s="245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6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8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1"/>
      <c r="BQ25" s="13" t="str">
        <f t="shared" si="1"/>
        <v>*</v>
      </c>
      <c r="BR25" s="20" t="str">
        <f t="shared" si="2"/>
        <v>*</v>
      </c>
      <c r="BS25" s="245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5">
        <v>415</v>
      </c>
      <c r="F26" s="250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8" t="str">
        <f>BS_CONTROLE[[#This Row],[Responsavel pelo boletim]]</f>
        <v>Claudemir</v>
      </c>
      <c r="BH26" s="18">
        <v>2</v>
      </c>
      <c r="BI26" s="253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1"/>
      <c r="BQ26" s="20">
        <f>IF(OR(B26="",F26=""),"*",AY26/P26)</f>
        <v>1</v>
      </c>
      <c r="BR26" s="20">
        <f t="shared" ref="BR26:BR28" si="6">IF(OR(B26="",F26=""),"*",BA26/Q26)</f>
        <v>1</v>
      </c>
      <c r="BS26" s="245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5">
        <v>441</v>
      </c>
      <c r="F27" s="250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8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1" t="s">
        <v>1163</v>
      </c>
      <c r="BQ27" s="20">
        <f>IF(OR(B27="",F27=""),"*",AY27/P27)</f>
        <v>0</v>
      </c>
      <c r="BR27" s="20">
        <f t="shared" si="6"/>
        <v>0</v>
      </c>
      <c r="BS27" s="245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5">
        <v>19</v>
      </c>
      <c r="F28" s="140" t="s">
        <v>874</v>
      </c>
      <c r="G28" s="175" t="str">
        <f>IF(D28="","*",VLOOKUP(F28,BS_ATIVIDADE[#Data],3,FALSE))</f>
        <v>SOLDA</v>
      </c>
      <c r="H28" s="198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8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1" t="s">
        <v>1168</v>
      </c>
      <c r="BQ28" s="20">
        <f>IF(OR(B28="",F28=""),"*",AY28/P28)</f>
        <v>0</v>
      </c>
      <c r="BR28" s="20">
        <f t="shared" si="6"/>
        <v>0</v>
      </c>
      <c r="BS28" s="245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5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8" t="str">
        <f>BS_CONTROLE[[#This Row],[Responsavel pelo boletim]]</f>
        <v>Saulo</v>
      </c>
      <c r="BH29" s="18">
        <v>0</v>
      </c>
      <c r="BI29" s="18" t="s">
        <v>1170</v>
      </c>
      <c r="BJ29" s="239" t="s">
        <v>1170</v>
      </c>
      <c r="BK29" s="239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9"/>
      <c r="BQ29" s="20">
        <f>IF(OR(B29="",F29=""),"*",AY29/P29)</f>
        <v>0</v>
      </c>
      <c r="BR29" s="20">
        <f>IF(OR(B29="",F29=""),"*",BA29/Q29)</f>
        <v>0</v>
      </c>
      <c r="BS29" s="245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7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3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8" t="str">
        <f>BS_CONTROLE[[#This Row],[Responsavel pelo boletim]]</f>
        <v>Saulo</v>
      </c>
      <c r="BH30" s="18">
        <v>0</v>
      </c>
      <c r="BI30" s="18" t="s">
        <v>1170</v>
      </c>
      <c r="BJ30" s="239" t="s">
        <v>1170</v>
      </c>
      <c r="BK30" s="239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9"/>
      <c r="BQ30" s="20">
        <f>IF(OR(B30="",F30=""),"*",AY30/P30)</f>
        <v>0</v>
      </c>
      <c r="BR30" s="20">
        <f>IF(OR(B30="",F30=""),"*",BA30/Q30)</f>
        <v>0</v>
      </c>
      <c r="BS30" s="245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2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8" t="str">
        <f>BS_CONTROLE[[#This Row],[Responsavel pelo boletim]]</f>
        <v>Fábio</v>
      </c>
      <c r="BH31" s="18">
        <v>2</v>
      </c>
      <c r="BI31" s="253"/>
      <c r="BJ31" s="253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1" t="s">
        <v>520</v>
      </c>
      <c r="BQ31" s="20">
        <f>IF(OR(B31="",F31=""),"*",AY31/P31)</f>
        <v>1</v>
      </c>
      <c r="BR31" s="20">
        <f>IF(OR(B31="",F31=""),"*",BA31/Q31)</f>
        <v>2</v>
      </c>
      <c r="BS31" s="245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5">
        <v>432</v>
      </c>
      <c r="F32" s="140" t="s">
        <v>885</v>
      </c>
      <c r="G32" s="175" t="str">
        <f>IF(D32="","*",VLOOKUP(F32,BS_ATIVIDADE[#Data],3,FALSE))</f>
        <v>OUTROS</v>
      </c>
      <c r="H32" s="198" t="s">
        <v>1177</v>
      </c>
      <c r="I32" s="198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8" t="s">
        <v>1181</v>
      </c>
      <c r="BH32" s="18">
        <v>2</v>
      </c>
      <c r="BI32" s="18" t="s">
        <v>1182</v>
      </c>
      <c r="BJ32" s="18" t="s">
        <v>1183</v>
      </c>
      <c r="BK32" s="255" t="s">
        <v>1184</v>
      </c>
      <c r="BL32" s="17"/>
      <c r="BM32" s="142" t="s">
        <v>546</v>
      </c>
      <c r="BN32" s="142" t="s">
        <v>546</v>
      </c>
      <c r="BO32" s="142" t="s">
        <v>546</v>
      </c>
      <c r="BP32" s="241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5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5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8" t="str">
        <f>BS_CONTROLE[[#This Row],[Responsavel pelo boletim]]</f>
        <v>Klécio</v>
      </c>
      <c r="BH33" s="18">
        <v>0</v>
      </c>
      <c r="BI33" s="18"/>
      <c r="BJ33" s="18" t="s">
        <v>1186</v>
      </c>
      <c r="BK33" s="239" t="s">
        <v>1187</v>
      </c>
      <c r="BL33" s="17"/>
      <c r="BM33" s="142" t="s">
        <v>548</v>
      </c>
      <c r="BN33" s="142" t="s">
        <v>563</v>
      </c>
      <c r="BO33" s="142" t="s">
        <v>636</v>
      </c>
      <c r="BP33" s="239" t="s">
        <v>1186</v>
      </c>
      <c r="BQ33" s="20">
        <f>IF(OR(B33="",F33=""),"*",AY33/P33)</f>
        <v>0.375</v>
      </c>
      <c r="BR33" s="20">
        <f>IF(OR(B33="",F33=""),"*",BA33/Q33)</f>
        <v>0</v>
      </c>
      <c r="BS33" s="245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5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8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1"/>
      <c r="BQ34" s="13" t="str">
        <f t="shared" si="1"/>
        <v>*</v>
      </c>
      <c r="BR34" s="20" t="str">
        <f t="shared" si="2"/>
        <v>*</v>
      </c>
      <c r="BS34" s="245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5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8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1"/>
      <c r="BQ35" s="13" t="str">
        <f t="shared" si="1"/>
        <v>*</v>
      </c>
      <c r="BR35" s="20" t="str">
        <f t="shared" si="2"/>
        <v>*</v>
      </c>
      <c r="BS35" s="245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7">
        <v>127</v>
      </c>
      <c r="F36" s="14" t="s">
        <v>874</v>
      </c>
      <c r="G36" s="175" t="str">
        <f>IF(D36="","*",VLOOKUP(F36,BS_ATIVIDADE[#Data],3,FALSE))</f>
        <v>SOLDA</v>
      </c>
      <c r="H36" s="198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8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5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7">
        <v>276</v>
      </c>
      <c r="F37" s="225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8" t="str">
        <f>BS_CONTROLE[[#This Row],[Responsavel pelo boletim]]</f>
        <v>Saulo</v>
      </c>
      <c r="BH37" s="18">
        <v>1</v>
      </c>
      <c r="BI37" s="18"/>
      <c r="BJ37" s="18" t="s">
        <v>1189</v>
      </c>
      <c r="BK37" s="19"/>
      <c r="BL37" s="17"/>
      <c r="BM37" s="142"/>
      <c r="BN37" s="142"/>
      <c r="BO37" s="142"/>
      <c r="BP37" s="241"/>
      <c r="BQ37" s="13">
        <f t="shared" si="1"/>
        <v>0</v>
      </c>
      <c r="BR37" s="20">
        <f t="shared" si="2"/>
        <v>0</v>
      </c>
      <c r="BS37" s="245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7">
        <v>277</v>
      </c>
      <c r="F38" s="225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8" t="str">
        <f>BS_CONTROLE[[#This Row],[Responsavel pelo boletim]]</f>
        <v>Júlo Barbosa</v>
      </c>
      <c r="BH38" s="18">
        <v>1</v>
      </c>
      <c r="BI38" s="18"/>
      <c r="BJ38" s="18" t="s">
        <v>1190</v>
      </c>
      <c r="BK38" s="19"/>
      <c r="BL38" s="17"/>
      <c r="BM38" s="142"/>
      <c r="BN38" s="142"/>
      <c r="BO38" s="142"/>
      <c r="BP38" s="241"/>
      <c r="BQ38" s="13">
        <f t="shared" si="1"/>
        <v>0</v>
      </c>
      <c r="BR38" s="20">
        <f t="shared" si="2"/>
        <v>0</v>
      </c>
      <c r="BS38" s="245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7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8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5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6">
        <v>5</v>
      </c>
      <c r="F40" s="223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8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1"/>
      <c r="BQ40" s="13">
        <f t="shared" si="1"/>
        <v>0</v>
      </c>
      <c r="BR40" s="20">
        <f t="shared" si="2"/>
        <v>0</v>
      </c>
      <c r="BS40" s="245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7"/>
      <c r="F41" s="140" t="s">
        <v>903</v>
      </c>
      <c r="G41" s="175" t="str">
        <f>IF(D41="","*",VLOOKUP(F41,BS_ATIVIDADE[#Data],3,FALSE))</f>
        <v>OUTROS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8" t="str">
        <f>BS_CONTROLE[[#This Row],[Responsavel pelo boletim]]</f>
        <v>Saulo</v>
      </c>
      <c r="BH41" s="18">
        <v>1</v>
      </c>
      <c r="BI41" s="18"/>
      <c r="BJ41" s="18" t="s">
        <v>1189</v>
      </c>
      <c r="BK41" s="19"/>
      <c r="BL41" s="17"/>
      <c r="BM41" s="142"/>
      <c r="BN41" s="142"/>
      <c r="BO41" s="142"/>
      <c r="BP41" s="241"/>
      <c r="BQ41" s="13">
        <f t="shared" si="1"/>
        <v>0</v>
      </c>
      <c r="BR41" s="20">
        <f t="shared" si="2"/>
        <v>0</v>
      </c>
      <c r="BS41" s="245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5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8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1"/>
      <c r="BQ42" s="13" t="str">
        <f t="shared" si="1"/>
        <v>*</v>
      </c>
      <c r="BR42" s="20" t="str">
        <f t="shared" si="2"/>
        <v>*</v>
      </c>
      <c r="BS42" s="245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8" t="s">
        <v>1017</v>
      </c>
      <c r="E43" s="249"/>
      <c r="F43" s="250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8" t="str">
        <f>BS_CONTROLE[[#This Row],[Responsavel pelo boletim]]</f>
        <v>Pedro</v>
      </c>
      <c r="BH43" s="18">
        <v>1</v>
      </c>
      <c r="BI43" s="18"/>
      <c r="BJ43" s="18" t="s">
        <v>1190</v>
      </c>
      <c r="BK43" s="19"/>
      <c r="BL43" s="17"/>
      <c r="BM43" s="142"/>
      <c r="BN43" s="142"/>
      <c r="BO43" s="142"/>
      <c r="BP43" s="241"/>
      <c r="BQ43" s="13">
        <f t="shared" si="1"/>
        <v>0</v>
      </c>
      <c r="BR43" s="20">
        <f t="shared" si="2"/>
        <v>0</v>
      </c>
      <c r="BS43" s="245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5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8" t="str">
        <f>BS_CONTROLE[[#This Row],[Responsavel pelo boletim]]</f>
        <v>Rafael</v>
      </c>
      <c r="BH44" s="18">
        <v>1</v>
      </c>
      <c r="BI44" s="18"/>
      <c r="BJ44" s="18" t="s">
        <v>1190</v>
      </c>
      <c r="BK44" s="19"/>
      <c r="BL44" s="17"/>
      <c r="BM44" s="142"/>
      <c r="BN44" s="142"/>
      <c r="BO44" s="142"/>
      <c r="BP44" s="241"/>
      <c r="BQ44" s="13">
        <f t="shared" si="1"/>
        <v>0</v>
      </c>
      <c r="BR44" s="20">
        <f t="shared" si="2"/>
        <v>0</v>
      </c>
      <c r="BS44" s="245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1"/>
      <c r="F45" s="223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9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8" t="str">
        <f>BS_CONTROLE[[#This Row],[Responsavel pelo boletim]]</f>
        <v>Saulo</v>
      </c>
      <c r="BH45" s="18">
        <v>1</v>
      </c>
      <c r="BI45" s="18"/>
      <c r="BJ45" s="18" t="s">
        <v>1189</v>
      </c>
      <c r="BK45" s="19"/>
      <c r="BL45" s="17"/>
      <c r="BM45" s="142"/>
      <c r="BN45" s="142"/>
      <c r="BO45" s="142"/>
      <c r="BP45" s="241"/>
      <c r="BQ45" s="13">
        <f t="shared" si="1"/>
        <v>0</v>
      </c>
      <c r="BR45" s="20">
        <f t="shared" si="2"/>
        <v>0</v>
      </c>
      <c r="BS45" s="245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5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8" t="str">
        <f>BS_CONTROLE[[#This Row],[Responsavel pelo boletim]]</f>
        <v>Luiz</v>
      </c>
      <c r="BH46" s="18">
        <v>0</v>
      </c>
      <c r="BI46" s="18"/>
      <c r="BJ46" s="18" t="s">
        <v>1197</v>
      </c>
      <c r="BK46" s="18" t="s">
        <v>1197</v>
      </c>
      <c r="BL46" s="17"/>
      <c r="BM46" s="142" t="s">
        <v>547</v>
      </c>
      <c r="BN46" s="142" t="s">
        <v>562</v>
      </c>
      <c r="BO46" s="142" t="s">
        <v>634</v>
      </c>
      <c r="BP46" s="18" t="s">
        <v>1197</v>
      </c>
      <c r="BQ46" s="13">
        <f t="shared" si="1"/>
        <v>0</v>
      </c>
      <c r="BR46" s="20">
        <f t="shared" si="2"/>
        <v>0</v>
      </c>
      <c r="BS46" s="245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1198</v>
      </c>
      <c r="E47" s="251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8" t="str">
        <f>BS_CONTROLE[[#This Row],[Responsavel pelo boletim]]</f>
        <v>Luiz</v>
      </c>
      <c r="BH47" s="18">
        <v>0</v>
      </c>
      <c r="BI47" s="18"/>
      <c r="BJ47" s="18" t="s">
        <v>1197</v>
      </c>
      <c r="BK47" s="18" t="s">
        <v>1197</v>
      </c>
      <c r="BL47" s="17"/>
      <c r="BM47" s="142" t="s">
        <v>547</v>
      </c>
      <c r="BN47" s="142" t="s">
        <v>562</v>
      </c>
      <c r="BO47" s="142" t="s">
        <v>634</v>
      </c>
      <c r="BP47" s="18" t="s">
        <v>1197</v>
      </c>
      <c r="BQ47" s="13">
        <f t="shared" si="1"/>
        <v>0</v>
      </c>
      <c r="BR47" s="20">
        <f t="shared" si="2"/>
        <v>0</v>
      </c>
      <c r="BS47" s="245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5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8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1"/>
      <c r="BQ48" s="13" t="str">
        <f t="shared" si="1"/>
        <v>*</v>
      </c>
      <c r="BR48" s="20" t="str">
        <f t="shared" si="2"/>
        <v>*</v>
      </c>
      <c r="BS48" s="245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5">
        <v>19</v>
      </c>
      <c r="F49" s="140" t="s">
        <v>874</v>
      </c>
      <c r="G49" s="175" t="str">
        <f>IF(D49="","*",VLOOKUP(F49,BS_ATIVIDADE[#Data],3,FALSE))</f>
        <v>SOLDA</v>
      </c>
      <c r="H49" s="198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/>
      <c r="AT49" s="118"/>
      <c r="AU49" s="164"/>
      <c r="AV49" s="164"/>
      <c r="AW49" s="15"/>
      <c r="AX49" s="15"/>
      <c r="AY49" s="12">
        <f t="shared" si="9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8" t="str">
        <f>BS_CONTROLE[[#This Row],[Responsavel pelo boletim]]</f>
        <v>Antônio</v>
      </c>
      <c r="BH49" s="18">
        <v>1</v>
      </c>
      <c r="BI49" s="18"/>
      <c r="BJ49" s="18" t="s">
        <v>1199</v>
      </c>
      <c r="BK49" s="19"/>
      <c r="BL49" s="17"/>
      <c r="BM49" s="142"/>
      <c r="BN49" s="142"/>
      <c r="BO49" s="142"/>
      <c r="BP49" s="241"/>
      <c r="BQ49" s="13">
        <f t="shared" si="1"/>
        <v>0</v>
      </c>
      <c r="BR49" s="20">
        <f t="shared" si="2"/>
        <v>0</v>
      </c>
      <c r="BS49" s="245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5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9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8" t="str">
        <f>BS_CONTROLE[[#This Row],[Responsavel pelo boletim]]</f>
        <v>Saulo</v>
      </c>
      <c r="BH50" s="18">
        <v>1</v>
      </c>
      <c r="BI50" s="18"/>
      <c r="BJ50" s="18" t="s">
        <v>1200</v>
      </c>
      <c r="BK50" s="19"/>
      <c r="BL50" s="17"/>
      <c r="BM50" s="142"/>
      <c r="BN50" s="142"/>
      <c r="BO50" s="142"/>
      <c r="BP50" s="241"/>
      <c r="BQ50" s="13">
        <f t="shared" si="1"/>
        <v>0</v>
      </c>
      <c r="BR50" s="20">
        <f t="shared" si="2"/>
        <v>0</v>
      </c>
      <c r="BS50" s="245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7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3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8" t="str">
        <f>BS_CONTROLE[[#This Row],[Responsavel pelo boletim]]</f>
        <v>Saulo</v>
      </c>
      <c r="BH51" s="18">
        <v>0</v>
      </c>
      <c r="BI51" s="18"/>
      <c r="BJ51" s="18" t="s">
        <v>1201</v>
      </c>
      <c r="BK51" s="18" t="s">
        <v>1201</v>
      </c>
      <c r="BL51" s="17"/>
      <c r="BM51" s="142" t="s">
        <v>538</v>
      </c>
      <c r="BN51" s="142" t="s">
        <v>567</v>
      </c>
      <c r="BO51" s="142" t="s">
        <v>624</v>
      </c>
      <c r="BP51" s="18" t="s">
        <v>1201</v>
      </c>
      <c r="BQ51" s="13">
        <f t="shared" si="1"/>
        <v>0</v>
      </c>
      <c r="BR51" s="20">
        <f t="shared" si="2"/>
        <v>0</v>
      </c>
      <c r="BS51" s="245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5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8" t="str">
        <f>BS_CONTROLE[[#This Row],[Responsavel pelo boletim]]</f>
        <v>Klécio</v>
      </c>
      <c r="BH52" s="18">
        <v>2</v>
      </c>
      <c r="BI52" s="18"/>
      <c r="BJ52" s="18" t="s">
        <v>1202</v>
      </c>
      <c r="BK52" s="19"/>
      <c r="BL52" s="17"/>
      <c r="BM52" s="142"/>
      <c r="BN52" s="142"/>
      <c r="BO52" s="142"/>
      <c r="BP52" s="241"/>
      <c r="BQ52" s="13">
        <f t="shared" si="1"/>
        <v>1.3333333333333339</v>
      </c>
      <c r="BR52" s="20">
        <f t="shared" si="2"/>
        <v>0</v>
      </c>
      <c r="BS52" s="245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5">
        <v>432</v>
      </c>
      <c r="F53" s="140" t="s">
        <v>885</v>
      </c>
      <c r="G53" s="175" t="str">
        <f>IF(D53="","*",VLOOKUP(F53,BS_ATIVIDADE[#Data],3,FALSE))</f>
        <v>OUTROS</v>
      </c>
      <c r="H53" s="198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1204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8" t="str">
        <f>BS_CONTROLE[[#This Row],[Responsavel pelo boletim]]</f>
        <v>Israel</v>
      </c>
      <c r="BH53" s="18">
        <v>1</v>
      </c>
      <c r="BI53" s="18"/>
      <c r="BJ53" s="18" t="s">
        <v>1189</v>
      </c>
      <c r="BK53" s="19"/>
      <c r="BL53" s="17"/>
      <c r="BM53" s="142"/>
      <c r="BN53" s="142"/>
      <c r="BO53" s="142"/>
      <c r="BP53" s="241"/>
      <c r="BQ53" s="13">
        <f t="shared" si="1"/>
        <v>0</v>
      </c>
      <c r="BR53" s="20">
        <f t="shared" si="2"/>
        <v>0</v>
      </c>
      <c r="BS53" s="245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2"/>
      <c r="F54" s="140" t="s">
        <v>751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1205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">
        <v>751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9"/>
        <v>0</v>
      </c>
      <c r="AZ54" s="190"/>
      <c r="BA54" s="119"/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8" t="str">
        <f>BS_CONTROLE[[#This Row],[Responsavel pelo boletim]]</f>
        <v>Fabio</v>
      </c>
      <c r="BH54" s="18">
        <v>2</v>
      </c>
      <c r="BI54" s="18"/>
      <c r="BJ54" s="18" t="s">
        <v>1190</v>
      </c>
      <c r="BK54" s="19"/>
      <c r="BL54" s="17"/>
      <c r="BM54" s="142"/>
      <c r="BN54" s="142"/>
      <c r="BO54" s="142"/>
      <c r="BP54" s="241"/>
      <c r="BQ54" s="13">
        <f t="shared" si="1"/>
        <v>0</v>
      </c>
      <c r="BR54" s="20">
        <f t="shared" si="2"/>
        <v>0</v>
      </c>
      <c r="BS54" s="245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5">
        <v>46</v>
      </c>
      <c r="F55" s="223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8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1"/>
      <c r="BQ55" s="13" t="str">
        <f t="shared" si="1"/>
        <v>*</v>
      </c>
      <c r="BR55" s="20" t="str">
        <f t="shared" si="2"/>
        <v>*</v>
      </c>
      <c r="BS55" s="245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5">
        <v>47</v>
      </c>
      <c r="F56" s="223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38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1"/>
      <c r="BQ56" s="13" t="str">
        <f t="shared" si="1"/>
        <v>*</v>
      </c>
      <c r="BR56" s="20" t="str">
        <f t="shared" si="2"/>
        <v>*</v>
      </c>
      <c r="BS56" s="245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5">
        <v>48</v>
      </c>
      <c r="F57" s="223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38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1"/>
      <c r="BQ57" s="13" t="str">
        <f t="shared" si="1"/>
        <v>*</v>
      </c>
      <c r="BR57" s="20" t="str">
        <f t="shared" si="2"/>
        <v>*</v>
      </c>
      <c r="BS57" s="245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5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38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1"/>
      <c r="BQ58" s="13" t="str">
        <f t="shared" si="1"/>
        <v>*</v>
      </c>
      <c r="BR58" s="20" t="str">
        <f t="shared" si="2"/>
        <v>*</v>
      </c>
      <c r="BS58" s="245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5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38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1"/>
      <c r="BQ59" s="13" t="str">
        <f t="shared" si="1"/>
        <v>*</v>
      </c>
      <c r="BR59" s="20" t="str">
        <f t="shared" si="2"/>
        <v>*</v>
      </c>
      <c r="BS59" s="245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5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38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1"/>
      <c r="BQ60" s="13" t="str">
        <f t="shared" si="1"/>
        <v>*</v>
      </c>
      <c r="BR60" s="20" t="str">
        <f t="shared" si="2"/>
        <v>*</v>
      </c>
      <c r="BS60" s="245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5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38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1"/>
      <c r="BQ61" s="13" t="str">
        <f t="shared" si="1"/>
        <v>*</v>
      </c>
      <c r="BR61" s="20" t="str">
        <f t="shared" si="2"/>
        <v>*</v>
      </c>
      <c r="BS61" s="245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6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38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1"/>
      <c r="BQ62" s="13" t="str">
        <f t="shared" si="1"/>
        <v>*</v>
      </c>
      <c r="BR62" s="20" t="str">
        <f t="shared" si="2"/>
        <v>*</v>
      </c>
      <c r="BS62" s="245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5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8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1"/>
      <c r="BQ63" s="13" t="str">
        <f t="shared" si="1"/>
        <v>*</v>
      </c>
      <c r="BR63" s="20" t="str">
        <f t="shared" si="2"/>
        <v>*</v>
      </c>
      <c r="BS63" s="245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5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8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1"/>
      <c r="BQ64" s="13" t="str">
        <f t="shared" si="1"/>
        <v>*</v>
      </c>
      <c r="BR64" s="20" t="str">
        <f t="shared" si="2"/>
        <v>*</v>
      </c>
      <c r="BS64" s="245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5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8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1"/>
      <c r="BQ65" s="13" t="str">
        <f t="shared" si="1"/>
        <v>*</v>
      </c>
      <c r="BR65" s="20" t="str">
        <f t="shared" si="2"/>
        <v>*</v>
      </c>
      <c r="BS65" s="245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5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8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1"/>
      <c r="BQ66" s="13" t="str">
        <f t="shared" si="1"/>
        <v>*</v>
      </c>
      <c r="BR66" s="20" t="str">
        <f t="shared" si="2"/>
        <v>*</v>
      </c>
      <c r="BS66" s="245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5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8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1"/>
      <c r="BQ67" s="13" t="str">
        <f t="shared" si="1"/>
        <v>*</v>
      </c>
      <c r="BR67" s="20" t="str">
        <f t="shared" si="2"/>
        <v>*</v>
      </c>
      <c r="BS67" s="245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5">
        <v>59</v>
      </c>
      <c r="F68" s="223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8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1"/>
      <c r="BQ68" s="13" t="str">
        <f t="shared" si="1"/>
        <v>*</v>
      </c>
      <c r="BR68" s="20" t="str">
        <f t="shared" si="2"/>
        <v>*</v>
      </c>
      <c r="BS68" s="245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5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38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1"/>
      <c r="BQ69" s="13" t="str">
        <f t="shared" si="1"/>
        <v>*</v>
      </c>
      <c r="BR69" s="20" t="str">
        <f t="shared" si="2"/>
        <v>*</v>
      </c>
      <c r="BS69" s="245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5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38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1"/>
      <c r="BQ70" s="13" t="str">
        <f t="shared" si="1"/>
        <v>*</v>
      </c>
      <c r="BR70" s="20" t="str">
        <f t="shared" si="2"/>
        <v>*</v>
      </c>
      <c r="BS70" s="245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5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38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1"/>
      <c r="BQ71" s="13" t="str">
        <f t="shared" si="1"/>
        <v>*</v>
      </c>
      <c r="BR71" s="20" t="str">
        <f t="shared" si="2"/>
        <v>*</v>
      </c>
      <c r="BS71" s="245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5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38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1"/>
      <c r="BQ72" s="13" t="str">
        <f t="shared" si="1"/>
        <v>*</v>
      </c>
      <c r="BR72" s="20" t="str">
        <f t="shared" si="2"/>
        <v>*</v>
      </c>
      <c r="BS72" s="245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5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38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1"/>
      <c r="BQ73" s="13" t="str">
        <f t="shared" si="1"/>
        <v>*</v>
      </c>
      <c r="BR73" s="20" t="str">
        <f t="shared" si="2"/>
        <v>*</v>
      </c>
      <c r="BS73" s="245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6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8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1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5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5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8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1"/>
      <c r="BQ75" s="13" t="str">
        <f t="shared" si="12"/>
        <v>*</v>
      </c>
      <c r="BR75" s="20" t="str">
        <f t="shared" si="13"/>
        <v>*</v>
      </c>
      <c r="BS75" s="245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5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8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1"/>
      <c r="BQ76" s="13" t="str">
        <f t="shared" si="12"/>
        <v>*</v>
      </c>
      <c r="BR76" s="20" t="str">
        <f t="shared" si="13"/>
        <v>*</v>
      </c>
      <c r="BS76" s="245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5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8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1"/>
      <c r="BQ77" s="13" t="str">
        <f t="shared" si="12"/>
        <v>*</v>
      </c>
      <c r="BR77" s="20" t="str">
        <f t="shared" si="13"/>
        <v>*</v>
      </c>
      <c r="BS77" s="245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5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8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1"/>
      <c r="BQ78" s="13" t="str">
        <f t="shared" si="12"/>
        <v>*</v>
      </c>
      <c r="BR78" s="20" t="str">
        <f t="shared" si="13"/>
        <v>*</v>
      </c>
      <c r="BS78" s="245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5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8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1"/>
      <c r="BQ79" s="13" t="str">
        <f t="shared" si="12"/>
        <v>*</v>
      </c>
      <c r="BR79" s="20" t="str">
        <f t="shared" si="13"/>
        <v>*</v>
      </c>
      <c r="BS79" s="245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5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8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1"/>
      <c r="BQ80" s="13" t="str">
        <f t="shared" si="12"/>
        <v>*</v>
      </c>
      <c r="BR80" s="20" t="str">
        <f t="shared" si="13"/>
        <v>*</v>
      </c>
      <c r="BS80" s="245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5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8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1"/>
      <c r="BQ81" s="13" t="str">
        <f t="shared" si="12"/>
        <v>*</v>
      </c>
      <c r="BR81" s="20" t="str">
        <f t="shared" si="13"/>
        <v>*</v>
      </c>
      <c r="BS81" s="245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5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8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1"/>
      <c r="BQ82" s="13" t="str">
        <f t="shared" si="12"/>
        <v>*</v>
      </c>
      <c r="BR82" s="20" t="str">
        <f t="shared" si="13"/>
        <v>*</v>
      </c>
      <c r="BS82" s="245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5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8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1"/>
      <c r="BQ83" s="13" t="str">
        <f t="shared" si="12"/>
        <v>*</v>
      </c>
      <c r="BR83" s="20" t="str">
        <f t="shared" si="13"/>
        <v>*</v>
      </c>
      <c r="BS83" s="245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5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8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1"/>
      <c r="BQ84" s="13" t="str">
        <f t="shared" si="12"/>
        <v>*</v>
      </c>
      <c r="BR84" s="20" t="str">
        <f t="shared" si="13"/>
        <v>*</v>
      </c>
      <c r="BS84" s="245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5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8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1"/>
      <c r="BQ85" s="13" t="str">
        <f t="shared" si="12"/>
        <v>*</v>
      </c>
      <c r="BR85" s="20" t="str">
        <f t="shared" si="13"/>
        <v>*</v>
      </c>
      <c r="BS85" s="245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6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8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1"/>
      <c r="BQ86" s="13" t="str">
        <f t="shared" si="12"/>
        <v>*</v>
      </c>
      <c r="BR86" s="20" t="str">
        <f t="shared" si="13"/>
        <v>*</v>
      </c>
      <c r="BS86" s="245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5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8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1"/>
      <c r="BQ87" s="13" t="str">
        <f t="shared" si="12"/>
        <v>*</v>
      </c>
      <c r="BR87" s="20" t="str">
        <f t="shared" si="13"/>
        <v>*</v>
      </c>
      <c r="BS87" s="245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5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8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1"/>
      <c r="BQ88" s="13" t="str">
        <f t="shared" si="12"/>
        <v>*</v>
      </c>
      <c r="BR88" s="20" t="str">
        <f t="shared" si="13"/>
        <v>*</v>
      </c>
      <c r="BS88" s="245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5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8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1"/>
      <c r="BQ89" s="13" t="str">
        <f t="shared" si="12"/>
        <v>*</v>
      </c>
      <c r="BR89" s="20" t="str">
        <f t="shared" si="13"/>
        <v>*</v>
      </c>
      <c r="BS89" s="245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5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8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1"/>
      <c r="BQ90" s="13" t="str">
        <f t="shared" si="12"/>
        <v>*</v>
      </c>
      <c r="BR90" s="20" t="str">
        <f t="shared" si="13"/>
        <v>*</v>
      </c>
      <c r="BS90" s="245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5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8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1"/>
      <c r="BQ91" s="13" t="str">
        <f t="shared" si="12"/>
        <v>*</v>
      </c>
      <c r="BR91" s="20" t="str">
        <f t="shared" si="13"/>
        <v>*</v>
      </c>
      <c r="BS91" s="245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5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8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1"/>
      <c r="BQ92" s="13" t="str">
        <f t="shared" si="12"/>
        <v>*</v>
      </c>
      <c r="BR92" s="20" t="str">
        <f t="shared" si="13"/>
        <v>*</v>
      </c>
      <c r="BS92" s="245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5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8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1"/>
      <c r="BQ93" s="13" t="str">
        <f t="shared" si="12"/>
        <v>*</v>
      </c>
      <c r="BR93" s="20" t="str">
        <f t="shared" si="13"/>
        <v>*</v>
      </c>
      <c r="BS93" s="245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5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8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1"/>
      <c r="BQ94" s="13" t="str">
        <f t="shared" si="12"/>
        <v>*</v>
      </c>
      <c r="BR94" s="20" t="str">
        <f t="shared" si="13"/>
        <v>*</v>
      </c>
      <c r="BS94" s="245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5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8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1"/>
      <c r="BQ95" s="13" t="str">
        <f t="shared" si="12"/>
        <v>*</v>
      </c>
      <c r="BR95" s="20" t="str">
        <f t="shared" si="13"/>
        <v>*</v>
      </c>
      <c r="BS95" s="245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5">
        <v>87</v>
      </c>
      <c r="F96" s="223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8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1"/>
      <c r="BQ96" s="13" t="str">
        <f t="shared" si="12"/>
        <v>*</v>
      </c>
      <c r="BR96" s="20" t="str">
        <f t="shared" si="13"/>
        <v>*</v>
      </c>
      <c r="BS96" s="245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5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8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1"/>
      <c r="BQ97" s="13" t="str">
        <f t="shared" si="12"/>
        <v>*</v>
      </c>
      <c r="BR97" s="20" t="str">
        <f t="shared" si="13"/>
        <v>*</v>
      </c>
      <c r="BS97" s="245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6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8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1"/>
      <c r="BQ98" s="13" t="str">
        <f t="shared" si="12"/>
        <v>*</v>
      </c>
      <c r="BR98" s="20" t="str">
        <f t="shared" si="13"/>
        <v>*</v>
      </c>
      <c r="BS98" s="245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5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8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1"/>
      <c r="BQ99" s="13" t="str">
        <f t="shared" si="12"/>
        <v>*</v>
      </c>
      <c r="BR99" s="20" t="str">
        <f t="shared" si="13"/>
        <v>*</v>
      </c>
      <c r="BS99" s="245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5">
        <v>91</v>
      </c>
      <c r="F100" s="223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8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1"/>
      <c r="BQ100" s="13" t="str">
        <f t="shared" si="12"/>
        <v>*</v>
      </c>
      <c r="BR100" s="20" t="str">
        <f t="shared" si="13"/>
        <v>*</v>
      </c>
      <c r="BS100" s="245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5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8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1"/>
      <c r="BQ101" s="13" t="str">
        <f t="shared" si="12"/>
        <v>*</v>
      </c>
      <c r="BR101" s="20" t="str">
        <f t="shared" si="13"/>
        <v>*</v>
      </c>
      <c r="BS101" s="245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5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8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1"/>
      <c r="BQ102" s="13" t="str">
        <f t="shared" si="12"/>
        <v>*</v>
      </c>
      <c r="BR102" s="20" t="str">
        <f t="shared" si="13"/>
        <v>*</v>
      </c>
      <c r="BS102" s="245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5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8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1"/>
      <c r="BQ103" s="13" t="str">
        <f t="shared" si="12"/>
        <v>*</v>
      </c>
      <c r="BR103" s="20" t="str">
        <f t="shared" si="13"/>
        <v>*</v>
      </c>
      <c r="BS103" s="245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5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8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1"/>
      <c r="BQ104" s="13" t="str">
        <f t="shared" si="12"/>
        <v>*</v>
      </c>
      <c r="BR104" s="20" t="str">
        <f t="shared" si="13"/>
        <v>*</v>
      </c>
      <c r="BS104" s="245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5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8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1"/>
      <c r="BQ105" s="13" t="str">
        <f t="shared" si="12"/>
        <v>*</v>
      </c>
      <c r="BR105" s="20" t="str">
        <f t="shared" si="13"/>
        <v>*</v>
      </c>
      <c r="BS105" s="245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5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8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1"/>
      <c r="BQ106" s="13" t="str">
        <f t="shared" si="12"/>
        <v>*</v>
      </c>
      <c r="BR106" s="20" t="str">
        <f t="shared" si="13"/>
        <v>*</v>
      </c>
      <c r="BS106" s="245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5">
        <v>98</v>
      </c>
      <c r="F107" s="223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8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1"/>
      <c r="BQ107" s="13" t="str">
        <f t="shared" si="12"/>
        <v>*</v>
      </c>
      <c r="BR107" s="20" t="str">
        <f t="shared" si="13"/>
        <v>*</v>
      </c>
      <c r="BS107" s="245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5">
        <v>99</v>
      </c>
      <c r="F108" s="223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8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1"/>
      <c r="BQ108" s="13" t="str">
        <f t="shared" si="12"/>
        <v>*</v>
      </c>
      <c r="BR108" s="20" t="str">
        <f t="shared" si="13"/>
        <v>*</v>
      </c>
      <c r="BS108" s="245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5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8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1"/>
      <c r="BQ109" s="13" t="str">
        <f t="shared" si="12"/>
        <v>*</v>
      </c>
      <c r="BR109" s="20" t="str">
        <f t="shared" si="13"/>
        <v>*</v>
      </c>
      <c r="BS109" s="245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6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8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1"/>
      <c r="BQ110" s="13" t="str">
        <f t="shared" si="12"/>
        <v>*</v>
      </c>
      <c r="BR110" s="20" t="str">
        <f t="shared" si="13"/>
        <v>*</v>
      </c>
      <c r="BS110" s="245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5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8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1"/>
      <c r="BQ111" s="13" t="str">
        <f t="shared" si="12"/>
        <v>*</v>
      </c>
      <c r="BR111" s="20" t="str">
        <f t="shared" si="13"/>
        <v>*</v>
      </c>
      <c r="BS111" s="245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5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8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1"/>
      <c r="BQ112" s="13" t="str">
        <f t="shared" si="12"/>
        <v>*</v>
      </c>
      <c r="BR112" s="20" t="str">
        <f t="shared" si="13"/>
        <v>*</v>
      </c>
      <c r="BS112" s="245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5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8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1"/>
      <c r="BQ113" s="13" t="str">
        <f t="shared" si="12"/>
        <v>*</v>
      </c>
      <c r="BR113" s="20" t="str">
        <f t="shared" si="13"/>
        <v>*</v>
      </c>
      <c r="BS113" s="245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5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8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1"/>
      <c r="BQ114" s="13" t="str">
        <f t="shared" si="12"/>
        <v>*</v>
      </c>
      <c r="BR114" s="20" t="str">
        <f t="shared" si="13"/>
        <v>*</v>
      </c>
      <c r="BS114" s="245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5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8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1"/>
      <c r="BQ115" s="13" t="str">
        <f t="shared" si="12"/>
        <v>*</v>
      </c>
      <c r="BR115" s="20" t="str">
        <f t="shared" si="13"/>
        <v>*</v>
      </c>
      <c r="BS115" s="245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7"/>
      <c r="E116" s="235">
        <v>107</v>
      </c>
      <c r="F116" s="229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8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1"/>
      <c r="BQ116" s="13" t="str">
        <f t="shared" si="12"/>
        <v>*</v>
      </c>
      <c r="BR116" s="20" t="str">
        <f t="shared" si="13"/>
        <v>*</v>
      </c>
      <c r="BS116" s="245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5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8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1"/>
      <c r="BQ117" s="13" t="str">
        <f t="shared" si="12"/>
        <v>*</v>
      </c>
      <c r="BR117" s="20" t="str">
        <f t="shared" si="13"/>
        <v>*</v>
      </c>
      <c r="BS117" s="245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5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8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1"/>
      <c r="BQ118" s="13" t="str">
        <f t="shared" si="12"/>
        <v>*</v>
      </c>
      <c r="BR118" s="20" t="str">
        <f t="shared" si="13"/>
        <v>*</v>
      </c>
      <c r="BS118" s="245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5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8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1"/>
      <c r="BQ119" s="13" t="str">
        <f t="shared" si="12"/>
        <v>*</v>
      </c>
      <c r="BR119" s="20" t="str">
        <f t="shared" si="13"/>
        <v>*</v>
      </c>
      <c r="BS119" s="245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5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8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1"/>
      <c r="BQ120" s="13" t="str">
        <f t="shared" si="12"/>
        <v>*</v>
      </c>
      <c r="BR120" s="20" t="str">
        <f t="shared" si="13"/>
        <v>*</v>
      </c>
      <c r="BS120" s="245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5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8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1"/>
      <c r="BQ121" s="13" t="str">
        <f t="shared" si="12"/>
        <v>*</v>
      </c>
      <c r="BR121" s="20" t="str">
        <f t="shared" si="13"/>
        <v>*</v>
      </c>
      <c r="BS121" s="245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6">
        <v>113</v>
      </c>
      <c r="F122" s="223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8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1"/>
      <c r="BQ122" s="13" t="str">
        <f t="shared" si="12"/>
        <v>*</v>
      </c>
      <c r="BR122" s="20" t="str">
        <f t="shared" si="13"/>
        <v>*</v>
      </c>
      <c r="BS122" s="245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5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8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1"/>
      <c r="BQ123" s="13" t="str">
        <f t="shared" si="12"/>
        <v>*</v>
      </c>
      <c r="BR123" s="20" t="str">
        <f t="shared" si="13"/>
        <v>*</v>
      </c>
      <c r="BS123" s="245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5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8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1"/>
      <c r="BQ124" s="13" t="str">
        <f t="shared" si="12"/>
        <v>*</v>
      </c>
      <c r="BR124" s="20" t="str">
        <f t="shared" si="13"/>
        <v>*</v>
      </c>
      <c r="BS124" s="245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5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8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1"/>
      <c r="BQ125" s="13" t="str">
        <f t="shared" si="12"/>
        <v>*</v>
      </c>
      <c r="BR125" s="20" t="str">
        <f t="shared" si="13"/>
        <v>*</v>
      </c>
      <c r="BS125" s="245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5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8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1"/>
      <c r="BQ126" s="13" t="str">
        <f t="shared" si="12"/>
        <v>*</v>
      </c>
      <c r="BR126" s="20" t="str">
        <f t="shared" si="13"/>
        <v>*</v>
      </c>
      <c r="BS126" s="245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5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8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1"/>
      <c r="BQ127" s="13" t="str">
        <f t="shared" si="12"/>
        <v>*</v>
      </c>
      <c r="BR127" s="20" t="str">
        <f t="shared" si="13"/>
        <v>*</v>
      </c>
      <c r="BS127" s="245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5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8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1"/>
      <c r="BQ128" s="13" t="str">
        <f t="shared" si="12"/>
        <v>*</v>
      </c>
      <c r="BR128" s="20" t="str">
        <f t="shared" si="13"/>
        <v>*</v>
      </c>
      <c r="BS128" s="245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5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8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1"/>
      <c r="BQ129" s="13" t="str">
        <f t="shared" si="12"/>
        <v>*</v>
      </c>
      <c r="BR129" s="20" t="str">
        <f t="shared" si="13"/>
        <v>*</v>
      </c>
      <c r="BS129" s="245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5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8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1"/>
      <c r="BQ130" s="13" t="str">
        <f t="shared" si="12"/>
        <v>*</v>
      </c>
      <c r="BR130" s="20" t="str">
        <f t="shared" si="13"/>
        <v>*</v>
      </c>
      <c r="BS130" s="245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5">
        <v>122</v>
      </c>
      <c r="F131" s="223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8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1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5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5">
        <v>123</v>
      </c>
      <c r="F132" s="223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8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1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5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5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8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1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5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6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8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1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5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5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8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1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5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5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8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1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5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5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8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1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5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5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8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1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5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5">
        <v>130</v>
      </c>
      <c r="F139" s="228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8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1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5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5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8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1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5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5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8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1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5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5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8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1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5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200"/>
      <c r="E143" s="235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8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1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5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200"/>
      <c r="E144" s="235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3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8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1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5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5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8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1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5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6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8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1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5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5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8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1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5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200"/>
      <c r="E148" s="235">
        <v>139</v>
      </c>
      <c r="F148" s="228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8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1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5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5">
        <v>140</v>
      </c>
      <c r="F149" s="223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8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1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5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200"/>
      <c r="E150" s="235">
        <v>141</v>
      </c>
      <c r="F150" s="228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8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1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5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5">
        <v>142</v>
      </c>
      <c r="F151" s="228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8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1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5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5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8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1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5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5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8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1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5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5">
        <v>145</v>
      </c>
      <c r="F154" s="223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8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1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5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5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8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1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5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5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8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1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5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5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8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1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5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6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8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1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5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5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8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1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5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5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3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8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1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5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5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8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1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5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5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8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1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5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5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8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1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5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5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8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1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5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5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8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1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5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5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8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1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5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5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8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1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5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5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8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1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5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5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8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1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5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6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8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1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3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5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8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1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5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5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8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1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5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5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8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1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5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5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8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1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5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5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8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1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5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5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8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1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5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5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8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1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5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5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8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1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5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5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8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1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5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5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8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1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5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5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8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1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5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6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8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1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5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5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8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1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5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5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8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1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5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5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8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1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5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5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8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1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5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5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8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1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5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5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8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1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5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5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8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1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5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5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8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1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5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5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8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1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5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5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8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1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5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5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8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1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5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6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8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1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5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5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8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1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5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5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8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1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5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5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8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1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5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5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8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1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5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5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8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1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5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5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8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1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5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5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8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1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5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5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8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1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5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5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8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1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5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5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3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8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1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5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5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8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1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5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6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8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1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5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5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8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1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5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5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8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1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5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5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8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1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5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5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8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1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5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5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8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1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5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5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8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1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5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5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8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1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5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5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8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1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5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5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8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1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5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5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8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1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5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5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8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1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5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6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8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1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5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5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8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1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5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5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8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1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5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5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8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1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5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5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3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8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1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5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5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8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1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5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5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8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1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5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5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8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1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5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5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8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1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5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5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8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1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5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5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8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1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5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5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8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1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5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6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8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1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5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5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8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1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5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5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3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8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1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5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5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8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1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5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5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8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1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5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5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8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1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5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5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8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1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5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5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8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1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5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5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8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1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5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5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8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1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5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5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8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1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5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5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8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1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5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6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8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1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5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5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8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1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5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5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8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1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5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5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8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1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5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5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8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1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5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5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8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1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5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5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8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1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5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5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8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1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5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5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8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1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5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5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8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1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5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5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8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1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5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5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8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1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5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6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3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8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1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5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5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8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1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5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5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8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1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5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5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8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1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5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5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8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1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5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5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8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1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5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5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3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8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1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5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5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8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1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5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5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8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1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5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5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8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1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5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5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8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1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5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5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3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8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1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5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6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8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1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5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5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8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1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5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5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8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1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5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5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8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1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5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5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8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1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5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5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8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1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5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5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8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1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5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5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8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1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5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5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8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1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5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5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8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1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5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5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8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1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5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5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8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1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5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6">
        <v>269</v>
      </c>
      <c r="F278" s="223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3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8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1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5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5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8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1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5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5">
        <v>271</v>
      </c>
      <c r="F280" s="223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8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1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5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5">
        <v>272</v>
      </c>
      <c r="F281" s="223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8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1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5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5">
        <v>273</v>
      </c>
      <c r="F282" s="223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8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1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5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5">
        <v>274</v>
      </c>
      <c r="F283" s="223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8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1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5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5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8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1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5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5">
        <v>276</v>
      </c>
      <c r="F285" s="223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8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1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5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5">
        <v>277</v>
      </c>
      <c r="F286" s="223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8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1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5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5">
        <v>278</v>
      </c>
      <c r="F287" s="223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8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1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5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5">
        <v>279</v>
      </c>
      <c r="F288" s="223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8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1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5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5">
        <v>280</v>
      </c>
      <c r="F289" s="223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8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1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5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6">
        <v>281</v>
      </c>
      <c r="F290" s="223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8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1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5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5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8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1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5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5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8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1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5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5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8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1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5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5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8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1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5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5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8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1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5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5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8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1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5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5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8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1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5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5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8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1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5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5">
        <v>290</v>
      </c>
      <c r="F299" s="223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3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8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1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5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5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8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1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5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5">
        <v>292</v>
      </c>
      <c r="F301" s="223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3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8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1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5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6">
        <v>293</v>
      </c>
      <c r="F302" s="223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8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1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5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5">
        <v>294</v>
      </c>
      <c r="F303" s="223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8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1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5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5">
        <v>295</v>
      </c>
      <c r="F304" s="223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8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1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5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5">
        <v>296</v>
      </c>
      <c r="F305" s="223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8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1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5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5">
        <v>297</v>
      </c>
      <c r="F306" s="223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8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1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5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5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8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1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5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5">
        <v>299</v>
      </c>
      <c r="F308" s="223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8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1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5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5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8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1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5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5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8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1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5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5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8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1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5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5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8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1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5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5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8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1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5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6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8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1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5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5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8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1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5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5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8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1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5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5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8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1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5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5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8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1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5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5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8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1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5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5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8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1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5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5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8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1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5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5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8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1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5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5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8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1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5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5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8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1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5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5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8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1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5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6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8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1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5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5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8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1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5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5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8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1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5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5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8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1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5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5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3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8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1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5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5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8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1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5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5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8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1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5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5">
        <v>324</v>
      </c>
      <c r="F333" s="223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8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1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5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5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8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1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5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5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8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1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5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5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8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1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5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5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8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1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5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6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8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1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5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5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8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1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5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5">
        <v>331</v>
      </c>
      <c r="F340" s="223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8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1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5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5">
        <v>332</v>
      </c>
      <c r="F341" s="223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8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1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5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5">
        <v>333</v>
      </c>
      <c r="F342" s="223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8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1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5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5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8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1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5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5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8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1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5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5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8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1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5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5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8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1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5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5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8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1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5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5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8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1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5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5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8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1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5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6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4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8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1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5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5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4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8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1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5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5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8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1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5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5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8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1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5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5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8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1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5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5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4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8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1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5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5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8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1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5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5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4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8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1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5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5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8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1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5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5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4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8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1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5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5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4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8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1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5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5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8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1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5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6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8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1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5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5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8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1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5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5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8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1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5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5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8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1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5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5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8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1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5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5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8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1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5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5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4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8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1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5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5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8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1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5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5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8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1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5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5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4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8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1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5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5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4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8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1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5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5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8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1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5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6">
        <v>365</v>
      </c>
      <c r="F374" s="223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8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1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5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5">
        <v>366</v>
      </c>
      <c r="F375" s="223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8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1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5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5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4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8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1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5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5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4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8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1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5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5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8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1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5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5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8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1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5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5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8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1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5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5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8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1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5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5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3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8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1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5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5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8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1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5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5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8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1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5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5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4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8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1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5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6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4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8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1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5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5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8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1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5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5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8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1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5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5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8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1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5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5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4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8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1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5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5">
        <v>382</v>
      </c>
      <c r="F391" s="223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4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8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1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5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5">
        <v>383</v>
      </c>
      <c r="F392" s="223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4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8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1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5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5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8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1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5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5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4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8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1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5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5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8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1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5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5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8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1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5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5">
        <v>388</v>
      </c>
      <c r="F397" s="223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8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1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5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6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8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1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5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5">
        <v>390</v>
      </c>
      <c r="F399" s="223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8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1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5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5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8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1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5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5">
        <v>392</v>
      </c>
      <c r="F401" s="223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8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1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5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5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4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8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1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5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5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4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8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1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5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5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8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1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5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5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4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8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1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5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5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3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8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1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5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5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8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1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5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5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3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8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1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5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5">
        <v>400</v>
      </c>
      <c r="F409" s="223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3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8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1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5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6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8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1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5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5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8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1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5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5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4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8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1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5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5">
        <v>404</v>
      </c>
      <c r="F413" s="223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4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8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1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5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5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4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8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1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5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5">
        <v>406</v>
      </c>
      <c r="F415" s="223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4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8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1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5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5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4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8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1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5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5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3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8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1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5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5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8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1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5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5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4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8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1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5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5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4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8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1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5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5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4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8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1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5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6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8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1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5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5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4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8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1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5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5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8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1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5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5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8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1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5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5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8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1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5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5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8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1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5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5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8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1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5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5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8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1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5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5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8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1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5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5">
        <v>422</v>
      </c>
      <c r="F431" s="223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4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8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1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5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5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8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1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5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5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8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1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5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6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8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1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5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5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8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1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5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5">
        <v>427</v>
      </c>
      <c r="F436" s="223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4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8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1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5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5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8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1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5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5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8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1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5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5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3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8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1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5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5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8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1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5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5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4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8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1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5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5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4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8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1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5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5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8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1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5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5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4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8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1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5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5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8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1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5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6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8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1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5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5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8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1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5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5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8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1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5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5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8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1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5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5">
        <v>441</v>
      </c>
      <c r="F450" s="223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4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8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1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5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5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8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1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5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5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8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1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5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5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8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1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5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5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8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1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5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5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8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1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5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5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8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1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5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5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8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1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5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6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8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1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5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5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8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1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5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5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8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1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5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5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8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1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5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5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8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1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5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5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8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1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5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5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8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1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5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5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8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1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5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5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8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1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5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5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8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1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5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5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8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1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5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5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8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1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5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6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8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1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5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5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8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1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5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5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8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1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5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5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8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1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5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5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8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1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5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5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8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1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5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5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8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1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5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5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8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1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5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5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8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1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5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5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8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1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5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5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8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1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5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5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8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1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5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6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8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1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5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5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8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1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5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5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8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1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5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5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8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1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5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5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8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1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5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5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8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1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5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5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8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1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5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5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8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1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5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5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8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1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5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5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8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1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5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5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8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1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5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5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8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1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5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6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8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1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5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5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8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1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5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5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8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1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5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5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8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1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5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5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8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1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5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5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8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1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5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5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8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1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5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5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8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1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5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5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8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1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5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5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8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1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5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5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8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1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5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5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8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1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5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6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8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1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5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5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8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1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5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5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8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1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5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5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8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1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5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5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8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1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5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5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8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1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5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5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8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1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5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5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8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1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5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5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8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1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5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5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8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1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5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5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8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1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5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5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8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1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5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6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8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1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5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5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8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1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5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5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8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1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5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5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8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1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5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5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8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1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5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5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8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1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5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5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8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1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5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5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8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1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5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5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8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1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5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5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8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1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5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5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8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1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5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5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8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1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5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6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8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1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5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5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8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1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5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5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8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1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5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5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8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1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5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5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8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1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5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5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8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1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5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5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8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1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5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5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8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1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5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5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8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1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5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5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8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1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5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5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8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1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5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5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8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1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5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6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8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1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5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5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8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1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5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5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8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1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5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5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8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1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5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5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8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1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5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5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8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1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5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5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8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1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5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5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8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1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5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5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8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1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5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5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8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1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5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5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8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1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5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5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8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1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5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6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8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1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5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5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8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1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5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5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8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1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5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5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8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1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5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5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8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1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5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5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8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1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5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5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8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1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5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5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8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1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5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5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8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1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5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5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8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1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5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5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8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1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5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5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8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1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5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6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8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1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5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5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8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1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5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5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8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1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5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5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8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1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5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5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8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1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5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5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8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1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5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5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8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1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5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5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8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1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5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5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8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1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5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5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8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1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5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5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8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1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5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5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8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1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5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6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8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1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5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5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8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1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5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5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8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1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5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5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8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1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5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5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8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1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5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5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8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1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5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5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8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1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5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5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8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1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5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5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8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1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5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5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8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1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5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5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8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1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5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5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8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1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5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6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8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1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5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5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8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1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5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5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8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1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5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5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8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1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5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5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8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1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5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5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8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1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5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5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8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1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5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5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8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1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5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5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8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1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5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5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8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1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5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5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8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1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5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5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8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1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5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6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8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1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5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5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8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1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5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5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8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1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5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5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8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1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5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5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8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1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5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5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8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1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5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5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8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1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5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5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8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1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5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5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8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1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5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5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8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1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5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5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8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1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5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5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8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1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5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6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8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1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5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5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8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1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5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5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8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1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5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5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8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1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5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5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8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1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5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5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8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1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5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5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8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1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5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5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8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1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5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5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8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1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5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5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8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1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5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5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8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1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5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5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8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1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5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6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8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1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5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5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8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1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5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5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8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1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5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5">
        <v>620</v>
      </c>
      <c r="F629" s="223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8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1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5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5">
        <v>621</v>
      </c>
      <c r="F630" s="223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8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1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5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5">
        <v>622</v>
      </c>
      <c r="F631" s="223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8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1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5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5">
        <v>623</v>
      </c>
      <c r="F632" s="223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8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1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5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5">
        <v>624</v>
      </c>
      <c r="F633" s="223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8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1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5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5">
        <v>625</v>
      </c>
      <c r="F634" s="223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8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1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5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5">
        <v>626</v>
      </c>
      <c r="F635" s="223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8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1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5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5">
        <v>627</v>
      </c>
      <c r="F636" s="223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8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1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5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5">
        <v>628</v>
      </c>
      <c r="F637" s="223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8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1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5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6">
        <v>629</v>
      </c>
      <c r="F638" s="223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8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1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5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5">
        <v>630</v>
      </c>
      <c r="F639" s="223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8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1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5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5">
        <v>631</v>
      </c>
      <c r="F640" s="223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8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1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5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5">
        <v>632</v>
      </c>
      <c r="F641" s="223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8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1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5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5">
        <v>633</v>
      </c>
      <c r="F642" s="223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8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1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5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5">
        <v>634</v>
      </c>
      <c r="F643" s="223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8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1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5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5">
        <v>635</v>
      </c>
      <c r="F644" s="223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8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1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5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5">
        <v>636</v>
      </c>
      <c r="F645" s="223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8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1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5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5">
        <v>637</v>
      </c>
      <c r="F646" s="223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8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1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5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5">
        <v>638</v>
      </c>
      <c r="F647" s="223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8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1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5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5">
        <v>639</v>
      </c>
      <c r="F648" s="223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8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1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5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5">
        <v>640</v>
      </c>
      <c r="F649" s="223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8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1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5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6">
        <v>641</v>
      </c>
      <c r="F650" s="223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8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1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5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5">
        <v>642</v>
      </c>
      <c r="F651" s="223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8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1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5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5">
        <v>643</v>
      </c>
      <c r="F652" s="223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8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1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5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5">
        <v>644</v>
      </c>
      <c r="F653" s="223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8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1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5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5">
        <v>645</v>
      </c>
      <c r="F654" s="223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8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1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5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5">
        <v>646</v>
      </c>
      <c r="F655" s="223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8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1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5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5">
        <v>647</v>
      </c>
      <c r="F656" s="223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8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1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5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5">
        <v>648</v>
      </c>
      <c r="F657" s="223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8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1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5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5">
        <v>649</v>
      </c>
      <c r="F658" s="223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8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1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5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5">
        <v>650</v>
      </c>
      <c r="F659" s="223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8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1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5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5">
        <v>651</v>
      </c>
      <c r="F660" s="223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8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1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5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5">
        <v>652</v>
      </c>
      <c r="F661" s="223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8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1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5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6">
        <v>653</v>
      </c>
      <c r="F662" s="223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8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1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5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5">
        <v>654</v>
      </c>
      <c r="F663" s="223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8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1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5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5">
        <v>655</v>
      </c>
      <c r="F664" s="223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8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1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5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5">
        <v>656</v>
      </c>
      <c r="F665" s="223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8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1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5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5">
        <v>657</v>
      </c>
      <c r="F666" s="223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8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1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5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5">
        <v>658</v>
      </c>
      <c r="F667" s="223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8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1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5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5">
        <v>659</v>
      </c>
      <c r="F668" s="223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8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1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5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5">
        <v>660</v>
      </c>
      <c r="F669" s="223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8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1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5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5">
        <v>661</v>
      </c>
      <c r="F670" s="223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8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1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5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5">
        <v>662</v>
      </c>
      <c r="F671" s="223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8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1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5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5">
        <v>663</v>
      </c>
      <c r="F672" s="223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8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1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5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5">
        <v>664</v>
      </c>
      <c r="F673" s="223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8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1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5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6">
        <v>665</v>
      </c>
      <c r="F674" s="223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8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1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5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5">
        <v>666</v>
      </c>
      <c r="F675" s="223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8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1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5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5">
        <v>667</v>
      </c>
      <c r="F676" s="223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8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1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5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5">
        <v>668</v>
      </c>
      <c r="F677" s="223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8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1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5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5">
        <v>669</v>
      </c>
      <c r="F678" s="223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8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1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5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5">
        <v>670</v>
      </c>
      <c r="F679" s="223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8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1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5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5">
        <v>671</v>
      </c>
      <c r="F680" s="223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8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1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5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5">
        <v>672</v>
      </c>
      <c r="F681" s="223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8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1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5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5">
        <v>673</v>
      </c>
      <c r="F682" s="223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8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1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5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5">
        <v>674</v>
      </c>
      <c r="F683" s="223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8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1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5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5">
        <v>675</v>
      </c>
      <c r="F684" s="223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8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1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5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5">
        <v>676</v>
      </c>
      <c r="F685" s="223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8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1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5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6">
        <v>677</v>
      </c>
      <c r="F686" s="223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8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1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5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5">
        <v>678</v>
      </c>
      <c r="F687" s="223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8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1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5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5">
        <v>679</v>
      </c>
      <c r="F688" s="223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8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1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5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5">
        <v>680</v>
      </c>
      <c r="F689" s="223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8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1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5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5">
        <v>681</v>
      </c>
      <c r="F690" s="223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8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1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5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5">
        <v>682</v>
      </c>
      <c r="F691" s="223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8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1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5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5">
        <v>683</v>
      </c>
      <c r="F692" s="223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8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1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5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5">
        <v>684</v>
      </c>
      <c r="F693" s="223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8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1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5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5">
        <v>685</v>
      </c>
      <c r="F694" s="223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8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1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5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5">
        <v>686</v>
      </c>
      <c r="F695" s="223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8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1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5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5">
        <v>687</v>
      </c>
      <c r="F696" s="223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8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1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5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5">
        <v>688</v>
      </c>
      <c r="F697" s="223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8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1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5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6">
        <v>689</v>
      </c>
      <c r="F698" s="223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8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1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5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5">
        <v>690</v>
      </c>
      <c r="F699" s="223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8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1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5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5">
        <v>691</v>
      </c>
      <c r="F700" s="223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8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1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5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5">
        <v>692</v>
      </c>
      <c r="F701" s="223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8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1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5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5">
        <v>693</v>
      </c>
      <c r="F702" s="223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8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1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5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5">
        <v>694</v>
      </c>
      <c r="F703" s="223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8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1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5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5">
        <v>695</v>
      </c>
      <c r="F704" s="223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8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1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5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5">
        <v>696</v>
      </c>
      <c r="F705" s="223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8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1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5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5">
        <v>697</v>
      </c>
      <c r="F706" s="223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8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1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5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5">
        <v>698</v>
      </c>
      <c r="F707" s="223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8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1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5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5">
        <v>699</v>
      </c>
      <c r="F708" s="223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8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1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5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5">
        <v>700</v>
      </c>
      <c r="F709" s="223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8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1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5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6">
        <v>701</v>
      </c>
      <c r="F710" s="223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8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1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5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5">
        <v>702</v>
      </c>
      <c r="F711" s="223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8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1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5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5">
        <v>703</v>
      </c>
      <c r="F712" s="223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8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1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5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5">
        <v>704</v>
      </c>
      <c r="F713" s="223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8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1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5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5">
        <v>705</v>
      </c>
      <c r="F714" s="223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8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1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5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5">
        <v>706</v>
      </c>
      <c r="F715" s="223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8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1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5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5">
        <v>707</v>
      </c>
      <c r="F716" s="223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8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1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5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5">
        <v>708</v>
      </c>
      <c r="F717" s="223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8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1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5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5">
        <v>709</v>
      </c>
      <c r="F718" s="223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8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1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5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5">
        <v>710</v>
      </c>
      <c r="F719" s="223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8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1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5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5">
        <v>711</v>
      </c>
      <c r="F720" s="223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8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1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5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5">
        <v>712</v>
      </c>
      <c r="F721" s="223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8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1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5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6">
        <v>713</v>
      </c>
      <c r="F722" s="223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8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1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5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5">
        <v>714</v>
      </c>
      <c r="F723" s="223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8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1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5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5">
        <v>715</v>
      </c>
      <c r="F724" s="223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8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1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5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5">
        <v>716</v>
      </c>
      <c r="F725" s="223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8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1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5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5">
        <v>717</v>
      </c>
      <c r="F726" s="223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8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1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5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5">
        <v>718</v>
      </c>
      <c r="F727" s="223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8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1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5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5">
        <v>719</v>
      </c>
      <c r="F728" s="223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8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1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5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5">
        <v>720</v>
      </c>
      <c r="F729" s="223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8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1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5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5">
        <v>721</v>
      </c>
      <c r="F730" s="223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8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1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5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5">
        <v>722</v>
      </c>
      <c r="F731" s="223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8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1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5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5">
        <v>723</v>
      </c>
      <c r="F732" s="223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8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1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5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5">
        <v>724</v>
      </c>
      <c r="F733" s="223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8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1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5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6">
        <v>725</v>
      </c>
      <c r="F734" s="223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8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1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5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5">
        <v>726</v>
      </c>
      <c r="F735" s="223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8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1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5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5">
        <v>727</v>
      </c>
      <c r="F736" s="223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8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1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5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5">
        <v>728</v>
      </c>
      <c r="F737" s="223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8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1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5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5">
        <v>729</v>
      </c>
      <c r="F738" s="223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8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1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5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5">
        <v>730</v>
      </c>
      <c r="F739" s="223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8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1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5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5">
        <v>731</v>
      </c>
      <c r="F740" s="223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8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1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5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5">
        <v>732</v>
      </c>
      <c r="F741" s="223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8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1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5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5">
        <v>733</v>
      </c>
      <c r="F742" s="223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8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1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5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5">
        <v>734</v>
      </c>
      <c r="F743" s="223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8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1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5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5">
        <v>735</v>
      </c>
      <c r="F744" s="223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8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1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5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5">
        <v>736</v>
      </c>
      <c r="F745" s="223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8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1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5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6">
        <v>737</v>
      </c>
      <c r="F746" s="223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8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1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5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5">
        <v>738</v>
      </c>
      <c r="F747" s="223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8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1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5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5">
        <v>739</v>
      </c>
      <c r="F748" s="223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8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1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5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5">
        <v>740</v>
      </c>
      <c r="F749" s="223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8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1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5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5">
        <v>741</v>
      </c>
      <c r="F750" s="223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8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1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5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5">
        <v>742</v>
      </c>
      <c r="F751" s="223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8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1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5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5">
        <v>743</v>
      </c>
      <c r="F752" s="223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8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1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5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5">
        <v>744</v>
      </c>
      <c r="F753" s="223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8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1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5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5">
        <v>745</v>
      </c>
      <c r="F754" s="223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8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1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5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5">
        <v>746</v>
      </c>
      <c r="F755" s="223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8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1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5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5">
        <v>747</v>
      </c>
      <c r="F756" s="223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8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1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5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5">
        <v>748</v>
      </c>
      <c r="F757" s="223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8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1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5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6">
        <v>749</v>
      </c>
      <c r="F758" s="223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8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1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5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5">
        <v>750</v>
      </c>
      <c r="F759" s="223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8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1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5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5">
        <v>751</v>
      </c>
      <c r="F760" s="223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8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1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5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5">
        <v>752</v>
      </c>
      <c r="F761" s="223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8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1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5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5">
        <v>753</v>
      </c>
      <c r="F762" s="223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8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1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5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5">
        <v>754</v>
      </c>
      <c r="F763" s="223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8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1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5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5">
        <v>755</v>
      </c>
      <c r="F764" s="223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8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1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5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5">
        <v>756</v>
      </c>
      <c r="F765" s="223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8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1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5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5">
        <v>757</v>
      </c>
      <c r="F766" s="223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8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1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5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5">
        <v>758</v>
      </c>
      <c r="F767" s="223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8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1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5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5">
        <v>759</v>
      </c>
      <c r="F768" s="223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8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1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5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5">
        <v>760</v>
      </c>
      <c r="F769" s="223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8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1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5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6">
        <v>761</v>
      </c>
      <c r="F770" s="223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8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1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5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5">
        <v>762</v>
      </c>
      <c r="F771" s="223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8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1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5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5">
        <v>763</v>
      </c>
      <c r="F772" s="223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8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1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5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5">
        <v>764</v>
      </c>
      <c r="F773" s="223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8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1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5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5">
        <v>765</v>
      </c>
      <c r="F774" s="223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8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1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5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5">
        <v>766</v>
      </c>
      <c r="F775" s="223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8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1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5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5">
        <v>767</v>
      </c>
      <c r="F776" s="223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8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1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5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5">
        <v>768</v>
      </c>
      <c r="F777" s="223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8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1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5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5">
        <v>769</v>
      </c>
      <c r="F778" s="223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8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1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5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5">
        <v>770</v>
      </c>
      <c r="F779" s="223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8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1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5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5">
        <v>771</v>
      </c>
      <c r="F780" s="223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8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1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5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5">
        <v>772</v>
      </c>
      <c r="F781" s="223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8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1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5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6">
        <v>773</v>
      </c>
      <c r="F782" s="223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8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1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5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5">
        <v>774</v>
      </c>
      <c r="F783" s="223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8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1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5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5">
        <v>775</v>
      </c>
      <c r="F784" s="223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8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1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5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5">
        <v>776</v>
      </c>
      <c r="F785" s="223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8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1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5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5">
        <v>777</v>
      </c>
      <c r="F786" s="223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8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1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5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5">
        <v>778</v>
      </c>
      <c r="F787" s="223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8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1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3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5">
        <v>779</v>
      </c>
      <c r="F788" s="223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8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1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3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5">
        <v>780</v>
      </c>
      <c r="F789" s="223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8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1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3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5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8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1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3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7"/>
      <c r="E791" s="235">
        <v>782</v>
      </c>
      <c r="F791" s="229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0"/>
      <c r="AB791" s="231"/>
      <c r="AC791" s="231"/>
      <c r="AD791" s="232"/>
      <c r="AE791" s="230"/>
      <c r="AF791" s="230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8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1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3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7"/>
      <c r="E792" s="235">
        <v>783</v>
      </c>
      <c r="F792" s="229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0"/>
      <c r="AB792" s="231"/>
      <c r="AC792" s="231"/>
      <c r="AD792" s="232"/>
      <c r="AE792" s="230"/>
      <c r="AF792" s="230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8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1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3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7"/>
      <c r="E793" s="235">
        <v>784</v>
      </c>
      <c r="F793" s="229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0"/>
      <c r="AB793" s="231"/>
      <c r="AC793" s="231"/>
      <c r="AD793" s="232"/>
      <c r="AE793" s="230"/>
      <c r="AF793" s="230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8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1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3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7"/>
      <c r="E794" s="236">
        <v>785</v>
      </c>
      <c r="F794" s="229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0"/>
      <c r="AB794" s="231"/>
      <c r="AC794" s="231"/>
      <c r="AD794" s="232"/>
      <c r="AE794" s="230"/>
      <c r="AF794" s="230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8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1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3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7"/>
      <c r="E795" s="235">
        <v>786</v>
      </c>
      <c r="F795" s="229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0"/>
      <c r="AB795" s="231"/>
      <c r="AC795" s="231"/>
      <c r="AD795" s="232"/>
      <c r="AE795" s="230"/>
      <c r="AF795" s="230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8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1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3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7"/>
      <c r="E796" s="235">
        <v>787</v>
      </c>
      <c r="F796" s="229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0"/>
      <c r="AB796" s="231"/>
      <c r="AC796" s="231"/>
      <c r="AD796" s="232"/>
      <c r="AE796" s="230"/>
      <c r="AF796" s="230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8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1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3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7"/>
      <c r="E797" s="235">
        <v>788</v>
      </c>
      <c r="F797" s="229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0"/>
      <c r="AB797" s="231"/>
      <c r="AC797" s="231"/>
      <c r="AD797" s="232"/>
      <c r="AE797" s="230"/>
      <c r="AF797" s="230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8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1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3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7"/>
      <c r="E798" s="235">
        <v>789</v>
      </c>
      <c r="F798" s="229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0"/>
      <c r="AB798" s="231"/>
      <c r="AC798" s="231"/>
      <c r="AD798" s="232"/>
      <c r="AE798" s="230"/>
      <c r="AF798" s="230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8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1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3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7"/>
      <c r="E799" s="235">
        <v>790</v>
      </c>
      <c r="F799" s="229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0"/>
      <c r="AB799" s="231"/>
      <c r="AC799" s="231"/>
      <c r="AD799" s="232"/>
      <c r="AE799" s="230"/>
      <c r="AF799" s="230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8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1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3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7"/>
      <c r="E800" s="235">
        <v>791</v>
      </c>
      <c r="F800" s="229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0"/>
      <c r="AB800" s="231"/>
      <c r="AC800" s="231"/>
      <c r="AD800" s="232"/>
      <c r="AE800" s="230"/>
      <c r="AF800" s="230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8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1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3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7"/>
      <c r="E801" s="235">
        <v>792</v>
      </c>
      <c r="F801" s="229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0"/>
      <c r="AB801" s="231"/>
      <c r="AC801" s="231"/>
      <c r="AD801" s="232"/>
      <c r="AE801" s="230"/>
      <c r="AF801" s="230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8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1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3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7"/>
      <c r="E802" s="235">
        <v>793</v>
      </c>
      <c r="F802" s="229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0"/>
      <c r="AB802" s="231"/>
      <c r="AC802" s="231"/>
      <c r="AD802" s="232"/>
      <c r="AE802" s="230"/>
      <c r="AF802" s="230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8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1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3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7"/>
      <c r="E803" s="235">
        <v>794</v>
      </c>
      <c r="F803" s="229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0"/>
      <c r="AB803" s="231"/>
      <c r="AC803" s="231"/>
      <c r="AD803" s="232"/>
      <c r="AE803" s="230"/>
      <c r="AF803" s="230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8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1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3" t="str">
        <f t="shared" si="68"/>
        <v>*</v>
      </c>
      <c r="BS803" s="49" t="str">
        <f t="shared" si="69"/>
        <v/>
      </c>
    </row>
    <row r="804" spans="1:71" hidden="1">
      <c r="A804" s="203" t="str">
        <f t="shared" si="66"/>
        <v/>
      </c>
      <c r="B804" s="157"/>
      <c r="C804" s="158" t="str">
        <f>IF(BS_CONTROLE[[#This Row],[DATA]]="","",WEEKNUM(BS_CONTROLE[[#This Row],[DATA]]))</f>
        <v/>
      </c>
      <c r="D804" s="227"/>
      <c r="E804" s="235">
        <v>795</v>
      </c>
      <c r="F804" s="229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3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3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0"/>
      <c r="AB804" s="231"/>
      <c r="AC804" s="231"/>
      <c r="AD804" s="232"/>
      <c r="AE804" s="230"/>
      <c r="AF804" s="230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0"/>
        <v>*</v>
      </c>
      <c r="AZ804" s="216"/>
      <c r="BA804" s="217"/>
      <c r="BB804" s="206" t="str">
        <f>IFERROR(_xlfn.XLOOKUP(AI804, BS_ATIVIDADE[ATIVIDADE],BS_ATIVIDADE[UNIDADE] ), "*")</f>
        <v>*</v>
      </c>
      <c r="BC804" s="225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5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0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2" t="str">
        <f>IF(AND(BQ804&lt;1,BR804&lt;1),"Produção e Intervalo",IF(BQ804&lt;1,"Intervalo",IF(BR804&lt;1,"Produção","")))</f>
        <v/>
      </c>
      <c r="BQ804" s="222" t="str">
        <f t="shared" si="67"/>
        <v>*</v>
      </c>
      <c r="BR804" s="244" t="str">
        <f t="shared" si="68"/>
        <v>*</v>
      </c>
      <c r="BS804" s="203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09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85" operator="equal">
      <formula>"NÃO"</formula>
    </cfRule>
    <cfRule type="cellIs" dxfId="397" priority="686" operator="equal">
      <formula>"SIM"</formula>
    </cfRule>
  </conditionalFormatting>
  <conditionalFormatting sqref="AZ9 AZ326:AZ784 AZ13:AZ14 AZ34:AZ324 AZ16:AZ25 AZ28 AZ11">
    <cfRule type="expression" dxfId="396" priority="4314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25" operator="equal">
      <formula>"ERRO"</formula>
    </cfRule>
  </conditionalFormatting>
  <conditionalFormatting sqref="BQ161:BQ788 BQ13 BQ34:BQ159 BQ17:BQ25 BQ11">
    <cfRule type="cellIs" dxfId="394" priority="43120" operator="equal">
      <formula>"Produção e Intervalo"</formula>
    </cfRule>
    <cfRule type="cellIs" dxfId="393" priority="43121" operator="equal">
      <formula>"Aderente"</formula>
    </cfRule>
    <cfRule type="cellIs" dxfId="392" priority="43122" operator="equal">
      <formula>"Intervalo"</formula>
    </cfRule>
    <cfRule type="cellIs" dxfId="391" priority="43123" operator="equal">
      <formula>"Produção"</formula>
    </cfRule>
    <cfRule type="cellIs" dxfId="390" priority="43124" operator="equal">
      <formula>"ERRO"</formula>
    </cfRule>
  </conditionalFormatting>
  <conditionalFormatting sqref="BR9:BS9 BR13:BS14 BR36:BS804 BR34:BR35 BS29:BS35 BR16:BS26 BR28:BS28 BR11:BS11 BS6:BS16 BS27">
    <cfRule type="cellIs" dxfId="389" priority="43102" operator="equal">
      <formula>"*"</formula>
    </cfRule>
    <cfRule type="cellIs" dxfId="388" priority="43103" operator="greaterThanOrEqual">
      <formula>1</formula>
    </cfRule>
    <cfRule type="cellIs" dxfId="387" priority="43104" operator="lessThan">
      <formula>1</formula>
    </cfRule>
  </conditionalFormatting>
  <conditionalFormatting sqref="BH787 BH9 BH34:BI35 BH36:BH407 BH410:BH784 BH13:BH14 BH16:BH25 BH28 BH11">
    <cfRule type="iconSet" priority="44925">
      <iconSet showValue="0">
        <cfvo type="percent" val="0"/>
        <cfvo type="num" val="1"/>
        <cfvo type="num" val="1" gte="0"/>
      </iconSet>
    </cfRule>
    <cfRule type="iconSet" priority="449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 BK17:BK25 BK27:BK28 BK34:BK35 BK37:BK38 BK48:BK50 BK40:BK45 BK52:BK804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42">
      <formula>#REF!=1</formula>
    </cfRule>
  </conditionalFormatting>
  <conditionalFormatting sqref="BP108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37">
    <cfRule type="iconSet" priority="4495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37:BP38 BP48:BP50 BP40:BP45 BP52:BP85">
    <cfRule type="iconSet" priority="4497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12">
      <iconSet showValue="0">
        <cfvo type="percent" val="0"/>
        <cfvo type="num" val="1"/>
        <cfvo type="num" val="1" gte="0"/>
      </iconSet>
    </cfRule>
  </conditionalFormatting>
  <conditionalFormatting sqref="BJ43:BK43 BJ62 BJ131:BK131 BJ124:BJ130 BJ132:BJ140 BJ142 BJ118:BJ122 BJ179:BJ190 BJ171:BJ177 BJ144:BJ168 BJ64:BJ116 BJ192:BJ332 BH408:BH409 BJ334:BJ407 BJ409:BJ784 BJ13:BJ14 BJ16:BJ25 BJ28 BJ11 BJ9:BK9 BJ34:BJ60"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23" operator="equal">
      <formula>"OPORTUNIDADE"</formula>
    </cfRule>
  </conditionalFormatting>
  <conditionalFormatting sqref="Z191">
    <cfRule type="cellIs" dxfId="384" priority="521" operator="equal">
      <formula>"NÃO"</formula>
    </cfRule>
    <cfRule type="cellIs" dxfId="383" priority="522" operator="equal">
      <formula>"SIM"</formula>
    </cfRule>
  </conditionalFormatting>
  <conditionalFormatting sqref="Z193">
    <cfRule type="cellIs" dxfId="382" priority="520" operator="equal">
      <formula>"OPORTUNIDADE"</formula>
    </cfRule>
  </conditionalFormatting>
  <conditionalFormatting sqref="Z193">
    <cfRule type="cellIs" dxfId="381" priority="518" operator="equal">
      <formula>"NÃO"</formula>
    </cfRule>
    <cfRule type="cellIs" dxfId="380" priority="519" operator="equal">
      <formula>"SIM"</formula>
    </cfRule>
  </conditionalFormatting>
  <conditionalFormatting sqref="BP18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13" operator="equal">
      <formula>"OPORTUNIDADE"</formula>
    </cfRule>
  </conditionalFormatting>
  <conditionalFormatting sqref="Y191">
    <cfRule type="cellIs" dxfId="378" priority="511" operator="equal">
      <formula>"NÃO"</formula>
    </cfRule>
    <cfRule type="cellIs" dxfId="377" priority="512" operator="equal">
      <formula>"SIM"</formula>
    </cfRule>
  </conditionalFormatting>
  <conditionalFormatting sqref="Y193">
    <cfRule type="cellIs" dxfId="376" priority="510" operator="equal">
      <formula>"OPORTUNIDADE"</formula>
    </cfRule>
  </conditionalFormatting>
  <conditionalFormatting sqref="Y193">
    <cfRule type="cellIs" dxfId="375" priority="508" operator="equal">
      <formula>"NÃO"</formula>
    </cfRule>
    <cfRule type="cellIs" dxfId="374" priority="509" operator="equal">
      <formula>"SIM"</formula>
    </cfRule>
  </conditionalFormatting>
  <conditionalFormatting sqref="BP18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59" operator="equal">
      <formula>"OPORTUNIDADE"</formula>
    </cfRule>
  </conditionalFormatting>
  <conditionalFormatting sqref="Z210">
    <cfRule type="cellIs" dxfId="372" priority="457" operator="equal">
      <formula>"NÃO"</formula>
    </cfRule>
    <cfRule type="cellIs" dxfId="371" priority="458" operator="equal">
      <formula>"SIM"</formula>
    </cfRule>
  </conditionalFormatting>
  <conditionalFormatting sqref="Y210:Y214">
    <cfRule type="cellIs" dxfId="370" priority="456" operator="equal">
      <formula>"OPORTUNIDADE"</formula>
    </cfRule>
  </conditionalFormatting>
  <conditionalFormatting sqref="Y210:Y214">
    <cfRule type="cellIs" dxfId="369" priority="454" operator="equal">
      <formula>"NÃO"</formula>
    </cfRule>
    <cfRule type="cellIs" dxfId="368" priority="455" operator="equal">
      <formula>"SIM"</formula>
    </cfRule>
  </conditionalFormatting>
  <conditionalFormatting sqref="Y208">
    <cfRule type="cellIs" dxfId="367" priority="453" operator="equal">
      <formula>"OPORTUNIDADE"</formula>
    </cfRule>
  </conditionalFormatting>
  <conditionalFormatting sqref="Y208">
    <cfRule type="cellIs" dxfId="366" priority="451" operator="equal">
      <formula>"NÃO"</formula>
    </cfRule>
    <cfRule type="cellIs" dxfId="365" priority="452" operator="equal">
      <formula>"SIM"</formula>
    </cfRule>
  </conditionalFormatting>
  <conditionalFormatting sqref="Y207">
    <cfRule type="cellIs" dxfId="364" priority="450" operator="equal">
      <formula>"OPORTUNIDADE"</formula>
    </cfRule>
  </conditionalFormatting>
  <conditionalFormatting sqref="Y207">
    <cfRule type="cellIs" dxfId="363" priority="448" operator="equal">
      <formula>"NÃO"</formula>
    </cfRule>
    <cfRule type="cellIs" dxfId="362" priority="449" operator="equal">
      <formula>"SIM"</formula>
    </cfRule>
  </conditionalFormatting>
  <conditionalFormatting sqref="Y206">
    <cfRule type="cellIs" dxfId="361" priority="447" operator="equal">
      <formula>"OPORTUNIDADE"</formula>
    </cfRule>
  </conditionalFormatting>
  <conditionalFormatting sqref="Y206">
    <cfRule type="cellIs" dxfId="360" priority="445" operator="equal">
      <formula>"NÃO"</formula>
    </cfRule>
    <cfRule type="cellIs" dxfId="359" priority="446" operator="equal">
      <formula>"SIM"</formula>
    </cfRule>
  </conditionalFormatting>
  <conditionalFormatting sqref="Y205">
    <cfRule type="cellIs" dxfId="358" priority="444" operator="equal">
      <formula>"OPORTUNIDADE"</formula>
    </cfRule>
  </conditionalFormatting>
  <conditionalFormatting sqref="Y205">
    <cfRule type="cellIs" dxfId="357" priority="442" operator="equal">
      <formula>"NÃO"</formula>
    </cfRule>
    <cfRule type="cellIs" dxfId="356" priority="443" operator="equal">
      <formula>"SIM"</formula>
    </cfRule>
  </conditionalFormatting>
  <conditionalFormatting sqref="Y204">
    <cfRule type="cellIs" dxfId="355" priority="441" operator="equal">
      <formula>"OPORTUNIDADE"</formula>
    </cfRule>
  </conditionalFormatting>
  <conditionalFormatting sqref="Y204">
    <cfRule type="cellIs" dxfId="354" priority="439" operator="equal">
      <formula>"NÃO"</formula>
    </cfRule>
    <cfRule type="cellIs" dxfId="353" priority="440" operator="equal">
      <formula>"SIM"</formula>
    </cfRule>
  </conditionalFormatting>
  <conditionalFormatting sqref="Y203">
    <cfRule type="cellIs" dxfId="352" priority="438" operator="equal">
      <formula>"OPORTUNIDADE"</formula>
    </cfRule>
  </conditionalFormatting>
  <conditionalFormatting sqref="Y203">
    <cfRule type="cellIs" dxfId="351" priority="436" operator="equal">
      <formula>"NÃO"</formula>
    </cfRule>
    <cfRule type="cellIs" dxfId="350" priority="437" operator="equal">
      <formula>"SIM"</formula>
    </cfRule>
  </conditionalFormatting>
  <conditionalFormatting sqref="BQ160">
    <cfRule type="cellIs" dxfId="349" priority="431" operator="equal">
      <formula>"Produção e Intervalo"</formula>
    </cfRule>
    <cfRule type="cellIs" dxfId="348" priority="432" operator="equal">
      <formula>"Aderente"</formula>
    </cfRule>
    <cfRule type="cellIs" dxfId="347" priority="433" operator="equal">
      <formula>"Intervalo"</formula>
    </cfRule>
    <cfRule type="cellIs" dxfId="346" priority="434" operator="equal">
      <formula>"Produção"</formula>
    </cfRule>
    <cfRule type="cellIs" dxfId="345" priority="435" operator="equal">
      <formula>"ERRO"</formula>
    </cfRule>
  </conditionalFormatting>
  <conditionalFormatting sqref="BJ169:BK16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24" operator="equal">
      <formula>"OPORTUNIDADE"</formula>
    </cfRule>
  </conditionalFormatting>
  <conditionalFormatting sqref="Y221">
    <cfRule type="cellIs" dxfId="343" priority="422" operator="equal">
      <formula>"NÃO"</formula>
    </cfRule>
    <cfRule type="cellIs" dxfId="342" priority="423" operator="equal">
      <formula>"SIM"</formula>
    </cfRule>
  </conditionalFormatting>
  <conditionalFormatting sqref="Y229">
    <cfRule type="cellIs" dxfId="341" priority="418" operator="equal">
      <formula>"OPORTUNIDADE"</formula>
    </cfRule>
  </conditionalFormatting>
  <conditionalFormatting sqref="Y229">
    <cfRule type="cellIs" dxfId="340" priority="416" operator="equal">
      <formula>"NÃO"</formula>
    </cfRule>
    <cfRule type="cellIs" dxfId="339" priority="417" operator="equal">
      <formula>"SIM"</formula>
    </cfRule>
  </conditionalFormatting>
  <conditionalFormatting sqref="BP2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399" operator="equal">
      <formula>"OPORTUNIDADE"</formula>
    </cfRule>
  </conditionalFormatting>
  <conditionalFormatting sqref="Y241:Z241">
    <cfRule type="cellIs" dxfId="337" priority="397" operator="equal">
      <formula>"NÃO"</formula>
    </cfRule>
    <cfRule type="cellIs" dxfId="336" priority="398" operator="equal">
      <formula>"SIM"</formula>
    </cfRule>
  </conditionalFormatting>
  <conditionalFormatting sqref="BP2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92" operator="equal">
      <formula>"OPORTUNIDADE"</formula>
    </cfRule>
  </conditionalFormatting>
  <conditionalFormatting sqref="Z238">
    <cfRule type="cellIs" dxfId="334" priority="390" operator="equal">
      <formula>"NÃO"</formula>
    </cfRule>
    <cfRule type="cellIs" dxfId="333" priority="391" operator="equal">
      <formula>"SIM"</formula>
    </cfRule>
  </conditionalFormatting>
  <conditionalFormatting sqref="BK24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41" operator="equal">
      <formula>"OPORTUNIDADE"</formula>
    </cfRule>
  </conditionalFormatting>
  <conditionalFormatting sqref="Y6:Y7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Z7">
    <cfRule type="cellIs" dxfId="329" priority="325" operator="equal">
      <formula>"OPORTUNIDADE"</formula>
    </cfRule>
  </conditionalFormatting>
  <conditionalFormatting sqref="Z7">
    <cfRule type="cellIs" dxfId="328" priority="323" operator="equal">
      <formula>"NÃO"</formula>
    </cfRule>
    <cfRule type="cellIs" dxfId="327" priority="324" operator="equal">
      <formula>"SIM"</formula>
    </cfRule>
  </conditionalFormatting>
  <conditionalFormatting sqref="AZ7">
    <cfRule type="expression" dxfId="326" priority="335">
      <formula>#REF!=1</formula>
    </cfRule>
  </conditionalFormatting>
  <conditionalFormatting sqref="BE7 U7 AY7">
    <cfRule type="cellIs" dxfId="325" priority="334" operator="equal">
      <formula>"ERRO"</formula>
    </cfRule>
  </conditionalFormatting>
  <conditionalFormatting sqref="BP7">
    <cfRule type="cellIs" dxfId="324" priority="329" operator="equal">
      <formula>"Produção e Intervalo"</formula>
    </cfRule>
    <cfRule type="cellIs" dxfId="323" priority="330" operator="equal">
      <formula>"Aderente"</formula>
    </cfRule>
    <cfRule type="cellIs" dxfId="322" priority="331" operator="equal">
      <formula>"Intervalo"</formula>
    </cfRule>
    <cfRule type="cellIs" dxfId="321" priority="332" operator="equal">
      <formula>"Produção"</formula>
    </cfRule>
    <cfRule type="cellIs" dxfId="320" priority="333" operator="equal">
      <formula>"ERRO"</formula>
    </cfRule>
  </conditionalFormatting>
  <conditionalFormatting sqref="BQ7:BR7">
    <cfRule type="cellIs" dxfId="319" priority="326" operator="equal">
      <formula>"*"</formula>
    </cfRule>
    <cfRule type="cellIs" dxfId="318" priority="327" operator="greaterThanOrEqual">
      <formula>1</formula>
    </cfRule>
    <cfRule type="cellIs" dxfId="317" priority="328" operator="lessThan">
      <formula>1</formula>
    </cfRule>
  </conditionalFormatting>
  <conditionalFormatting sqref="BH7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07" operator="equal">
      <formula>"OPORTUNIDADE"</formula>
    </cfRule>
  </conditionalFormatting>
  <conditionalFormatting sqref="Z6">
    <cfRule type="cellIs" dxfId="315" priority="305" operator="equal">
      <formula>"NÃO"</formula>
    </cfRule>
    <cfRule type="cellIs" dxfId="314" priority="306" operator="equal">
      <formula>"SIM"</formula>
    </cfRule>
  </conditionalFormatting>
  <conditionalFormatting sqref="AZ6">
    <cfRule type="expression" dxfId="313" priority="317">
      <formula>#REF!=1</formula>
    </cfRule>
  </conditionalFormatting>
  <conditionalFormatting sqref="U6 AY6 BE6">
    <cfRule type="cellIs" dxfId="312" priority="316" operator="equal">
      <formula>"ERRO"</formula>
    </cfRule>
  </conditionalFormatting>
  <conditionalFormatting sqref="BP6">
    <cfRule type="cellIs" dxfId="311" priority="311" operator="equal">
      <formula>"Produção e Intervalo"</formula>
    </cfRule>
    <cfRule type="cellIs" dxfId="310" priority="312" operator="equal">
      <formula>"Aderente"</formula>
    </cfRule>
    <cfRule type="cellIs" dxfId="309" priority="313" operator="equal">
      <formula>"Intervalo"</formula>
    </cfRule>
    <cfRule type="cellIs" dxfId="308" priority="314" operator="equal">
      <formula>"Produção"</formula>
    </cfRule>
    <cfRule type="cellIs" dxfId="307" priority="315" operator="equal">
      <formula>"ERRO"</formula>
    </cfRule>
  </conditionalFormatting>
  <conditionalFormatting sqref="BQ6:BR6">
    <cfRule type="cellIs" dxfId="306" priority="308" operator="equal">
      <formula>"*"</formula>
    </cfRule>
    <cfRule type="cellIs" dxfId="305" priority="309" operator="greaterThanOrEqual">
      <formula>1</formula>
    </cfRule>
    <cfRule type="cellIs" dxfId="304" priority="310" operator="lessThan">
      <formula>1</formula>
    </cfRule>
  </conditionalFormatting>
  <conditionalFormatting sqref="BI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02">
      <iconSet showValue="0">
        <cfvo type="percent" val="0"/>
        <cfvo type="num" val="1"/>
        <cfvo type="num" val="1" gte="0"/>
      </iconSet>
    </cfRule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89" operator="equal">
      <formula>"OPORTUNIDADE"</formula>
    </cfRule>
  </conditionalFormatting>
  <conditionalFormatting sqref="Z8">
    <cfRule type="cellIs" dxfId="302" priority="287" operator="equal">
      <formula>"NÃO"</formula>
    </cfRule>
    <cfRule type="cellIs" dxfId="301" priority="288" operator="equal">
      <formula>"SIM"</formula>
    </cfRule>
  </conditionalFormatting>
  <conditionalFormatting sqref="AZ8">
    <cfRule type="expression" dxfId="300" priority="299">
      <formula>#REF!=1</formula>
    </cfRule>
  </conditionalFormatting>
  <conditionalFormatting sqref="BE8 U8 AY8">
    <cfRule type="cellIs" dxfId="299" priority="298" operator="equal">
      <formula>"ERRO"</formula>
    </cfRule>
  </conditionalFormatting>
  <conditionalFormatting sqref="BP8">
    <cfRule type="cellIs" dxfId="298" priority="293" operator="equal">
      <formula>"Produção e Intervalo"</formula>
    </cfRule>
    <cfRule type="cellIs" dxfId="297" priority="294" operator="equal">
      <formula>"Aderente"</formula>
    </cfRule>
    <cfRule type="cellIs" dxfId="296" priority="295" operator="equal">
      <formula>"Intervalo"</formula>
    </cfRule>
    <cfRule type="cellIs" dxfId="295" priority="296" operator="equal">
      <formula>"Produção"</formula>
    </cfRule>
    <cfRule type="cellIs" dxfId="294" priority="297" operator="equal">
      <formula>"ERRO"</formula>
    </cfRule>
  </conditionalFormatting>
  <conditionalFormatting sqref="BQ8:BR8 BQ9:BQ10 BQ14:BQ16 BQ26:BQ33">
    <cfRule type="cellIs" dxfId="293" priority="290" operator="equal">
      <formula>"*"</formula>
    </cfRule>
    <cfRule type="cellIs" dxfId="292" priority="291" operator="greaterThanOrEqual">
      <formula>1</formula>
    </cfRule>
    <cfRule type="cellIs" dxfId="291" priority="292" operator="lessThan">
      <formula>1</formula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85" operator="equal">
      <formula>"OPORTUNIDADE"</formula>
    </cfRule>
  </conditionalFormatting>
  <conditionalFormatting sqref="Y8">
    <cfRule type="cellIs" dxfId="289" priority="283" operator="equal">
      <formula>"NÃO"</formula>
    </cfRule>
    <cfRule type="cellIs" dxfId="288" priority="284" operator="equal">
      <formula>"SIM"</formula>
    </cfRule>
  </conditionalFormatting>
  <conditionalFormatting sqref="Z12">
    <cfRule type="cellIs" dxfId="287" priority="269" operator="equal">
      <formula>"OPORTUNIDADE"</formula>
    </cfRule>
  </conditionalFormatting>
  <conditionalFormatting sqref="Z12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AZ12">
    <cfRule type="expression" dxfId="284" priority="279">
      <formula>#REF!=1</formula>
    </cfRule>
  </conditionalFormatting>
  <conditionalFormatting sqref="U12 BE12">
    <cfRule type="cellIs" dxfId="283" priority="278" operator="equal">
      <formula>"ERRO"</formula>
    </cfRule>
  </conditionalFormatting>
  <conditionalFormatting sqref="BP12">
    <cfRule type="cellIs" dxfId="282" priority="273" operator="equal">
      <formula>"Produção e Intervalo"</formula>
    </cfRule>
    <cfRule type="cellIs" dxfId="281" priority="274" operator="equal">
      <formula>"Aderente"</formula>
    </cfRule>
    <cfRule type="cellIs" dxfId="280" priority="275" operator="equal">
      <formula>"Intervalo"</formula>
    </cfRule>
    <cfRule type="cellIs" dxfId="279" priority="276" operator="equal">
      <formula>"Produção"</formula>
    </cfRule>
    <cfRule type="cellIs" dxfId="278" priority="277" operator="equal">
      <formula>"ERRO"</formula>
    </cfRule>
  </conditionalFormatting>
  <conditionalFormatting sqref="BQ12:BR12">
    <cfRule type="cellIs" dxfId="277" priority="270" operator="equal">
      <formula>"*"</formula>
    </cfRule>
    <cfRule type="cellIs" dxfId="276" priority="271" operator="greaterThanOrEqual">
      <formula>1</formula>
    </cfRule>
    <cfRule type="cellIs" dxfId="275" priority="272" operator="lessThan">
      <formula>1</formula>
    </cfRule>
  </conditionalFormatting>
  <conditionalFormatting sqref="BH12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66" operator="equal">
      <formula>"ERRO"</formula>
    </cfRule>
  </conditionalFormatting>
  <conditionalFormatting sqref="Y12">
    <cfRule type="cellIs" dxfId="273" priority="264" operator="equal">
      <formula>"OPORTUNIDADE"</formula>
    </cfRule>
  </conditionalFormatting>
  <conditionalFormatting sqref="Y12">
    <cfRule type="cellIs" dxfId="272" priority="262" operator="equal">
      <formula>"NÃO"</formula>
    </cfRule>
    <cfRule type="cellIs" dxfId="271" priority="263" operator="equal">
      <formula>"SIM"</formula>
    </cfRule>
  </conditionalFormatting>
  <conditionalFormatting sqref="Z30">
    <cfRule type="cellIs" dxfId="270" priority="247" operator="equal">
      <formula>"OPORTUNIDADE"</formula>
    </cfRule>
  </conditionalFormatting>
  <conditionalFormatting sqref="Z30">
    <cfRule type="cellIs" dxfId="269" priority="245" operator="equal">
      <formula>"NÃO"</formula>
    </cfRule>
    <cfRule type="cellIs" dxfId="268" priority="246" operator="equal">
      <formula>"SIM"</formula>
    </cfRule>
  </conditionalFormatting>
  <conditionalFormatting sqref="AZ30">
    <cfRule type="expression" dxfId="267" priority="257">
      <formula>#REF!=1</formula>
    </cfRule>
  </conditionalFormatting>
  <conditionalFormatting sqref="U30 BE30 AY30">
    <cfRule type="cellIs" dxfId="266" priority="256" operator="equal">
      <formula>"ERRO"</formula>
    </cfRule>
  </conditionalFormatting>
  <conditionalFormatting sqref="BP30">
    <cfRule type="cellIs" dxfId="265" priority="251" operator="equal">
      <formula>"Produção e Intervalo"</formula>
    </cfRule>
    <cfRule type="cellIs" dxfId="264" priority="252" operator="equal">
      <formula>"Aderente"</formula>
    </cfRule>
    <cfRule type="cellIs" dxfId="263" priority="253" operator="equal">
      <formula>"Intervalo"</formula>
    </cfRule>
    <cfRule type="cellIs" dxfId="262" priority="254" operator="equal">
      <formula>"Produção"</formula>
    </cfRule>
    <cfRule type="cellIs" dxfId="261" priority="255" operator="equal">
      <formula>"ERRO"</formula>
    </cfRule>
  </conditionalFormatting>
  <conditionalFormatting sqref="BR30">
    <cfRule type="cellIs" dxfId="260" priority="248" operator="equal">
      <formula>"*"</formula>
    </cfRule>
    <cfRule type="cellIs" dxfId="259" priority="249" operator="greaterThanOrEqual">
      <formula>1</formula>
    </cfRule>
    <cfRule type="cellIs" dxfId="258" priority="250" operator="lessThan">
      <formula>1</formula>
    </cfRule>
  </conditionalFormatting>
  <conditionalFormatting sqref="BH30">
    <cfRule type="iconSet" priority="258">
      <iconSet showValue="0">
        <cfvo type="percent" val="0"/>
        <cfvo type="num" val="1"/>
        <cfvo type="num" val="1" gte="0"/>
      </iconSet>
    </cfRule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30" operator="equal">
      <formula>"OPORTUNIDADE"</formula>
    </cfRule>
  </conditionalFormatting>
  <conditionalFormatting sqref="Z29">
    <cfRule type="cellIs" dxfId="256" priority="228" operator="equal">
      <formula>"NÃO"</formula>
    </cfRule>
    <cfRule type="cellIs" dxfId="255" priority="229" operator="equal">
      <formula>"SIM"</formula>
    </cfRule>
  </conditionalFormatting>
  <conditionalFormatting sqref="AZ29">
    <cfRule type="expression" dxfId="254" priority="240">
      <formula>#REF!=1</formula>
    </cfRule>
  </conditionalFormatting>
  <conditionalFormatting sqref="U29 BE29 AY29">
    <cfRule type="cellIs" dxfId="253" priority="239" operator="equal">
      <formula>"ERRO"</formula>
    </cfRule>
  </conditionalFormatting>
  <conditionalFormatting sqref="BP29">
    <cfRule type="cellIs" dxfId="252" priority="234" operator="equal">
      <formula>"Produção e Intervalo"</formula>
    </cfRule>
    <cfRule type="cellIs" dxfId="251" priority="235" operator="equal">
      <formula>"Aderente"</formula>
    </cfRule>
    <cfRule type="cellIs" dxfId="250" priority="236" operator="equal">
      <formula>"Intervalo"</formula>
    </cfRule>
    <cfRule type="cellIs" dxfId="249" priority="237" operator="equal">
      <formula>"Produção"</formula>
    </cfRule>
    <cfRule type="cellIs" dxfId="248" priority="238" operator="equal">
      <formula>"ERRO"</formula>
    </cfRule>
  </conditionalFormatting>
  <conditionalFormatting sqref="BR29">
    <cfRule type="cellIs" dxfId="247" priority="231" operator="equal">
      <formula>"*"</formula>
    </cfRule>
    <cfRule type="cellIs" dxfId="246" priority="232" operator="greaterThanOrEqual">
      <formula>1</formula>
    </cfRule>
    <cfRule type="cellIs" dxfId="245" priority="233" operator="lessThan">
      <formula>1</formula>
    </cfRule>
  </conditionalFormatting>
  <conditionalFormatting sqref="BH29">
    <cfRule type="iconSet" priority="241">
      <iconSet showValue="0">
        <cfvo type="percent" val="0"/>
        <cfvo type="num" val="1"/>
        <cfvo type="num" val="1" gte="0"/>
      </iconSet>
    </cfRule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24" operator="equal">
      <formula>"OPORTUNIDADE"</formula>
    </cfRule>
  </conditionalFormatting>
  <conditionalFormatting sqref="Y29:Y30">
    <cfRule type="cellIs" dxfId="243" priority="222" operator="equal">
      <formula>"NÃO"</formula>
    </cfRule>
    <cfRule type="cellIs" dxfId="242" priority="223" operator="equal">
      <formula>"SIM"</formula>
    </cfRule>
  </conditionalFormatting>
  <conditionalFormatting sqref="Z31">
    <cfRule type="cellIs" dxfId="241" priority="209" operator="equal">
      <formula>"OPORTUNIDADE"</formula>
    </cfRule>
  </conditionalFormatting>
  <conditionalFormatting sqref="Z31">
    <cfRule type="cellIs" dxfId="240" priority="207" operator="equal">
      <formula>"NÃO"</formula>
    </cfRule>
    <cfRule type="cellIs" dxfId="239" priority="208" operator="equal">
      <formula>"SIM"</formula>
    </cfRule>
  </conditionalFormatting>
  <conditionalFormatting sqref="AZ31">
    <cfRule type="expression" dxfId="238" priority="219">
      <formula>#REF!=1</formula>
    </cfRule>
  </conditionalFormatting>
  <conditionalFormatting sqref="BE31 U31 AY31:AY33">
    <cfRule type="cellIs" dxfId="237" priority="218" operator="equal">
      <formula>"ERRO"</formula>
    </cfRule>
  </conditionalFormatting>
  <conditionalFormatting sqref="BR31">
    <cfRule type="cellIs" dxfId="236" priority="210" operator="equal">
      <formula>"*"</formula>
    </cfRule>
    <cfRule type="cellIs" dxfId="235" priority="211" operator="greaterThanOrEqual">
      <formula>1</formula>
    </cfRule>
    <cfRule type="cellIs" dxfId="234" priority="212" operator="lessThan">
      <formula>1</formula>
    </cfRule>
  </conditionalFormatting>
  <conditionalFormatting sqref="BI31:BJ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199" operator="equal">
      <formula>"OPORTUNIDADE"</formula>
    </cfRule>
  </conditionalFormatting>
  <conditionalFormatting sqref="Y31:Y33">
    <cfRule type="cellIs" dxfId="232" priority="197" operator="equal">
      <formula>"NÃO"</formula>
    </cfRule>
    <cfRule type="cellIs" dxfId="231" priority="198" operator="equal">
      <formula>"SIM"</formula>
    </cfRule>
  </conditionalFormatting>
  <conditionalFormatting sqref="Y15:Z15">
    <cfRule type="cellIs" dxfId="230" priority="180" operator="equal">
      <formula>"OPORTUNIDADE"</formula>
    </cfRule>
  </conditionalFormatting>
  <conditionalFormatting sqref="Y15:Z15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AZ15">
    <cfRule type="expression" dxfId="227" priority="190">
      <formula>#REF!=1</formula>
    </cfRule>
  </conditionalFormatting>
  <conditionalFormatting sqref="U15 BE15 AY15">
    <cfRule type="cellIs" dxfId="226" priority="189" operator="equal">
      <formula>"ERRO"</formula>
    </cfRule>
  </conditionalFormatting>
  <conditionalFormatting sqref="BR15">
    <cfRule type="cellIs" dxfId="225" priority="181" operator="equal">
      <formula>"*"</formula>
    </cfRule>
    <cfRule type="cellIs" dxfId="224" priority="182" operator="greaterThanOrEqual">
      <formula>1</formula>
    </cfRule>
    <cfRule type="cellIs" dxfId="223" priority="183" operator="lessThan">
      <formula>1</formula>
    </cfRule>
  </conditionalFormatting>
  <conditionalFormatting sqref="BJ15:BK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59" operator="equal">
      <formula>"OPORTUNIDADE"</formula>
    </cfRule>
  </conditionalFormatting>
  <conditionalFormatting sqref="Z32">
    <cfRule type="cellIs" dxfId="221" priority="157" operator="equal">
      <formula>"NÃO"</formula>
    </cfRule>
    <cfRule type="cellIs" dxfId="220" priority="158" operator="equal">
      <formula>"SIM"</formula>
    </cfRule>
  </conditionalFormatting>
  <conditionalFormatting sqref="AZ32">
    <cfRule type="expression" dxfId="219" priority="169">
      <formula>#REF!=1</formula>
    </cfRule>
  </conditionalFormatting>
  <conditionalFormatting sqref="BE32 U32">
    <cfRule type="cellIs" dxfId="218" priority="168" operator="equal">
      <formula>"ERRO"</formula>
    </cfRule>
  </conditionalFormatting>
  <conditionalFormatting sqref="BR32">
    <cfRule type="cellIs" dxfId="217" priority="160" operator="equal">
      <formula>"*"</formula>
    </cfRule>
    <cfRule type="cellIs" dxfId="216" priority="161" operator="greaterThanOrEqual">
      <formula>1</formula>
    </cfRule>
    <cfRule type="cellIs" dxfId="215" priority="162" operator="lessThan">
      <formula>1</formula>
    </cfRule>
  </conditionalFormatting>
  <conditionalFormatting sqref="BI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37" operator="equal">
      <formula>"OPORTUNIDADE"</formula>
    </cfRule>
  </conditionalFormatting>
  <conditionalFormatting sqref="Z33">
    <cfRule type="cellIs" dxfId="213" priority="135" operator="equal">
      <formula>"NÃO"</formula>
    </cfRule>
    <cfRule type="cellIs" dxfId="212" priority="136" operator="equal">
      <formula>"SIM"</formula>
    </cfRule>
  </conditionalFormatting>
  <conditionalFormatting sqref="AZ33">
    <cfRule type="expression" dxfId="211" priority="147">
      <formula>#REF!=1</formula>
    </cfRule>
  </conditionalFormatting>
  <conditionalFormatting sqref="BE33 U33">
    <cfRule type="cellIs" dxfId="210" priority="146" operator="equal">
      <formula>"ERRO"</formula>
    </cfRule>
  </conditionalFormatting>
  <conditionalFormatting sqref="BR33">
    <cfRule type="cellIs" dxfId="209" priority="138" operator="equal">
      <formula>"*"</formula>
    </cfRule>
    <cfRule type="cellIs" dxfId="208" priority="139" operator="greaterThanOrEqual">
      <formula>1</formula>
    </cfRule>
    <cfRule type="cellIs" dxfId="207" priority="140" operator="lessThan">
      <formula>1</formula>
    </cfRule>
  </conditionalFormatting>
  <conditionalFormatting sqref="BH33">
    <cfRule type="iconSet" priority="148">
      <iconSet showValue="0">
        <cfvo type="percent" val="0"/>
        <cfvo type="num" val="1"/>
        <cfvo type="num" val="1" gte="0"/>
      </iconSet>
    </cfRule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17" operator="equal">
      <formula>"OPORTUNIDADE"</formula>
    </cfRule>
  </conditionalFormatting>
  <conditionalFormatting sqref="Y26:Z26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AZ26">
    <cfRule type="expression" dxfId="203" priority="127">
      <formula>#REF!=1</formula>
    </cfRule>
  </conditionalFormatting>
  <conditionalFormatting sqref="U26 BE26 AY26">
    <cfRule type="cellIs" dxfId="202" priority="126" operator="equal">
      <formula>"ERRO"</formula>
    </cfRule>
  </conditionalFormatting>
  <conditionalFormatting sqref="BJ26:BK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96" operator="equal">
      <formula>"OPORTUNIDADE"</formula>
    </cfRule>
  </conditionalFormatting>
  <conditionalFormatting sqref="Y27:Z27">
    <cfRule type="cellIs" dxfId="200" priority="94" operator="equal">
      <formula>"NÃO"</formula>
    </cfRule>
    <cfRule type="cellIs" dxfId="199" priority="95" operator="equal">
      <formula>"SIM"</formula>
    </cfRule>
  </conditionalFormatting>
  <conditionalFormatting sqref="AZ27">
    <cfRule type="expression" dxfId="198" priority="106">
      <formula>#REF!=1</formula>
    </cfRule>
  </conditionalFormatting>
  <conditionalFormatting sqref="AY27 BE27 U27">
    <cfRule type="cellIs" dxfId="197" priority="105" operator="equal">
      <formula>"ERRO"</formula>
    </cfRule>
  </conditionalFormatting>
  <conditionalFormatting sqref="BR27">
    <cfRule type="cellIs" dxfId="196" priority="97" operator="equal">
      <formula>"*"</formula>
    </cfRule>
    <cfRule type="cellIs" dxfId="195" priority="98" operator="greaterThanOrEqual">
      <formula>1</formula>
    </cfRule>
    <cfRule type="cellIs" dxfId="194" priority="99" operator="lessThan">
      <formula>1</formula>
    </cfRule>
  </conditionalFormatting>
  <conditionalFormatting sqref="BJ2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11">
      <iconSet showValue="0">
        <cfvo type="percent" val="0"/>
        <cfvo type="num" val="1"/>
        <cfvo type="num" val="1" gte="0"/>
      </iconSet>
    </cfRule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80" operator="equal">
      <formula>"OPORTUNIDADE"</formula>
    </cfRule>
  </conditionalFormatting>
  <conditionalFormatting sqref="Z10">
    <cfRule type="cellIs" dxfId="192" priority="78" operator="equal">
      <formula>"NÃO"</formula>
    </cfRule>
    <cfRule type="cellIs" dxfId="191" priority="79" operator="equal">
      <formula>"SIM"</formula>
    </cfRule>
  </conditionalFormatting>
  <conditionalFormatting sqref="AZ10">
    <cfRule type="expression" dxfId="190" priority="90">
      <formula>#REF!=1</formula>
    </cfRule>
  </conditionalFormatting>
  <conditionalFormatting sqref="U10 BE10">
    <cfRule type="cellIs" dxfId="189" priority="89" operator="equal">
      <formula>"ERRO"</formula>
    </cfRule>
  </conditionalFormatting>
  <conditionalFormatting sqref="BP10">
    <cfRule type="cellIs" dxfId="188" priority="84" operator="equal">
      <formula>"Produção e Intervalo"</formula>
    </cfRule>
    <cfRule type="cellIs" dxfId="187" priority="85" operator="equal">
      <formula>"Aderente"</formula>
    </cfRule>
    <cfRule type="cellIs" dxfId="186" priority="86" operator="equal">
      <formula>"Intervalo"</formula>
    </cfRule>
    <cfRule type="cellIs" dxfId="185" priority="87" operator="equal">
      <formula>"Produção"</formula>
    </cfRule>
    <cfRule type="cellIs" dxfId="184" priority="88" operator="equal">
      <formula>"ERRO"</formula>
    </cfRule>
  </conditionalFormatting>
  <conditionalFormatting sqref="BR10">
    <cfRule type="cellIs" dxfId="183" priority="81" operator="equal">
      <formula>"*"</formula>
    </cfRule>
    <cfRule type="cellIs" dxfId="182" priority="82" operator="greaterThanOrEqual">
      <formula>1</formula>
    </cfRule>
    <cfRule type="cellIs" dxfId="181" priority="83" operator="lessThan">
      <formula>1</formula>
    </cfRule>
  </conditionalFormatting>
  <conditionalFormatting sqref="BH10">
    <cfRule type="iconSet" priority="91">
      <iconSet showValue="0">
        <cfvo type="percent" val="0"/>
        <cfvo type="num" val="1"/>
        <cfvo type="num" val="1" gte="0"/>
      </iconSet>
    </cfRule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77" operator="equal">
      <formula>"ERRO"</formula>
    </cfRule>
  </conditionalFormatting>
  <conditionalFormatting sqref="Y10">
    <cfRule type="cellIs" dxfId="179" priority="75" operator="equal">
      <formula>"OPORTUNIDADE"</formula>
    </cfRule>
  </conditionalFormatting>
  <conditionalFormatting sqref="Y1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BK1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44" operator="equal">
      <formula>"OPORTUNIDADE"</formula>
    </cfRule>
  </conditionalFormatting>
  <conditionalFormatting sqref="Z40">
    <cfRule type="cellIs" dxfId="175" priority="42" operator="equal">
      <formula>"NÃO"</formula>
    </cfRule>
    <cfRule type="cellIs" dxfId="174" priority="43" operator="equal">
      <formula>"SIM"</formula>
    </cfRule>
  </conditionalFormatting>
  <conditionalFormatting sqref="Z38">
    <cfRule type="cellIs" dxfId="173" priority="38" operator="equal">
      <formula>"OPORTUNIDADE"</formula>
    </cfRule>
  </conditionalFormatting>
  <conditionalFormatting sqref="Z3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Z37">
    <cfRule type="cellIs" dxfId="170" priority="35" operator="equal">
      <formula>"OPORTUNIDADE"</formula>
    </cfRule>
  </conditionalFormatting>
  <conditionalFormatting sqref="Z37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39">
    <cfRule type="cellIs" dxfId="167" priority="32" operator="equal">
      <formula>"OPORTUNIDADE"</formula>
    </cfRule>
  </conditionalFormatting>
  <conditionalFormatting sqref="Z39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Z41">
    <cfRule type="cellIs" dxfId="164" priority="26" operator="equal">
      <formula>"OPORTUNIDADE"</formula>
    </cfRule>
  </conditionalFormatting>
  <conditionalFormatting sqref="Z41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Z45">
    <cfRule type="cellIs" dxfId="161" priority="20" operator="equal">
      <formula>"OPORTUNIDADE"</formula>
    </cfRule>
  </conditionalFormatting>
  <conditionalFormatting sqref="Z45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Z47">
    <cfRule type="cellIs" dxfId="158" priority="14" operator="equal">
      <formula>"OPORTUNIDADE"</formula>
    </cfRule>
  </conditionalFormatting>
  <conditionalFormatting sqref="Z47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AI64:AJ64 AI65:AI787 F101:F115 F416:F788 F790 F117:F414 F28 AI28 F34:F35 F13:F14 AI13:AI14 AI16:AI25 F16:F25 AI9:AI11 F9:F11 F46:F49 F40 F54:F99 F42:F44 AI34:AI63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6"/>
      <c r="B1" s="287"/>
      <c r="C1" s="288"/>
      <c r="L1" s="91"/>
      <c r="M1" s="121"/>
      <c r="N1" s="121"/>
      <c r="O1" s="121"/>
      <c r="P1" s="289" t="s">
        <v>1112</v>
      </c>
      <c r="Q1" s="290"/>
      <c r="R1" s="121"/>
      <c r="T1" s="92"/>
      <c r="U1" s="291" t="s">
        <v>1206</v>
      </c>
      <c r="V1" s="291"/>
      <c r="W1" s="291"/>
    </row>
    <row r="2" spans="1:23" s="90" customFormat="1">
      <c r="A2" s="93" t="s">
        <v>1207</v>
      </c>
      <c r="B2" s="93" t="s">
        <v>1208</v>
      </c>
      <c r="C2" s="93" t="s">
        <v>511</v>
      </c>
      <c r="D2" s="94" t="s">
        <v>1064</v>
      </c>
      <c r="E2" s="94" t="s">
        <v>1065</v>
      </c>
      <c r="F2" s="94" t="s">
        <v>1209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1210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*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2" t="s">
        <v>1212</v>
      </c>
      <c r="D5" s="293"/>
      <c r="E5" s="293"/>
      <c r="F5" s="293"/>
      <c r="G5" s="293"/>
      <c r="H5" s="293"/>
      <c r="I5" s="293"/>
      <c r="J5" s="294"/>
      <c r="K5" s="295" t="s">
        <v>1213</v>
      </c>
      <c r="L5" s="296"/>
      <c r="M5" s="296"/>
      <c r="N5" s="296"/>
      <c r="O5" s="297" t="s">
        <v>1214</v>
      </c>
      <c r="P5" s="298"/>
    </row>
    <row r="6" spans="1:16" s="80" customFormat="1" ht="15" customHeight="1">
      <c r="A6" s="72" t="s">
        <v>1209</v>
      </c>
      <c r="B6" s="81" t="s">
        <v>1208</v>
      </c>
      <c r="C6" s="82" t="s">
        <v>1064</v>
      </c>
      <c r="D6" s="83" t="s">
        <v>1065</v>
      </c>
      <c r="E6" s="82" t="s">
        <v>1215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1216</v>
      </c>
      <c r="M6" s="86" t="s">
        <v>710</v>
      </c>
      <c r="N6" s="87" t="s">
        <v>1059</v>
      </c>
      <c r="O6" s="202" t="s">
        <v>1102</v>
      </c>
      <c r="P6" s="147" t="s">
        <v>1217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1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1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1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1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1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1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1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1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1218</v>
      </c>
      <c r="C2" s="132" t="s">
        <v>1049</v>
      </c>
      <c r="D2" s="82" t="s">
        <v>1051</v>
      </c>
      <c r="E2" s="82" t="s">
        <v>1219</v>
      </c>
      <c r="F2" s="110" t="s">
        <v>1220</v>
      </c>
      <c r="G2" s="82" t="s">
        <v>1221</v>
      </c>
      <c r="H2" s="82" t="s">
        <v>1222</v>
      </c>
      <c r="I2" s="82" t="s">
        <v>1223</v>
      </c>
      <c r="J2" s="82" t="s">
        <v>1224</v>
      </c>
      <c r="K2" s="84" t="s">
        <v>1225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2025-12-02T12:18:56Z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