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02" documentId="8_{B6337239-1A00-434D-AAD0-422EA1FEB5AE}" xr6:coauthVersionLast="47" xr6:coauthVersionMax="47" xr10:uidLastSave="{56267E84-3994-4ECC-97E9-F0FDB3DC3EB8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51" i="1" l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AN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509" i="1" l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<sst xmlns="http://schemas.openxmlformats.org/spreadsheetml/2006/main" count="10506" uniqueCount="1652">
  <si>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</si>
  <si>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</si>
  <si>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</si>
  <si>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</si>
  <si>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</si>
  <si>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</si>
  <si>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</si>
  <si>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</si>
  <si>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</si>
  <si>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</si>
  <si>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</si>
  <si>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</si>
  <si>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</si>
  <si>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</si>
  <si>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</si>
  <si>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</si>
  <si>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</si>
  <si>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</si>
  <si>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</si>
  <si>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</si>
  <si>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</si>
  <si>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</si>
  <si>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</si>
  <si>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</si>
  <si>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</si>
  <si>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</si>
  <si>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</si>
  <si>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</si>
  <si>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</si>
  <si>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</si>
  <si>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</si>
  <si>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</si>
  <si>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</si>
  <si>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</si>
  <si>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</si>
  <si>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</si>
  <si>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</si>
  <si>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</si>
  <si>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</si>
  <si>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</si>
  <si>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</si>
  <si>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</si>
  <si>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</si>
  <si>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</si>
  <si>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</si>
  <si>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</si>
  <si>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</si>
  <si>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</si>
  <si>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</si>
  <si>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</si>
  <si>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</si>
  <si>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</si>
  <si>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</si>
  <si>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</si>
  <si>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</si>
  <si>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</si>
  <si>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</si>
  <si>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</si>
  <si>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</si>
  <si>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</si>
  <si>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</si>
  <si>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</si>
  <si>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</si>
  <si>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</si>
  <si>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</si>
  <si>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</si>
  <si>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</si>
  <si>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</si>
  <si>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</si>
  <si>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</si>
  <si>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</si>
  <si>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</si>
  <si>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</si>
  <si>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</si>
  <si>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</si>
  <si>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</si>
  <si>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</si>
  <si>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</si>
  <si>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</si>
  <si>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</si>
  <si>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</si>
  <si>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</si>
  <si>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</si>
  <si>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</si>
  <si>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</si>
  <si>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</si>
  <si>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</si>
  <si>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</si>
  <si>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</si>
  <si>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</si>
  <si>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</si>
  <si>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</si>
  <si>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</si>
  <si>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</si>
  <si>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</si>
  <si>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</si>
  <si>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</si>
  <si>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</si>
  <si>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</si>
  <si>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</si>
  <si>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</si>
  <si>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</si>
  <si>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</si>
  <si>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</si>
  <si>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</si>
  <si>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</si>
  <si>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</si>
  <si>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</si>
  <si>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</si>
  <si>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</si>
  <si>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</si>
  <si>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</si>
  <si>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</si>
  <si>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</si>
  <si>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</si>
  <si>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</si>
  <si>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</si>
  <si>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</si>
  <si>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</si>
  <si>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</si>
  <si>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</si>
  <si>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</si>
  <si>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</si>
  <si>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</si>
  <si>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</si>
  <si>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</si>
  <si>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</si>
  <si>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</si>
  <si>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</si>
  <si>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</si>
  <si>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</si>
  <si>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</si>
  <si>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</si>
  <si>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</si>
  <si>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</si>
  <si>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</si>
  <si>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</si>
  <si>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</si>
  <si>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</si>
  <si>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</si>
  <si>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</si>
  <si>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</si>
  <si>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</si>
  <si>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</si>
  <si>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</si>
  <si>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</si>
  <si>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</si>
  <si>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</si>
  <si>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</si>
  <si>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</si>
  <si>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</si>
  <si>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</si>
  <si>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</si>
  <si>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</si>
  <si>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</si>
  <si>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</si>
  <si>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</si>
  <si>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</si>
  <si>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</si>
  <si>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</si>
  <si>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</si>
  <si>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</si>
  <si>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</si>
  <si>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</si>
  <si>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</si>
  <si>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</si>
  <si>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</si>
  <si>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</si>
  <si>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</si>
  <si>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</si>
  <si>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</si>
  <si>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</si>
  <si>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</si>
  <si>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</si>
  <si>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</si>
  <si>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</si>
  <si>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</si>
  <si>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</si>
  <si>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</si>
  <si>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</si>
  <si>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</si>
  <si>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</si>
  <si>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</si>
  <si>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</si>
  <si>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</si>
  <si>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</si>
  <si>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</si>
  <si>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</si>
  <si>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</si>
  <si>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</si>
  <si>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</si>
  <si>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</si>
  <si>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</si>
  <si>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</si>
  <si>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</si>
  <si>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</si>
  <si>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</si>
  <si>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</si>
  <si>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</si>
  <si>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</si>
  <si>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</si>
  <si>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</si>
  <si>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</si>
  <si>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</si>
  <si>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</si>
  <si>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</si>
  <si>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</si>
  <si>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</si>
  <si>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</si>
  <si>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</si>
  <si>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</si>
  <si>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</si>
  <si>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</si>
  <si>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</si>
  <si>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</si>
  <si>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</si>
  <si>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</si>
  <si>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</si>
  <si>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</si>
  <si>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</si>
  <si>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</si>
  <si>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</si>
  <si>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</si>
  <si>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</si>
  <si>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</si>
  <si>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</si>
  <si>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</si>
  <si>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</si>
  <si>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</si>
  <si>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</si>
  <si>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</si>
  <si>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</si>
  <si>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</si>
  <si>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</si>
  <si>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</si>
  <si>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</si>
  <si>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</si>
  <si>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</si>
  <si>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</si>
  <si>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</si>
  <si>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</si>
  <si>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</si>
  <si>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</si>
  <si>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</si>
  <si>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</si>
  <si>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</si>
  <si>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</si>
  <si>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</si>
  <si>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</si>
  <si>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</si>
  <si>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</si>
  <si>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</si>
  <si>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</si>
  <si>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</si>
  <si>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</si>
  <si>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</si>
  <si>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</si>
  <si>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</si>
  <si>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</si>
  <si>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</si>
  <si>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</si>
  <si>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</si>
  <si>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</si>
  <si>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</si>
  <si>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</si>
  <si>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</si>
  <si>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</si>
  <si>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</si>
  <si>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</si>
  <si>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</si>
  <si>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</si>
  <si>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</si>
  <si>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</si>
  <si>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</si>
  <si>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</si>
  <si>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</si>
  <si>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</si>
  <si>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</si>
  <si>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</si>
  <si>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</si>
  <si>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</si>
  <si>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</si>
  <si>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</si>
  <si>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</si>
  <si>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</si>
  <si>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</si>
  <si>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</si>
  <si>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</si>
  <si>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</si>
  <si>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</si>
  <si>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</si>
  <si>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</si>
  <si>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</si>
  <si>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</si>
  <si>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</si>
  <si>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</si>
  <si>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</si>
  <si>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</si>
  <si>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</si>
  <si>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</si>
  <si>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</si>
  <si>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</si>
  <si>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</si>
  <si>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</si>
  <si>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</si>
  <si>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</si>
  <si>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</si>
  <si>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</si>
  <si>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</si>
  <si>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</si>
  <si>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</si>
  <si>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</si>
  <si>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</si>
  <si>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</si>
  <si>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</si>
  <si>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</si>
  <si>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</si>
  <si>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</si>
  <si>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</si>
  <si>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</si>
  <si>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</si>
  <si>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</si>
  <si>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</si>
  <si>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</si>
  <si>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</si>
  <si>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</si>
  <si>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</si>
  <si>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</si>
  <si>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</si>
  <si>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</si>
  <si>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</si>
  <si>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</si>
  <si>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</si>
  <si>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</si>
  <si>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</si>
  <si>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</si>
  <si>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</si>
  <si>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</si>
  <si>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</si>
  <si>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</si>
  <si>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</si>
  <si>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</si>
  <si>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</si>
  <si>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</si>
  <si>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</si>
  <si>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</si>
  <si>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</si>
  <si>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</si>
  <si>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</si>
  <si>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</si>
  <si>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</si>
  <si>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</si>
  <si>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</si>
  <si>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</si>
  <si>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</si>
  <si>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</si>
  <si>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</si>
  <si>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</si>
  <si>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</si>
  <si>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</si>
  <si>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</si>
  <si>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</si>
  <si>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</si>
  <si>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</si>
  <si>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</si>
  <si>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</si>
  <si>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</si>
  <si>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</si>
  <si>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</si>
  <si>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</si>
  <si>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</si>
  <si>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</si>
  <si>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</si>
  <si>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</si>
  <si>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</si>
  <si>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</si>
  <si>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</si>
  <si>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</si>
  <si>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</si>
  <si>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</si>
  <si>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</si>
  <si>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</si>
  <si>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</si>
  <si>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</si>
  <si>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</si>
  <si>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</si>
  <si>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</si>
  <si>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</si>
  <si>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</si>
  <si>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</si>
  <si>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</si>
  <si>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</si>
  <si>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</si>
  <si>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</si>
  <si>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</si>
  <si>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</si>
  <si>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</si>
  <si>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</si>
  <si>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</si>
  <si>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</si>
  <si>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</si>
  <si>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</si>
  <si>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</si>
  <si>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</si>
  <si>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</si>
  <si>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</si>
  <si>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</si>
  <si>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</si>
  <si>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</si>
  <si>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</si>
  <si>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</si>
  <si>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</si>
  <si>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</si>
  <si>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</si>
  <si>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</si>
  <si>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</si>
  <si>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</si>
  <si>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</si>
  <si>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</si>
  <si>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</si>
  <si>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</si>
  <si>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</si>
  <si>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</si>
  <si>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</si>
  <si>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</si>
  <si>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</si>
  <si>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</si>
  <si>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</si>
  <si>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</si>
  <si>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</si>
  <si>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</si>
  <si>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</si>
  <si>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</si>
  <si>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</si>
  <si>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</si>
  <si>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</si>
  <si>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</si>
  <si>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</si>
  <si>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</si>
  <si>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</si>
  <si>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</si>
  <si>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</si>
  <si>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</si>
  <si>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</si>
  <si>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</si>
  <si>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</si>
  <si>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</si>
  <si>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</si>
  <si>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</si>
  <si>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</si>
  <si>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</si>
  <si>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</si>
  <si>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</si>
  <si>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</si>
  <si>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</si>
  <si>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</si>
  <si>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</si>
  <si>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</si>
  <si>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</si>
  <si>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</si>
  <si>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</si>
  <si>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</si>
  <si>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</si>
  <si>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</si>
  <si>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</si>
  <si>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</si>
  <si>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</si>
  <si>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</si>
  <si>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</si>
  <si>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</si>
  <si>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</si>
  <si>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</si>
  <si>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</si>
  <si>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</si>
  <si>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</si>
  <si>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</si>
  <si>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</si>
  <si>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</si>
  <si>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</si>
  <si>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</si>
  <si>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</si>
  <si>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</si>
  <si>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</si>
  <si>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</si>
  <si>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</si>
  <si>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</si>
  <si>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</si>
  <si>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</si>
  <si>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</si>
  <si>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</si>
  <si>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</si>
  <si>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</si>
  <si>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</si>
  <si>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</si>
  <si>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</si>
  <si>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</si>
  <si>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</si>
  <si>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</si>
  <si>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</si>
  <si>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</si>
  <si>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</si>
  <si>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</si>
  <si>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</si>
  <si>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</si>
  <si>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</si>
  <si>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</si>
  <si>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</si>
  <si>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</si>
  <si>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</si>
  <si>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</si>
  <si>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</si>
  <si>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</si>
  <si>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</si>
  <si>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</si>
  <si>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</si>
  <si>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</si>
  <si>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</si>
  <si>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</si>
  <si>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</si>
  <si>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</si>
  <si>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</si>
  <si>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</si>
  <si>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</si>
  <si>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</si>
  <si>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</si>
  <si>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</si>
  <si>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</si>
  <si>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</si>
  <si>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</si>
  <si>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</si>
  <si>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</si>
  <si>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</si>
  <si>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</si>
  <si>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</si>
  <si>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</si>
  <si>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</si>
  <si>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</si>
  <si>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</si>
  <si>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</si>
  <si>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</si>
  <si>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</si>
  <si>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</si>
  <si>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</si>
  <si>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</si>
  <si>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</si>
  <si>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</si>
  <si>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</si>
  <si>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</si>
  <si>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</si>
  <si>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</si>
  <si>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</si>
  <si>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</si>
  <si>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</si>
  <si>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</si>
  <si>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</si>
  <si>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</si>
  <si>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</si>
  <si>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</si>
  <si>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</si>
  <si>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</si>
  <si>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</si>
  <si>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</si>
  <si>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</si>
  <si>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</si>
  <si>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</si>
  <si>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</si>
  <si>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</si>
  <si>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</si>
  <si>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</si>
  <si>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</si>
  <si>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</si>
  <si>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</si>
  <si>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</si>
  <si>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</si>
  <si>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</si>
  <si>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</si>
  <si>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</si>
  <si>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</si>
  <si>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</si>
  <si>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</si>
  <si>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</si>
  <si>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</si>
  <si>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</si>
  <si>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</si>
  <si>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</si>
  <si>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</si>
  <si>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</si>
  <si>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</si>
  <si>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</si>
  <si>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</si>
  <si>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</si>
  <si>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</si>
  <si>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</si>
  <si>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</si>
  <si>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</si>
  <si>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</si>
  <si>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</si>
  <si>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</si>
  <si>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</si>
  <si>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</si>
  <si>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</si>
  <si>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</si>
  <si>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</si>
  <si>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</si>
  <si>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</si>
  <si>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</si>
  <si>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</si>
  <si>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</si>
  <si>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</si>
  <si>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</si>
  <si>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</si>
  <si>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</si>
  <si>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</si>
  <si>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</si>
  <si>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</si>
  <si>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</si>
  <si>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</si>
  <si>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</si>
  <si>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</si>
  <si>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</si>
  <si>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</si>
  <si>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</si>
  <si>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</si>
  <si>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</si>
  <si>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</si>
  <si>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</si>
  <si>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</si>
  <si>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</si>
  <si>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</si>
  <si>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</si>
  <si>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</si>
  <si>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</si>
  <si>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</si>
  <si>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</si>
  <si>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</si>
  <si>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</si>
  <si>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</si>
  <si>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</si>
  <si>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</si>
  <si>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</si>
  <si>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</si>
  <si>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</si>
  <si>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</si>
  <si>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</si>
  <si>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</si>
  <si>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</si>
  <si>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</si>
  <si>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</si>
  <si>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</si>
  <si>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</si>
  <si>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</si>
  <si>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</si>
  <si>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</si>
  <si>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</si>
  <si>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</si>
  <si>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</si>
  <si>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</si>
  <si>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</si>
  <si>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</si>
  <si>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</si>
  <si>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</si>
  <si>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</si>
  <si>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</si>
  <si>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</si>
  <si>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</si>
  <si>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</si>
  <si>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</si>
  <si>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</si>
  <si>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</si>
  <si>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</si>
  <si>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</si>
  <si>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</si>
  <si>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</si>
  <si>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</si>
  <si>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</si>
  <si>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</si>
  <si>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</si>
  <si>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</si>
  <si>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</si>
  <si>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</si>
  <si>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</si>
  <si>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</si>
  <si>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</si>
  <si>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</si>
  <si>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</si>
  <si>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</si>
  <si>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</si>
  <si>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</si>
  <si>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</si>
  <si>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</si>
  <si>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</si>
  <si>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</si>
  <si>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</si>
  <si>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</si>
  <si>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</si>
  <si>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</si>
  <si>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</si>
  <si>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</si>
  <si>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</si>
  <si>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</si>
  <si>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</si>
  <si>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</si>
  <si>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</si>
  <si>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</si>
  <si>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</si>
  <si>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</si>
  <si>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</si>
  <si>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</si>
  <si>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</si>
  <si>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</si>
  <si>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</si>
  <si>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</si>
  <si>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</si>
  <si>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</si>
  <si>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</si>
  <si>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</si>
  <si>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</si>
  <si>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</si>
  <si>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</si>
  <si>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</si>
  <si>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</si>
  <si>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</si>
  <si>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</si>
  <si>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</si>
  <si>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</si>
  <si>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</si>
  <si>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</si>
  <si>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</si>
  <si>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</si>
  <si>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</si>
  <si>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</si>
  <si>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</si>
  <si>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</si>
  <si>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</si>
  <si>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</si>
  <si>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</si>
  <si>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</si>
  <si>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</si>
  <si>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</si>
  <si>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</si>
  <si>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</si>
  <si>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</si>
  <si>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</si>
  <si>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</si>
  <si>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</si>
  <si>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</si>
  <si>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</si>
  <si>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</si>
  <si>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</si>
  <si>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</si>
  <si>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</si>
  <si>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</si>
  <si>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</si>
  <si>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</si>
  <si>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</si>
  <si>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</si>
  <si>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</si>
  <si>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</si>
  <si>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</si>
  <si>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</si>
  <si>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</si>
  <si>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</si>
  <si>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</si>
  <si>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</si>
  <si>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</si>
  <si>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</si>
  <si>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</si>
  <si>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</si>
  <si>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</si>
  <si>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</si>
  <si>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</si>
  <si>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</si>
  <si>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</si>
  <si>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</si>
  <si>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</si>
  <si>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</si>
  <si>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</si>
  <si>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</si>
  <si>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</si>
  <si>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</si>
  <si>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</si>
  <si>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</si>
  <si>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</si>
  <si>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</si>
  <si>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</si>
  <si>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</si>
  <si>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</si>
  <si>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</si>
  <si>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</si>
  <si>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</si>
  <si>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</si>
  <si>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</si>
  <si>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</si>
  <si>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</si>
  <si>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</si>
  <si>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</si>
  <si>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</si>
  <si>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</si>
  <si>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</si>
  <si>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</si>
  <si>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</si>
  <si>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</si>
  <si>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</si>
  <si>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</si>
  <si>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</si>
  <si>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</si>
  <si>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</si>
  <si>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</si>
  <si>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</si>
  <si>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</si>
  <si>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</si>
  <si>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</si>
  <si>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</si>
  <si>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</si>
  <si>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</si>
  <si>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</si>
  <si>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</si>
  <si>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</si>
  <si>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</si>
  <si>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</si>
  <si>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</si>
  <si>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</si>
  <si>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</si>
  <si>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</si>
  <si>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</si>
  <si>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</si>
  <si>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</si>
  <si>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</si>
  <si>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</si>
  <si>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</si>
  <si>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</si>
  <si>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</si>
  <si>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</si>
  <si>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</si>
  <si>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</si>
  <si>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</si>
  <si>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</si>
  <si>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</si>
  <si>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</si>
  <si>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</si>
  <si>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</si>
  <si>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</si>
  <si>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</si>
  <si>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</si>
  <si>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</si>
  <si>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</si>
  <si>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</si>
  <si>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</si>
  <si>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</si>
  <si>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</si>
  <si>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</si>
  <si>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</si>
  <si>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</si>
  <si>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</si>
  <si>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</si>
  <si>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</si>
  <si>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</si>
  <si>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</si>
  <si>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</si>
  <si>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</si>
  <si>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</si>
  <si>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</si>
  <si>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</si>
  <si>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</si>
  <si>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</si>
  <si>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</si>
  <si>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</si>
  <si>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</si>
  <si>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</si>
  <si>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</si>
  <si>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</si>
  <si>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</si>
  <si>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</si>
  <si>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</si>
  <si>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</si>
  <si>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</si>
  <si>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</si>
  <si>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</si>
  <si>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</si>
  <si>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</si>
  <si>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</si>
  <si>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</si>
  <si>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</si>
  <si>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</si>
  <si>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</si>
  <si>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</si>
  <si>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</si>
  <si>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</si>
  <si>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</si>
  <si>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</si>
  <si>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</si>
  <si>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</si>
  <si>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</si>
  <si>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</si>
  <si>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</si>
  <si>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</si>
  <si>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</si>
  <si>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</si>
  <si>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</si>
  <si>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</si>
  <si>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</si>
  <si>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</si>
  <si>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</si>
  <si>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</si>
  <si>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</si>
  <si>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</si>
  <si>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</si>
  <si>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</si>
  <si>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</si>
  <si>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</si>
  <si>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</si>
  <si>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</si>
  <si>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</si>
  <si>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</si>
  <si>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</si>
  <si>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</si>
  <si>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</si>
  <si>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</si>
  <si>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</si>
  <si>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</si>
  <si>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</si>
  <si>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</si>
  <si>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</si>
  <si>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</si>
  <si>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</si>
  <si>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</si>
  <si>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</si>
  <si>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</si>
  <si>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</si>
  <si>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</si>
  <si>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</si>
  <si>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</si>
  <si>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</si>
  <si>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</si>
  <si>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</si>
  <si>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</si>
  <si>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</si>
  <si>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</si>
  <si>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</si>
  <si>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</si>
  <si>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</si>
  <si>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</si>
  <si>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</si>
  <si>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</si>
  <si>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</si>
  <si>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</si>
  <si>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</si>
  <si>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</si>
  <si>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</si>
  <si>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</si>
  <si>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</si>
  <si>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</si>
  <si>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</si>
  <si>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</si>
  <si>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</si>
  <si>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</si>
  <si>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</si>
  <si>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</si>
  <si>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</si>
  <si>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</si>
  <si>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</si>
  <si>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</si>
  <si>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</si>
  <si>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</si>
  <si>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</si>
  <si>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</si>
  <si>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</si>
  <si>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</si>
  <si>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</si>
  <si>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</si>
  <si>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</si>
  <si>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</si>
  <si>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</si>
  <si>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</si>
  <si>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</si>
  <si>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</si>
  <si>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</si>
  <si>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</si>
  <si>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</si>
  <si>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</si>
  <si>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</si>
  <si>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</si>
  <si>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</si>
  <si>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</si>
  <si>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</si>
  <si>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</si>
  <si>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</si>
  <si>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</si>
  <si>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</si>
  <si>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</si>
  <si>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</si>
  <si>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</si>
  <si>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</si>
  <si>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</si>
  <si>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</si>
  <si>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</si>
  <si>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</si>
  <si>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</si>
  <si>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</si>
  <si>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</si>
  <si>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</si>
  <si>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</si>
  <si>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</si>
  <si>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</si>
  <si>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</si>
  <si>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</si>
  <si>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</si>
  <si>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</si>
  <si>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</si>
  <si>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</si>
  <si>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</si>
  <si>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</si>
  <si>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</si>
  <si>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</si>
  <si>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</si>
  <si>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</si>
  <si>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</si>
  <si>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</si>
  <si>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</si>
  <si>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</si>
  <si>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</si>
  <si>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</si>
  <si>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</si>
  <si>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</si>
  <si>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</si>
  <si>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</si>
  <si>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</si>
  <si>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</si>
  <si>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</si>
  <si>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</si>
  <si>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</si>
  <si>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</si>
  <si>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</si>
  <si>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</si>
  <si>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</si>
  <si>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</si>
  <si>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</si>
  <si>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</si>
  <si>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</si>
  <si>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</si>
  <si>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</si>
  <si>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</si>
  <si>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</si>
  <si>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</si>
  <si>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</si>
  <si>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</si>
  <si>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</si>
  <si>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</si>
  <si>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</si>
  <si>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</si>
  <si>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</si>
  <si>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</si>
  <si>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</si>
  <si>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</si>
  <si>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</si>
  <si>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</si>
  <si>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</si>
  <si>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</si>
  <si>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</si>
  <si>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</si>
  <si>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</si>
  <si>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</si>
  <si>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</si>
  <si>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</si>
  <si>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</si>
  <si>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</si>
  <si>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</si>
  <si>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</si>
  <si>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</si>
  <si>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</si>
  <si>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</si>
  <si>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</si>
  <si>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</si>
  <si>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</si>
  <si>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</si>
  <si>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</si>
  <si>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</si>
  <si>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</si>
  <si>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</si>
  <si>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</si>
  <si>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</si>
  <si>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</si>
  <si>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</si>
  <si>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</si>
  <si>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</si>
  <si>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</si>
  <si>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</si>
  <si>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</si>
  <si>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</si>
  <si>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</si>
  <si>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</si>
  <si>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</si>
  <si>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</si>
  <si>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</si>
  <si>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</si>
  <si>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</si>
  <si>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</si>
  <si>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</si>
  <si>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</si>
  <si>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</si>
  <si>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</si>
  <si>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</si>
  <si>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</si>
  <si>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</si>
  <si>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</si>
  <si>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</si>
  <si>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</si>
  <si>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</si>
  <si>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</si>
  <si>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</si>
  <si>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</si>
  <si>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</si>
  <si>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</si>
  <si>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</si>
  <si>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</si>
  <si>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</si>
  <si>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</si>
  <si>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</si>
  <si>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</si>
  <si>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</si>
  <si>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</si>
  <si>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</si>
  <si>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</si>
  <si>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</si>
  <si>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</si>
  <si>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</si>
  <si>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</si>
  <si>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</si>
  <si>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</si>
  <si>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</si>
  <si>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</si>
  <si>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</si>
  <si>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</si>
  <si>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</si>
  <si>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</si>
  <si>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</si>
  <si>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</si>
  <si>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</si>
  <si>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</si>
  <si>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</si>
  <si>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</si>
  <si>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</si>
  <si>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</si>
  <si>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</si>
  <si>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</si>
  <si>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</si>
  <si>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</si>
  <si>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</si>
  <si>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</si>
  <si>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</si>
  <si>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</si>
  <si>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</si>
  <si>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</si>
  <si>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</si>
  <si>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</si>
  <si>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</si>
  <si>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</si>
  <si>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</si>
  <si>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</si>
  <si>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</si>
  <si>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</si>
  <si>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</si>
  <si>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</si>
  <si>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</si>
  <si>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</si>
  <si>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</si>
  <si>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</si>
  <si>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</si>
  <si>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</si>
  <si>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</si>
  <si>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</si>
  <si>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</si>
  <si>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</si>
  <si>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</si>
  <si>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</si>
  <si>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</si>
  <si>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</si>
  <si>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</si>
  <si>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</si>
  <si>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</si>
  <si>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</si>
  <si>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</si>
  <si>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</si>
  <si>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</si>
  <si>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</si>
  <si>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</si>
  <si>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</si>
  <si>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</si>
  <si>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</si>
  <si>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</si>
  <si>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</si>
  <si>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</si>
  <si>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</si>
  <si>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</si>
  <si>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</si>
  <si>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</si>
  <si>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</si>
  <si>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</si>
  <si>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</si>
  <si>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</si>
  <si>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</si>
  <si>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</si>
  <si>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</si>
  <si>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</si>
  <si>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</si>
  <si>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</si>
  <si>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</si>
  <si>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</si>
  <si>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</si>
  <si>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</si>
  <si>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</si>
  <si>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</si>
  <si>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</si>
  <si>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</si>
  <si>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</si>
  <si>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</si>
  <si>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</si>
  <si>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</si>
  <si>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</si>
  <si>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</si>
  <si>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</si>
  <si>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</si>
  <si>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</si>
  <si>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</si>
  <si>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</si>
  <si>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</si>
  <si>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</si>
  <si>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</si>
  <si>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</si>
  <si>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</si>
  <si>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</si>
  <si>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</si>
  <si>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</si>
  <si>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</si>
  <si>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</si>
  <si>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</si>
  <si>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</si>
  <si>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</si>
  <si>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</si>
  <si>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</si>
  <si>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</si>
  <si>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</si>
  <si>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</si>
  <si>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</si>
  <si>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</si>
  <si>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</si>
  <si>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</si>
  <si>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</si>
  <si>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</si>
  <si>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</si>
  <si>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</si>
  <si>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</si>
  <si>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</si>
  <si>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</si>
  <si>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</si>
  <si>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</si>
  <si>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</si>
  <si>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</si>
  <si>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</si>
  <si>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</si>
  <si>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</si>
  <si>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</si>
  <si>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</si>
  <si>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</si>
  <si>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</si>
  <si>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</si>
  <si>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</si>
  <si>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</si>
  <si>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</si>
  <si>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</si>
  <si>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</si>
  <si>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</si>
  <si>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</si>
  <si>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</si>
  <si>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</si>
  <si>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</si>
  <si>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</si>
  <si>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</si>
  <si>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</si>
  <si>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</si>
  <si>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</si>
  <si>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</si>
  <si>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</si>
  <si>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</si>
  <si>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</si>
  <si>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</si>
  <si>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</si>
  <si>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</si>
  <si>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</si>
  <si>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</si>
  <si>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</si>
  <si>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</si>
  <si>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</si>
  <si>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</si>
  <si>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</si>
  <si>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</si>
  <si>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</si>
  <si>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</si>
  <si>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</si>
  <si>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</si>
  <si>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</si>
  <si>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</si>
  <si>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</si>
  <si>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</si>
  <si>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</si>
  <si>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</si>
  <si>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</si>
  <si>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</si>
  <si>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</si>
  <si>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</si>
  <si>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</si>
  <si>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</si>
  <si>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</si>
  <si>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</si>
  <si>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</si>
  <si>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</si>
  <si>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</si>
  <si>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</si>
  <si>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</si>
  <si>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</si>
  <si>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</si>
  <si>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</si>
  <si>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</si>
  <si>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</si>
  <si>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</si>
  <si>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</si>
  <si>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</si>
  <si>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</si>
  <si>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</si>
  <si>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</si>
  <si>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</si>
  <si>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</si>
  <si>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</si>
  <si>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</si>
  <si>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</si>
  <si>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</si>
  <si>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</si>
  <si>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</si>
  <si>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</si>
  <si>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</si>
  <si>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</si>
  <si>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</si>
  <si>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</si>
  <si>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</si>
  <si>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</si>
  <si>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</si>
  <si>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</si>
  <si>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</si>
  <si>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</si>
  <si>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</si>
  <si>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</si>
  <si>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</si>
  <si>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</si>
  <si>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</si>
  <si>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</si>
  <si>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</si>
  <si>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</si>
  <si>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</si>
  <si>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</si>
  <si>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</si>
  <si>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</si>
  <si>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</si>
  <si>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</si>
  <si>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</si>
  <si>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</si>
  <si>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</si>
  <si>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</si>
  <si>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</si>
  <si>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</si>
  <si>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</si>
  <si>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</si>
  <si>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</si>
  <si>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</si>
  <si>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</si>
  <si>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</si>
  <si>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</si>
  <si>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</si>
  <si>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</si>
  <si>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</si>
  <si>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</si>
  <si>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</si>
  <si>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</si>
  <si>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</si>
  <si>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</si>
  <si>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</si>
  <si>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</si>
  <si>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</si>
  <si>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</si>
  <si>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</si>
  <si>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</si>
  <si>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</si>
  <si>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</si>
  <si>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</si>
  <si>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</si>
  <si>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</si>
  <si>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</si>
  <si>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</si>
  <si>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</si>
  <si>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</si>
  <si>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</si>
  <si>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</si>
  <si>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</si>
  <si>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</si>
  <si>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</si>
  <si>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</si>
  <si>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</si>
  <si>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</si>
  <si>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</si>
  <si>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</si>
  <si>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</si>
  <si>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</si>
  <si>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</si>
  <si>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</si>
  <si>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</si>
  <si>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</si>
  <si>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</si>
  <si>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</si>
  <si>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</si>
  <si>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</si>
  <si>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</si>
  <si>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</si>
  <si>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</si>
  <si>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</si>
  <si>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</si>
  <si>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</si>
  <si>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</si>
  <si>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</si>
  <si>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</si>
  <si>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</si>
  <si>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</si>
  <si>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</si>
  <si>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</si>
  <si>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</si>
  <si>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</si>
  <si>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</si>
  <si>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</si>
  <si>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</si>
  <si>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</si>
  <si>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</si>
  <si>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</si>
  <si>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</si>
  <si>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</si>
  <si>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</si>
  <si>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</si>
  <si>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</si>
  <si>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</si>
  <si>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</si>
  <si>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</si>
  <si>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</si>
  <si>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</si>
  <si>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</si>
  <si>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</si>
  <si>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</si>
  <si>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</si>
  <si>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</si>
  <si>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</si>
  <si>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</si>
  <si>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</si>
  <si>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</si>
  <si>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</si>
  <si>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</si>
  <si>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</si>
  <si>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</si>
  <si>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</si>
  <si>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</si>
  <si>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</si>
  <si>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</si>
  <si>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</si>
  <si>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</si>
  <si>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</si>
  <si>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</si>
  <si>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</si>
  <si>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</si>
  <si>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</si>
  <si>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</si>
  <si>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</si>
  <si>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</si>
  <si>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</si>
  <si>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</si>
  <si>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</si>
  <si>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</si>
  <si>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</si>
  <si>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</si>
  <si>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</si>
  <si>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</si>
  <si>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</si>
  <si>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</si>
  <si>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</si>
  <si>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</si>
  <si>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</si>
  <si>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</si>
  <si>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</si>
  <si>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</si>
  <si>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</si>
  <si>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</si>
  <si>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</si>
  <si>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</si>
  <si>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</si>
  <si>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</si>
  <si>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</si>
  <si>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</si>
  <si>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</si>
  <si>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</si>
  <si>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</si>
  <si>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</si>
  <si>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</si>
  <si>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</si>
  <si>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</si>
  <si>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</si>
  <si>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</si>
  <si>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</si>
  <si>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</si>
  <si>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</si>
  <si>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</si>
  <si>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</si>
  <si>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</si>
  <si>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</si>
  <si>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</si>
  <si>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</si>
  <si>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</si>
  <si>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</si>
  <si>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</si>
  <si>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</si>
  <si>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</si>
  <si>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</si>
  <si>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</si>
  <si>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</si>
  <si>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</si>
  <si>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</si>
  <si>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</si>
  <si>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</si>
  <si>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</si>
  <si>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</si>
  <si>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</si>
  <si>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</si>
  <si>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</si>
  <si>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</si>
  <si>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</si>
  <si>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</si>
  <si>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</si>
  <si>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</si>
  <si>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</si>
  <si>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</si>
  <si>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</si>
  <si>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</si>
  <si>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</si>
  <si>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</si>
  <si>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</si>
  <si>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</si>
  <si>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</si>
  <si>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</si>
  <si>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</si>
  <si>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</si>
  <si>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</si>
  <si>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</si>
  <si>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</si>
  <si>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</si>
  <si>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</si>
  <si>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</si>
  <si>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</si>
  <si>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</si>
  <si>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</si>
  <si>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</si>
  <si>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</si>
  <si>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</si>
  <si>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Ag. Solicitar MC1 / Prev. 09h30</t>
  </si>
  <si>
    <t>TP Pronto às 09h14 no km 201+800 ao km 203+000 em ZYU VIA1 / Ag. retorno do CCO para intervalo em oportunidade</t>
  </si>
  <si>
    <t>TP em preparação do local de trabalho, aguardo pronto para alinhamento de intervalo na oportunidade</t>
  </si>
  <si>
    <t>Descarga de pedra km 183+000 (30min); Descarga de dormentes km168+000 (30min); Descarga de jacaré km158+000 (10min)</t>
  </si>
  <si>
    <t>CCO Confirmou FX, aguardando retorno da escala se teremos disponibilidade de Maquinista</t>
  </si>
  <si>
    <t>Programaçã Desc. de dormentes na VIA2 no km 118+160 em ZWI1132 / Ag. Solitar a MC1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</si>
  <si>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</si>
  <si>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</si>
  <si>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Intervalo BLOCO MOD ZRB, na chegada do W97 no km 155+700 em 1551561</t>
  </si>
  <si>
    <t>V96 solicita MC1 em K67ZEV-2 às 07h20 e circula em licença até o KM 156+900 em 157156-1</t>
  </si>
  <si>
    <t>Solicitado MC1 às 07h29, aguardando autorização do CCO</t>
  </si>
  <si>
    <t>W97 solicita MC1 em ZEM-1 às 07h00 e circula em licença até o KM 154+350 em 155154-1;</t>
  </si>
  <si>
    <t>Solicitado MC1 às 07h04, autorizado na VIA às 07h36, licenciado às 07h40 para iniciar o deslocamento.</t>
  </si>
  <si>
    <t>Solicitado MC1 às 07h52, MC29 às 07h53 / Ag. Autorização do CCO para deslocamento + recolhimento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</si>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</sst>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F448" activePane="bottomRight" state="frozen"/>
      <selection pane="bottomRight" activeCell="BJ450" sqref="BJ4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/>
      <c r="AT449" s="39"/>
      <c r="AU449" s="39"/>
      <c r="AV449" s="39"/>
      <c r="AW449" s="39"/>
      <c r="AX449" s="39"/>
      <c r="AY449" s="12">
        <f t="shared" si="49"/>
        <v>0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1</v>
      </c>
      <c r="BI449" s="17"/>
      <c r="BJ449" s="17" t="s">
        <v>1566</v>
      </c>
      <c r="BK449" s="17"/>
      <c r="BL449" s="16"/>
      <c r="BM449" s="15"/>
      <c r="BN449" s="15"/>
      <c r="BO449" s="165"/>
      <c r="BP449" s="17"/>
      <c r="BQ449" s="13" t="str">
        <f t="shared" si="45"/>
        <v>Produção e Intervalo</v>
      </c>
      <c r="BR449" s="19">
        <f t="shared" si="46"/>
        <v>0</v>
      </c>
      <c r="BS449" s="19">
        <f t="shared" si="47"/>
        <v>0</v>
      </c>
      <c r="BT449" s="225" t="str">
        <f t="shared" si="48"/>
        <v/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12">
        <f t="shared" si="49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1</v>
      </c>
      <c r="BI450" s="17"/>
      <c r="BJ450" s="17" t="s">
        <v>1567</v>
      </c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1568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12">
        <f t="shared" si="49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1</v>
      </c>
      <c r="BI451" s="17"/>
      <c r="BJ451" s="17" t="s">
        <v>1569</v>
      </c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1567</v>
      </c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1</v>
      </c>
      <c r="BI453" s="17"/>
      <c r="BJ453" s="17" t="s">
        <v>1567</v>
      </c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1</v>
      </c>
      <c r="BI456" s="17"/>
      <c r="BJ456" s="284" t="s">
        <v>1570</v>
      </c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1571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1572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1</v>
      </c>
      <c r="BI458" s="17"/>
      <c r="BJ458" s="284" t="s">
        <v>1573</v>
      </c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1574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1</v>
      </c>
      <c r="BI459" s="17"/>
      <c r="BJ459" s="284" t="s">
        <v>1575</v>
      </c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1576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2</v>
      </c>
      <c r="BI460" s="17"/>
      <c r="BJ460" s="284" t="s">
        <v>1577</v>
      </c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1567</v>
      </c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1</v>
      </c>
      <c r="BI464" s="17"/>
      <c r="BJ464" s="284" t="s">
        <v>1578</v>
      </c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1579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1580</v>
      </c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0.68749999999999989</v>
      </c>
      <c r="BS465" s="19">
        <f>IF(OR(B465="",F465=""),"*",BA465/Q465)</f>
        <v>1</v>
      </c>
      <c r="BT465" s="225" t="str">
        <f t="shared" si="48"/>
        <v/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1580</v>
      </c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1580</v>
      </c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</v>
      </c>
      <c r="BR467" s="19">
        <f>IF(OR(B467="",F467=""),"*",AY467/P467)</f>
        <v>1</v>
      </c>
      <c r="BS467" s="19">
        <f>IF(OR(B467="",F467=""),"*",BA467/Q467)</f>
        <v>0</v>
      </c>
      <c r="BT467" s="225" t="str">
        <f t="shared" si="48"/>
        <v/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1581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1582</v>
      </c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1583</v>
      </c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1583</v>
      </c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581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962</v>
      </c>
      <c r="W471" s="277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1567</v>
      </c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1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1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3"/>
        <v/>
      </c>
    </row>
    <row r="482" spans="1:72" hidden="1">
      <c r="A482" s="167" t="str">
        <f t="shared" si="51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3"/>
        <v/>
      </c>
    </row>
    <row r="483" spans="1:72" hidden="1">
      <c r="A483" s="167" t="str">
        <f t="shared" si="51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3"/>
        <v/>
      </c>
    </row>
    <row r="484" spans="1:72" hidden="1">
      <c r="A484" s="167" t="str">
        <f t="shared" si="51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3"/>
        <v/>
      </c>
    </row>
    <row r="485" spans="1:72" hidden="1">
      <c r="A485" s="167" t="str">
        <f t="shared" si="51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3"/>
        <v/>
      </c>
    </row>
    <row r="486" spans="1:72" hidden="1">
      <c r="A486" s="167" t="str">
        <f t="shared" si="51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3"/>
        <v/>
      </c>
    </row>
    <row r="487" spans="1:72" hidden="1">
      <c r="A487" s="167" t="str">
        <f t="shared" si="51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1584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1585</v>
      </c>
      <c r="C4" s="331" t="s">
        <v>1586</v>
      </c>
      <c r="D4" s="331" t="s">
        <v>1587</v>
      </c>
      <c r="E4" s="331" t="s">
        <v>1588</v>
      </c>
      <c r="F4" s="331" t="s">
        <v>8</v>
      </c>
      <c r="G4" s="331" t="s">
        <v>1589</v>
      </c>
    </row>
    <row r="5" spans="2:8">
      <c r="B5" s="334" t="s">
        <v>1152</v>
      </c>
      <c r="C5" s="334">
        <v>314978</v>
      </c>
      <c r="D5" s="334" t="s">
        <v>1590</v>
      </c>
      <c r="E5" s="334" t="s">
        <v>539</v>
      </c>
      <c r="F5" s="334" t="s">
        <v>101</v>
      </c>
      <c r="G5" s="335">
        <v>46143</v>
      </c>
    </row>
    <row r="6" spans="2:8">
      <c r="B6" s="334" t="s">
        <v>1591</v>
      </c>
      <c r="C6" s="334">
        <v>256790</v>
      </c>
      <c r="D6" s="334" t="s">
        <v>1592</v>
      </c>
      <c r="E6" s="334" t="s">
        <v>539</v>
      </c>
      <c r="F6" s="334" t="s">
        <v>1593</v>
      </c>
      <c r="G6" s="335">
        <v>45992</v>
      </c>
    </row>
    <row r="7" spans="2:8">
      <c r="B7" s="334" t="s">
        <v>1594</v>
      </c>
      <c r="C7" s="334">
        <v>265193</v>
      </c>
      <c r="D7" s="334" t="s">
        <v>1595</v>
      </c>
      <c r="E7" s="334" t="s">
        <v>540</v>
      </c>
      <c r="F7" s="334" t="s">
        <v>1499</v>
      </c>
      <c r="G7" s="334" t="s">
        <v>1596</v>
      </c>
    </row>
    <row r="8" spans="2:8">
      <c r="B8" s="334" t="s">
        <v>1597</v>
      </c>
      <c r="C8" s="334">
        <v>293716</v>
      </c>
      <c r="D8" s="334" t="s">
        <v>1598</v>
      </c>
      <c r="E8" s="334" t="s">
        <v>540</v>
      </c>
      <c r="F8" s="334" t="s">
        <v>1499</v>
      </c>
      <c r="G8" s="335">
        <v>46204</v>
      </c>
    </row>
    <row r="9" spans="2:8">
      <c r="B9" s="334" t="s">
        <v>1599</v>
      </c>
      <c r="C9" s="334">
        <v>257258</v>
      </c>
      <c r="D9" s="334" t="s">
        <v>1600</v>
      </c>
      <c r="E9" s="334" t="s">
        <v>541</v>
      </c>
      <c r="F9" s="334" t="s">
        <v>144</v>
      </c>
      <c r="G9" s="335">
        <v>46327</v>
      </c>
    </row>
    <row r="10" spans="2:8">
      <c r="B10" s="334" t="s">
        <v>1601</v>
      </c>
      <c r="C10" s="334">
        <v>371147</v>
      </c>
      <c r="D10" s="334" t="s">
        <v>1602</v>
      </c>
      <c r="E10" s="334" t="s">
        <v>541</v>
      </c>
      <c r="F10" s="334" t="s">
        <v>144</v>
      </c>
      <c r="G10" s="334" t="s">
        <v>1596</v>
      </c>
    </row>
    <row r="11" spans="2:8">
      <c r="B11" s="334" t="s">
        <v>1603</v>
      </c>
      <c r="C11" s="334">
        <v>259230</v>
      </c>
      <c r="D11" s="334" t="s">
        <v>1604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1605</v>
      </c>
      <c r="C12" s="334">
        <v>370705</v>
      </c>
      <c r="D12" s="334"/>
      <c r="E12" s="334" t="s">
        <v>541</v>
      </c>
      <c r="F12" s="334" t="s">
        <v>144</v>
      </c>
      <c r="G12" s="334" t="s">
        <v>1596</v>
      </c>
    </row>
    <row r="13" spans="2:8">
      <c r="B13" s="334" t="s">
        <v>1606</v>
      </c>
      <c r="C13" s="334">
        <v>258542</v>
      </c>
      <c r="D13" s="334" t="s">
        <v>1607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1608</v>
      </c>
      <c r="C14" s="334">
        <v>257050</v>
      </c>
      <c r="D14" s="334" t="s">
        <v>1609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1610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1611</v>
      </c>
      <c r="E3" s="326" t="s">
        <v>1612</v>
      </c>
      <c r="F3" s="326" t="s">
        <v>1613</v>
      </c>
      <c r="G3" s="331" t="s">
        <v>1614</v>
      </c>
      <c r="H3" s="326" t="s">
        <v>1615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1616</v>
      </c>
      <c r="H4" s="329"/>
    </row>
    <row r="5" spans="3:8" ht="29.25">
      <c r="C5" s="327" t="s">
        <v>539</v>
      </c>
      <c r="D5" s="327" t="s">
        <v>1617</v>
      </c>
      <c r="E5" s="328">
        <v>46000</v>
      </c>
      <c r="F5" s="327">
        <v>9000</v>
      </c>
      <c r="G5" s="332" t="s">
        <v>1618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1619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1620</v>
      </c>
      <c r="G7" s="333" t="s">
        <v>1621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1622</v>
      </c>
      <c r="G8" s="332" t="s">
        <v>1623</v>
      </c>
      <c r="H8" s="327" t="s">
        <v>1624</v>
      </c>
    </row>
    <row r="9" spans="3:8">
      <c r="C9" s="327" t="s">
        <v>463</v>
      </c>
      <c r="D9" s="327" t="s">
        <v>1625</v>
      </c>
      <c r="E9" s="328">
        <v>45993</v>
      </c>
      <c r="F9" s="327">
        <v>12000</v>
      </c>
      <c r="G9" s="332" t="s">
        <v>1626</v>
      </c>
      <c r="H9" s="327"/>
    </row>
    <row r="10" spans="3:8" ht="29.25">
      <c r="C10" s="327" t="s">
        <v>463</v>
      </c>
      <c r="D10" s="327" t="s">
        <v>1627</v>
      </c>
      <c r="E10" s="328">
        <v>45993</v>
      </c>
      <c r="F10" s="327">
        <v>9000</v>
      </c>
      <c r="G10" s="332" t="s">
        <v>1628</v>
      </c>
      <c r="H10" s="327"/>
    </row>
    <row r="11" spans="3:8" ht="29.25">
      <c r="C11" s="327" t="s">
        <v>463</v>
      </c>
      <c r="D11" s="327" t="s">
        <v>1629</v>
      </c>
      <c r="E11" s="328">
        <v>45993</v>
      </c>
      <c r="F11" s="327">
        <v>10000</v>
      </c>
      <c r="G11" s="332" t="s">
        <v>1628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1630</v>
      </c>
      <c r="H12" s="327" t="s">
        <v>1631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1632</v>
      </c>
      <c r="W1" s="397"/>
      <c r="X1" s="397"/>
      <c r="Y1" s="104"/>
    </row>
    <row r="2" spans="1:25" s="101" customFormat="1" ht="11.25" customHeight="1">
      <c r="A2" s="105" t="s">
        <v>1633</v>
      </c>
      <c r="B2" s="105" t="s">
        <v>1634</v>
      </c>
      <c r="C2" s="105" t="s">
        <v>313</v>
      </c>
      <c r="D2" s="106" t="s">
        <v>873</v>
      </c>
      <c r="E2" s="106" t="s">
        <v>874</v>
      </c>
      <c r="F2" s="106" t="s">
        <v>1635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1636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1637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1638</v>
      </c>
      <c r="D5" s="399"/>
      <c r="E5" s="399"/>
      <c r="F5" s="399"/>
      <c r="G5" s="399"/>
      <c r="H5" s="399"/>
      <c r="I5" s="399"/>
      <c r="J5" s="400"/>
      <c r="K5" s="401" t="s">
        <v>1639</v>
      </c>
      <c r="L5" s="402"/>
      <c r="M5" s="402"/>
      <c r="N5" s="402"/>
      <c r="O5" s="403" t="s">
        <v>1640</v>
      </c>
      <c r="P5" s="404"/>
      <c r="Q5" s="405"/>
    </row>
    <row r="6" spans="1:17" s="94" customFormat="1" ht="15.75" customHeight="1">
      <c r="A6" s="88" t="s">
        <v>1635</v>
      </c>
      <c r="B6" s="95" t="s">
        <v>1634</v>
      </c>
      <c r="C6" s="96" t="s">
        <v>873</v>
      </c>
      <c r="D6" s="97" t="s">
        <v>874</v>
      </c>
      <c r="E6" s="96" t="s">
        <v>1641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1642</v>
      </c>
      <c r="M6" s="139" t="s">
        <v>335</v>
      </c>
      <c r="N6" s="140" t="s">
        <v>868</v>
      </c>
      <c r="O6" s="246" t="s">
        <v>911</v>
      </c>
      <c r="P6" s="157"/>
      <c r="Q6" s="193" t="s">
        <v>1643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Ag. Solicitar MC1 / Prev. 09h30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1</v>
      </c>
      <c r="P428" s="91"/>
      <c r="Q428" s="145" t="str">
        <f>IF($A$2=1,IF(SP_SUL!BJ449="","*",SP_SUL!BJ449),IF(SP_SUL!BK449="","*",SP_SUL!BK449))</f>
        <v>TP Pronto às 09h14 no km 201+800 ao km 203+000 em ZYU VIA1 / Ag. retorno do CCO para intervalo em oportunidade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1</v>
      </c>
      <c r="P429" s="91"/>
      <c r="Q429" s="145" t="str">
        <f>IF($A$2=1,IF(SP_SUL!BJ450="","*",SP_SUL!BJ450),IF(SP_SUL!BK450="","*",SP_SUL!BK450))</f>
        <v>TP em preparação do local de trabalho, aguardo pronto para alinhamento de intervalo na oportunidade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1</v>
      </c>
      <c r="P430" s="91"/>
      <c r="Q430" s="145" t="str">
        <f>IF($A$2=1,IF(SP_SUL!BJ451="","*",SP_SUL!BJ451),IF(SP_SUL!BK451="","*",SP_SUL!BK451))</f>
        <v>CCO Confirmou FX, aguardando retorno da escala se teremos disponibilidade de Maquinista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em preparação do local de trabalho, aguardo pronto para alinhamento de intervalo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1</v>
      </c>
      <c r="P432" s="91"/>
      <c r="Q432" s="145" t="str">
        <f>IF($A$2=1,IF(SP_SUL!BJ453="","*",SP_SUL!BJ453),IF(SP_SUL!BK453="","*",SP_SUL!BK453))</f>
        <v>TP em preparação do local de trabalho, aguardo pronto para alinhamento de intervalo na oportunidade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1</v>
      </c>
      <c r="P435" s="91"/>
      <c r="Q435" s="145" t="str">
        <f>IF($A$2=1,IF(SP_SUL!BJ456="","*",SP_SUL!BJ456),IF(SP_SUL!BK456="","*",SP_SUL!BK456))</f>
        <v>Programaçã Desc. de dormentes na VIA2 no km 118+160 em ZWI1132 / Ag. Solitar a MC1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1</v>
      </c>
      <c r="P437" s="91"/>
      <c r="Q437" s="145" t="str">
        <f>IF($A$2=1,IF(SP_SUL!BJ458="","*",SP_SUL!BJ458),IF(SP_SUL!BK458="","*",SP_SUL!BK458))</f>
        <v>Intervalo BLOCO MOD ZRB, na chegada do W97 no km 155+700 em 1551561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1</v>
      </c>
      <c r="P438" s="91"/>
      <c r="Q438" s="145" t="str">
        <f>IF($A$2=1,IF(SP_SUL!BJ459="","*",SP_SUL!BJ459),IF(SP_SUL!BK459="","*",SP_SUL!BK459))</f>
        <v>Solicitado MC1 às 07h29, aguardando autorização do CCO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2</v>
      </c>
      <c r="P439" s="91"/>
      <c r="Q439" s="145" t="str">
        <f>IF($A$2=1,IF(SP_SUL!BJ460="","*",SP_SUL!BJ460),IF(SP_SUL!BK460="","*",SP_SUL!BK460))</f>
        <v>Solicitado MC1 às 07h04, autorizado na VIA às 07h36, licenciado às 07h40 para iniciar o deslocamento.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em preparação do local de trabalho, aguardo pronto para alinhamento de intervalo na oportunidade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1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1644</v>
      </c>
      <c r="C2" s="96" t="s">
        <v>858</v>
      </c>
      <c r="D2" s="96" t="s">
        <v>860</v>
      </c>
      <c r="E2" s="96" t="s">
        <v>1645</v>
      </c>
      <c r="F2" s="96" t="s">
        <v>1646</v>
      </c>
      <c r="G2" s="96" t="s">
        <v>1647</v>
      </c>
      <c r="H2" s="96" t="s">
        <v>1648</v>
      </c>
      <c r="I2" s="96" t="s">
        <v>1649</v>
      </c>
      <c r="J2" s="96" t="s">
        <v>1650</v>
      </c>
      <c r="K2" s="131" t="s">
        <v>1651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2025-12-19T12:17:22Z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