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184" documentId="120_S{118792C3-22EF-5104-A093-F22BFE3913F3}" xr6:coauthVersionLast="47" xr6:coauthVersionMax="47" xr10:uidLastSave="{2F4F7A2D-AAEF-4BD1-BDF9-2DA9110977B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54" i="1" l="1"/>
  <c r="N72" i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R63" i="15" s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L68" i="15"/>
  <c r="R72" i="1"/>
  <c r="R68" i="15" s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L69" i="15"/>
  <c r="R73" i="1"/>
  <c r="R69" i="15" s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BE94" i="1" s="1" a="1"/>
  <c r="BE94" i="1" s="1"/>
  <c r="AP94" i="1"/>
  <c r="M82" i="10" s="1"/>
  <c r="AQ94" i="1"/>
  <c r="AY94" i="1"/>
  <c r="BB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8" i="10" s="1"/>
  <c r="AL100" i="1"/>
  <c r="AO100" i="1"/>
  <c r="BE100" i="1" s="1" a="1"/>
  <c r="BE100" i="1" s="1"/>
  <c r="AP100" i="1"/>
  <c r="M88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AN620" i="1"/>
  <c r="AM119" i="1"/>
  <c r="F116" i="12"/>
  <c r="AM118" i="1"/>
  <c r="F115" i="12"/>
  <c r="AM117" i="1"/>
  <c r="L105" i="10" s="1"/>
  <c r="F114" i="12"/>
  <c r="AM116" i="1"/>
  <c r="F113" i="12"/>
  <c r="AM115" i="1"/>
  <c r="F112" i="12"/>
  <c r="AM114" i="1"/>
  <c r="L102" i="10" s="1"/>
  <c r="F111" i="12"/>
  <c r="AM113" i="1"/>
  <c r="F110" i="12"/>
  <c r="AM112" i="1"/>
  <c r="F109" i="12"/>
  <c r="AM111" i="1"/>
  <c r="L99" i="10" s="1"/>
  <c r="F108" i="12"/>
  <c r="AM110" i="1"/>
  <c r="F107" i="12"/>
  <c r="AM109" i="1"/>
  <c r="F106" i="12"/>
  <c r="AM108" i="1"/>
  <c r="L96" i="10" s="1"/>
  <c r="F105" i="12"/>
  <c r="AM107" i="1"/>
  <c r="F104" i="12"/>
  <c r="AM106" i="1"/>
  <c r="F103" i="12"/>
  <c r="AM105" i="1"/>
  <c r="L93" i="10" s="1"/>
  <c r="F102" i="12"/>
  <c r="AM104" i="1"/>
  <c r="F101" i="12"/>
  <c r="AM103" i="1"/>
  <c r="F100" i="12"/>
  <c r="AM102" i="1"/>
  <c r="L90" i="10" s="1"/>
  <c r="F99" i="12"/>
  <c r="AM101" i="1"/>
  <c r="F98" i="12"/>
  <c r="AM100" i="1"/>
  <c r="F97" i="12"/>
  <c r="AM99" i="1"/>
  <c r="L87" i="10" s="1"/>
  <c r="F96" i="12"/>
  <c r="AM98" i="1"/>
  <c r="F95" i="12"/>
  <c r="AM97" i="1"/>
  <c r="F94" i="12"/>
  <c r="AM96" i="1"/>
  <c r="L84" i="10" s="1"/>
  <c r="F93" i="12"/>
  <c r="AM95" i="1"/>
  <c r="F92" i="12"/>
  <c r="AM94" i="1"/>
  <c r="F91" i="12"/>
  <c r="AM93" i="1"/>
  <c r="L81" i="10" s="1"/>
  <c r="F90" i="12"/>
  <c r="AM92" i="1"/>
  <c r="F89" i="12"/>
  <c r="AM91" i="1"/>
  <c r="F88" i="12"/>
  <c r="AM90" i="1"/>
  <c r="L78" i="10" s="1"/>
  <c r="F87" i="12"/>
  <c r="AM89" i="1"/>
  <c r="F86" i="12"/>
  <c r="AM88" i="1"/>
  <c r="F85" i="12"/>
  <c r="AM87" i="1"/>
  <c r="L75" i="10" s="1"/>
  <c r="F84" i="12"/>
  <c r="AM86" i="1"/>
  <c r="F83" i="12"/>
  <c r="AM85" i="1"/>
  <c r="F82" i="12"/>
  <c r="AM84" i="1"/>
  <c r="L72" i="10" s="1"/>
  <c r="F81" i="12"/>
  <c r="AM83" i="1"/>
  <c r="F80" i="12"/>
  <c r="AM82" i="1"/>
  <c r="F79" i="12"/>
  <c r="AM81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<sst xmlns="http://schemas.openxmlformats.org/spreadsheetml/2006/main" count="3408" uniqueCount="1170">
  <si>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</si>
  <si>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</si>
  <si>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</si>
  <si>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</si>
  <si>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</si>
  <si>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</si>
  <si>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</si>
  <si>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</si>
  <si>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</si>
  <si>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</si>
  <si>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</si>
  <si>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</si>
  <si>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</si>
  <si>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</si>
  <si>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</si>
  <si>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</si>
  <si>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</si>
  <si>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</si>
  <si>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</si>
  <si>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</si>
  <si>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</si>
  <si>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</si>
  <si>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</si>
  <si>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</si>
  <si>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</si>
  <si>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</si>
  <si>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</si>
  <si>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</si>
  <si>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</si>
  <si>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</si>
  <si>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</si>
  <si>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</si>
  <si>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</si>
  <si>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</si>
  <si>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</si>
  <si>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</si>
  <si>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</si>
  <si>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</si>
  <si>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</si>
  <si>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</si>
  <si>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</si>
  <si>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</si>
  <si>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</si>
  <si>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</si>
  <si>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</si>
  <si>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</si>
  <si>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</si>
  <si>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</si>
  <si>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</si>
  <si>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</si>
  <si>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</si>
  <si>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</si>
  <si>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</si>
  <si>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</si>
  <si>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</si>
  <si>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</si>
  <si>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</si>
  <si>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</si>
  <si>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</si>
  <si>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</si>
  <si>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</si>
  <si>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</si>
  <si>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</si>
  <si>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</si>
  <si>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</si>
  <si>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</si>
  <si>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</si>
  <si>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</si>
  <si>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</si>
  <si>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</si>
  <si>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</si>
  <si>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</si>
  <si>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</si>
  <si>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</si>
  <si>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</si>
  <si>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</si>
  <si>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</si>
  <si>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</si>
  <si>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</si>
  <si>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</si>
  <si>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</si>
  <si>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</si>
  <si>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</si>
  <si>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</si>
  <si>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</si>
  <si>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</si>
  <si>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</si>
  <si>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</si>
  <si>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</si>
  <si>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</si>
  <si>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</si>
  <si>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</si>
  <si>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</si>
  <si>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</si>
  <si>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</si>
  <si>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</si>
  <si>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</si>
  <si>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</si>
  <si>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</si>
  <si>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</si>
  <si>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</si>
  <si>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</si>
  <si>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</si>
  <si>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</si>
  <si>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</si>
  <si>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</si>
  <si>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</si>
  <si>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</si>
  <si>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</si>
  <si>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</si>
  <si>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</si>
  <si>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</si>
  <si>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</si>
  <si>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</si>
  <si>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</si>
  <si>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</si>
  <si>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</si>
  <si>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</si>
  <si>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</si>
  <si>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</si>
  <si>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</si>
  <si>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</si>
  <si>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</si>
  <si>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</si>
  <si>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</si>
  <si>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</si>
  <si>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</si>
  <si>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</si>
  <si>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</si>
  <si>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</si>
  <si>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</si>
  <si>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</si>
  <si>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</si>
  <si>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</si>
  <si>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</si>
  <si>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</si>
  <si>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</si>
  <si>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</si>
  <si>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</si>
  <si>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</si>
  <si>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</si>
  <si>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</si>
  <si>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</si>
  <si>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</si>
  <si>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</si>
  <si>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</si>
  <si>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</si>
  <si>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</si>
  <si>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</si>
  <si>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</si>
  <si>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</si>
  <si>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</si>
  <si>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</si>
  <si>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</si>
  <si>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</si>
  <si>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</si>
  <si>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</si>
  <si>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</si>
  <si>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</si>
  <si>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</si>
  <si>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</si>
  <si>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</si>
  <si>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</si>
  <si>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</si>
  <si>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</si>
  <si>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</si>
  <si>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</si>
  <si>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</si>
  <si>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</si>
  <si>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</si>
  <si>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</si>
  <si>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</si>
  <si>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</si>
  <si>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</si>
  <si>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</si>
  <si>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</si>
  <si>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</si>
  <si>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</si>
  <si>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</si>
  <si>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</si>
  <si>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</si>
  <si>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</si>
  <si>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</si>
  <si>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</si>
  <si>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</si>
  <si>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</si>
  <si>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</si>
  <si>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</si>
  <si>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</si>
  <si>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</si>
  <si>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</si>
  <si>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</si>
  <si>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</si>
  <si>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</si>
  <si>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</si>
  <si>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</si>
  <si>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</si>
  <si>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</si>
  <si>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</si>
  <si>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</si>
  <si>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</si>
  <si>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</si>
  <si>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</si>
  <si>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</si>
  <si>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</si>
  <si>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</si>
  <si>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</si>
  <si>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</si>
  <si>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</si>
  <si>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</si>
  <si>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</si>
  <si>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</si>
  <si>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</si>
  <si>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</si>
  <si>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</si>
  <si>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</si>
  <si>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</si>
  <si>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</si>
  <si>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</si>
  <si>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</si>
  <si>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</si>
  <si>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</si>
  <si>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</si>
  <si>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</si>
  <si>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</si>
  <si>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</si>
  <si>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</si>
  <si>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</si>
  <si>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</si>
  <si>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</si>
  <si>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</si>
  <si>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</si>
  <si>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</si>
  <si>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</si>
  <si>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</si>
  <si>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</si>
  <si>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</si>
  <si>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</si>
  <si>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</si>
  <si>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</si>
  <si>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</si>
  <si>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</si>
  <si>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</si>
  <si>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</si>
  <si>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</si>
  <si>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</si>
  <si>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</si>
  <si>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</si>
  <si>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</si>
  <si>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</si>
  <si>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</si>
  <si>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</si>
  <si>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</si>
  <si>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</si>
  <si>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</si>
  <si>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</si>
  <si>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</si>
  <si>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</si>
  <si>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</si>
  <si>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</si>
  <si>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</si>
  <si>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</si>
  <si>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</si>
  <si>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</si>
  <si>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</si>
  <si>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</si>
  <si>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</si>
  <si>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</si>
  <si>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</si>
  <si>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</si>
  <si>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</si>
  <si>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</si>
  <si>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</si>
  <si>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</si>
  <si>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</si>
  <si>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</si>
  <si>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</si>
  <si>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</si>
  <si>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</si>
  <si>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</si>
  <si>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</si>
  <si>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</si>
  <si>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</si>
  <si>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</si>
  <si>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</si>
  <si>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</si>
  <si>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</si>
  <si>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</si>
  <si>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</si>
  <si>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</si>
  <si>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</si>
  <si>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</si>
  <si>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</si>
  <si>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</si>
  <si>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</si>
  <si>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</si>
  <si>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</si>
  <si>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</si>
  <si>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</si>
  <si>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</si>
  <si>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</si>
  <si>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</si>
  <si>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</si>
  <si>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</si>
  <si>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</si>
  <si>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</si>
  <si>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</si>
  <si>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</si>
  <si>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</si>
  <si>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</si>
  <si>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</si>
  <si>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</si>
  <si>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</si>
  <si>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</si>
  <si>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</si>
  <si>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</si>
  <si>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</si>
  <si>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</si>
  <si>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</si>
  <si>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</si>
  <si>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</si>
  <si>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</si>
  <si>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</si>
  <si>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</si>
  <si>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</si>
  <si>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</si>
  <si>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</si>
  <si>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</si>
  <si>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</si>
  <si>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</si>
  <si>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</si>
  <si>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</si>
  <si>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</si>
  <si>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</si>
  <si>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</si>
  <si>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</si>
  <si>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</si>
  <si>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</si>
  <si>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</si>
  <si>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</si>
  <si>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</si>
  <si>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</si>
  <si>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</si>
  <si>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</si>
  <si>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</si>
  <si>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</si>
  <si>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</si>
  <si>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</si>
  <si>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</si>
  <si>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</si>
  <si>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</si>
  <si>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</si>
  <si>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</si>
  <si>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</si>
  <si>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</si>
  <si>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</si>
  <si>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</si>
  <si>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</si>
  <si>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</si>
  <si>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</si>
  <si>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</si>
  <si>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</si>
  <si>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</si>
  <si>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</si>
  <si>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</si>
  <si>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</si>
  <si>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</si>
  <si>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</si>
  <si>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</si>
  <si>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</si>
  <si>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</si>
  <si>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</si>
  <si>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</si>
  <si>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</si>
  <si>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</si>
  <si>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</si>
  <si>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</si>
  <si>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</si>
  <si>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</si>
  <si>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</si>
  <si>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</si>
  <si>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</si>
  <si>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</si>
  <si>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</si>
  <si>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</si>
  <si>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</si>
  <si>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</si>
  <si>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</si>
  <si>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</si>
  <si>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</si>
  <si>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</si>
  <si>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</si>
  <si>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</si>
  <si>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</si>
  <si>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</si>
  <si>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</si>
  <si>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</si>
  <si>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</si>
  <si>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</si>
  <si>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</si>
  <si>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</si>
  <si>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</si>
  <si>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</si>
  <si>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</si>
  <si>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</si>
  <si>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</si>
  <si>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</si>
  <si>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</si>
  <si>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</si>
  <si>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</si>
  <si>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</si>
  <si>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</si>
  <si>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</si>
  <si>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</si>
  <si>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</si>
  <si>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</si>
  <si>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</si>
  <si>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</si>
  <si>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</si>
  <si>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</si>
  <si>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</si>
  <si>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</si>
  <si>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</si>
  <si>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</si>
  <si>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</si>
  <si>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</si>
  <si>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</si>
  <si>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</si>
  <si>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</si>
  <si>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</si>
  <si>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</si>
  <si>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</si>
  <si>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</si>
  <si>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</si>
  <si>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</si>
  <si>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</si>
  <si>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</si>
  <si>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</si>
  <si>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</si>
  <si>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</si>
  <si>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</si>
  <si>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</si>
  <si>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</si>
  <si>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</si>
  <si>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</si>
  <si>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</si>
  <si>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</si>
  <si>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</si>
  <si>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</si>
  <si>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</si>
  <si>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</si>
  <si>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</si>
  <si>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</si>
  <si>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</si>
  <si>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</si>
  <si>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</si>
  <si>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</si>
  <si>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</si>
  <si>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</si>
  <si>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</si>
  <si>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</si>
  <si>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</si>
  <si>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</si>
  <si>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</si>
  <si>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</si>
  <si>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</si>
  <si>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</si>
  <si>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</si>
  <si>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</si>
  <si>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</si>
  <si>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</si>
  <si>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</si>
  <si>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</si>
  <si>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</si>
  <si>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</si>
  <si>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</si>
  <si>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</si>
  <si>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</si>
  <si>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</si>
  <si>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</si>
  <si>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</si>
  <si>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</si>
  <si>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</si>
  <si>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</si>
  <si>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</si>
  <si>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</si>
  <si>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</si>
  <si>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</si>
  <si>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</si>
  <si>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</si>
  <si>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</si>
  <si>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</si>
  <si>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</si>
  <si>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</si>
  <si>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</si>
  <si>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</si>
  <si>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</si>
  <si>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</si>
  <si>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</si>
  <si>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</si>
  <si>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</si>
  <si>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</si>
  <si>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</si>
  <si>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</si>
  <si>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</si>
  <si>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</si>
  <si>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</si>
  <si>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</si>
  <si>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</si>
  <si>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</si>
  <si>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</si>
  <si>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</si>
  <si>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</si>
  <si>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</si>
  <si>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</si>
  <si>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</si>
  <si>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</si>
  <si>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</si>
  <si>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</si>
  <si>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</si>
  <si>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</si>
  <si>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</si>
  <si>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</si>
  <si>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</si>
  <si>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</si>
  <si>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</si>
  <si>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</si>
  <si>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</si>
  <si>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</si>
  <si>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</si>
  <si>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</si>
  <si>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</si>
  <si>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</si>
  <si>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</si>
  <si>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</si>
  <si>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</si>
  <si>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</si>
  <si>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</si>
  <si>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</si>
  <si>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</si>
  <si>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</si>
  <si>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</si>
  <si>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</si>
  <si>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</si>
  <si>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</si>
  <si>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</si>
  <si>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</si>
  <si>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</si>
  <si>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</si>
  <si>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</si>
  <si>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</si>
  <si>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</si>
  <si>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</si>
  <si>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</si>
  <si>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</si>
  <si>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</si>
  <si>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</si>
  <si>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</si>
  <si>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</si>
  <si>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</si>
  <si>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</si>
  <si>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</si>
  <si>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</si>
  <si>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</si>
  <si>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</si>
  <si>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</si>
  <si>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</si>
  <si>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</si>
  <si>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</si>
  <si>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</si>
  <si>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</si>
  <si>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</si>
  <si>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</si>
  <si>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</si>
  <si>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</si>
  <si>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</si>
  <si>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</si>
  <si>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</si>
  <si>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</si>
  <si>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</si>
  <si>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</si>
  <si>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</si>
  <si>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</si>
  <si>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</si>
  <si>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</si>
  <si>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</si>
  <si>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</si>
  <si>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</si>
  <si>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</si>
  <si>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</si>
  <si>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</si>
  <si>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</si>
  <si>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</si>
  <si>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</si>
  <si>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</si>
  <si>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</si>
  <si>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</si>
  <si>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</si>
  <si>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</si>
  <si>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</si>
  <si>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</si>
  <si>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</si>
  <si>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</si>
  <si>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</si>
  <si>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</si>
  <si>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</si>
  <si>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</si>
  <si>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</si>
  <si>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</si>
  <si>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</si>
  <si>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</si>
  <si>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</si>
  <si>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</si>
  <si>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</si>
  <si>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</si>
  <si>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</si>
  <si>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</si>
  <si>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</si>
  <si>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</si>
  <si>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</si>
  <si>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</si>
  <si>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</si>
  <si>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</si>
  <si>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</si>
  <si>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</si>
  <si>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</si>
  <si>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</si>
  <si>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</si>
  <si>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</si>
  <si>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</si>
  <si>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</si>
  <si>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</si>
  <si>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</si>
  <si>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</si>
  <si>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</si>
  <si>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</si>
  <si>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</si>
  <si>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</si>
  <si>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</si>
  <si>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</si>
  <si>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</si>
  <si>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</si>
  <si>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</si>
  <si>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</si>
  <si>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</si>
  <si>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</si>
  <si>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</si>
  <si>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</si>
  <si>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</si>
  <si>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</si>
  <si>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</si>
  <si>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</si>
  <si>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</si>
  <si>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</si>
  <si>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</si>
  <si>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</si>
  <si>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</si>
  <si>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</si>
  <si>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</si>
  <si>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</si>
  <si>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</si>
  <si>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</si>
  <si>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</si>
  <si>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</si>
  <si>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</si>
  <si>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</si>
  <si>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</si>
  <si>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</si>
  <si>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</si>
  <si>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</si>
  <si>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</si>
  <si>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</si>
  <si>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</si>
  <si>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</si>
  <si>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</si>
  <si>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</si>
  <si>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</si>
  <si>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</si>
  <si>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</si>
  <si>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</si>
  <si>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</si>
  <si>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</si>
  <si>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</si>
  <si>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</si>
  <si>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</si>
  <si>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</si>
  <si>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</si>
  <si>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</si>
  <si>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</si>
  <si>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</si>
  <si>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</si>
  <si>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</si>
  <si>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</si>
  <si>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</si>
  <si>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</si>
  <si>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</si>
  <si>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</si>
  <si>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</si>
  <si>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</si>
  <si>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</si>
  <si>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</si>
  <si>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</si>
  <si>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</si>
  <si>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</si>
  <si>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</si>
  <si>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</si>
  <si>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</si>
  <si>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</si>
  <si>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</si>
  <si>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</si>
  <si>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</si>
  <si>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</si>
  <si>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</si>
  <si>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</si>
  <si>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</si>
  <si>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</si>
  <si>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</si>
  <si>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</si>
  <si>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</si>
  <si>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</si>
  <si>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</si>
  <si>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</si>
  <si>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</si>
  <si>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</si>
  <si>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</si>
  <si>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</si>
  <si>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</si>
  <si>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</si>
  <si>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</si>
  <si>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</si>
  <si>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</si>
  <si>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</si>
  <si>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</si>
  <si>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</si>
  <si>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</si>
  <si>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</si>
  <si>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</si>
  <si>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</si>
  <si>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</si>
  <si>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</si>
  <si>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</si>
  <si>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</si>
  <si>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</si>
  <si>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</si>
  <si>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</si>
  <si>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</si>
  <si>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</si>
  <si>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</si>
  <si>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</si>
  <si>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</si>
  <si>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</si>
  <si>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</si>
  <si>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</si>
  <si>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</si>
  <si>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</si>
  <si>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</si>
  <si>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</si>
  <si>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</si>
  <si>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</si>
  <si>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</si>
  <si>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</si>
  <si>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</si>
  <si>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</si>
  <si>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</si>
  <si>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</si>
  <si>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</si>
  <si>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</si>
  <si>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</si>
  <si>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</si>
  <si>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</si>
  <si>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</si>
  <si>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</si>
  <si>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</si>
  <si>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</si>
  <si>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</si>
  <si>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</si>
  <si>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</si>
  <si>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</si>
  <si>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</si>
  <si>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</si>
  <si>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</si>
  <si>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</si>
  <si>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</si>
  <si>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</si>
  <si>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</si>
  <si>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</si>
  <si>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</si>
  <si>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</si>
  <si>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</si>
  <si>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</si>
  <si>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</si>
  <si>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</si>
  <si>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</si>
  <si>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</si>
  <si>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</si>
  <si>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</si>
  <si>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</si>
  <si>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</si>
  <si>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</si>
  <si>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</si>
  <si>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</si>
  <si>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</si>
  <si>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</si>
  <si>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</si>
  <si>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</si>
  <si>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</si>
  <si>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</si>
  <si>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</si>
  <si>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</si>
  <si>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</si>
  <si>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</si>
  <si>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</si>
  <si>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</si>
  <si>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</si>
  <si>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</si>
  <si>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</si>
  <si>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</si>
  <si>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</si>
  <si>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</si>
  <si>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</si>
  <si>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</si>
  <si>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</si>
  <si>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</si>
  <si>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</si>
  <si>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</si>
  <si>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</si>
  <si>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</si>
  <si>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</si>
  <si>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</si>
  <si>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</si>
  <si>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</si>
  <si>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</si>
  <si>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</si>
  <si>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</si>
  <si>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</si>
  <si>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</si>
  <si>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</si>
  <si>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</si>
  <si>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</si>
  <si>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</si>
  <si>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</si>
  <si>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</si>
  <si>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</si>
  <si>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</si>
  <si>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</si>
  <si>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</si>
  <si>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</si>
  <si>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</si>
  <si>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</si>
  <si>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</si>
  <si>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</si>
  <si>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</si>
  <si>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</si>
  <si>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</si>
  <si>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</si>
  <si>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</si>
  <si>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</si>
  <si>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</si>
  <si>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</si>
  <si>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</si>
  <si>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</si>
  <si>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</si>
  <si>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</si>
  <si>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</si>
  <si>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</si>
  <si>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</si>
  <si>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</si>
  <si>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</si>
  <si>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</si>
  <si>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</si>
  <si>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</si>
  <si>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</si>
  <si>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</si>
  <si>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</si>
  <si>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</si>
  <si>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</si>
  <si>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</si>
  <si>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</si>
  <si>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</si>
  <si>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</si>
  <si>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</si>
  <si>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</si>
  <si>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</si>
  <si>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</si>
  <si>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</si>
  <si>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</si>
  <si>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</si>
  <si>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</si>
  <si>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</si>
  <si>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</si>
  <si>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</si>
  <si>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</si>
  <si>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</si>
  <si>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</si>
  <si>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</si>
  <si>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</si>
  <si>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</si>
  <si>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</si>
  <si>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</si>
  <si>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</si>
  <si>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</si>
  <si>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</si>
  <si>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</si>
  <si>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</si>
  <si>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</si>
  <si>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</si>
  <si>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</si>
  <si>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</si>
  <si>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</si>
  <si>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</si>
  <si>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</si>
  <si>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</si>
  <si>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</si>
  <si>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</si>
  <si>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</si>
  <si>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</si>
  <si>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</si>
  <si>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</si>
  <si>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</si>
  <si>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</si>
  <si>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</si>
  <si>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</si>
  <si>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</si>
  <si>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</si>
  <si>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</si>
  <si>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</si>
  <si>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</si>
  <si>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</si>
  <si>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</si>
  <si>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</si>
  <si>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</si>
  <si>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</si>
  <si>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</si>
  <si>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</si>
  <si>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</si>
  <si>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</si>
  <si>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</si>
  <si>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</si>
  <si>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</si>
  <si>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</si>
  <si>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</si>
  <si>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</si>
  <si>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</si>
  <si>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</si>
  <si>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</si>
  <si>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</si>
  <si>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</si>
  <si>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</si>
  <si>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</si>
  <si>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Aguardando deslocamento dos maquinista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</si>
  <si>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</si>
  <si>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</si>
  <si>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</si>
  <si>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</si>
  <si>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</si>
  <si>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11:44</t>
  </si>
  <si>
    <t xml:space="preserve">MC1 09:10, licenciado 09:13, segue para o local de trabalho 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</si>
  <si>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</si>
  <si>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</si>
  <si>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</si>
  <si>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</si>
  <si>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</si>
  <si>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</si>
  <si>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 xml:space="preserve">MC1 09:14, segue em deslocamento 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</si>
  <si>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</si>
  <si>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</si>
  <si>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</si>
  <si>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</si>
  <si>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</si>
  <si>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</si>
  <si>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</si>
  <si>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</si>
  <si>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11hrs </t>
  </si>
  <si>
    <t>TP pronta 09hrs, intervalo 11:37 ate 13:07</t>
  </si>
  <si>
    <t xml:space="preserve">Programado as 09hrs porem TP pronta 10hrs devido preparação do material , sem faixa </t>
  </si>
  <si>
    <t>Previsão MC1 08:30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</si>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</sst>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4" fillId="14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9" headerRowBorderDxfId="237" tableBorderDxfId="238" totalsRowBorderDxfId="23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5"/>
    <tableColumn id="4" xr3:uid="{062C67FE-0D06-4582-BA9C-B087681F34EC}" name="SUB" dataDxfId="234"/>
    <tableColumn id="5" xr3:uid="{1DF130D1-4D15-4DFF-8266-F1B81CAA897E}" name="KM Inicio" dataDxfId="233"/>
    <tableColumn id="6" xr3:uid="{A344A0E9-F964-4FE5-9EB0-2661309404E9}" name="KM Fim" dataDxfId="232"/>
    <tableColumn id="7" xr3:uid="{B0ED4DF3-274E-46B6-A2D1-0985F47224C1}" name="Trecho" dataDxfId="231"/>
    <tableColumn id="8" xr3:uid="{1DE44FFC-B2F5-4DE5-A7E5-915DA69A16F8}" name="SB" dataDxfId="230"/>
    <tableColumn id="9" xr3:uid="{7841069B-E29E-4A5E-B561-931B24D14782}" name="NOME SUB" dataDxfId="229"/>
    <tableColumn id="10" xr3:uid="{01B251F8-5EA1-4C87-81E3-9BD14100B544}" name="Trecho Coordenação" dataDxfId="22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7"/>
    <tableColumn id="8" xr3:uid="{98E82858-1ECA-4DB3-8AE4-BBB972FC487D}" name="CORRELATO" dataDxfId="2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J44" activePane="topRight" state="frozen"/>
      <selection pane="topRight" activeCell="F1017" sqref="F10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9" t="s">
        <v>728</v>
      </c>
      <c r="C1" s="220"/>
      <c r="D1" s="220"/>
      <c r="E1" s="3"/>
      <c r="F1" s="219" t="s">
        <v>729</v>
      </c>
      <c r="G1" s="220"/>
      <c r="H1" s="221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0"/>
      <c r="AG1" s="222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12" t="s">
        <v>737</v>
      </c>
      <c r="BB2" s="216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6"/>
      <c r="AK3" s="212" t="s">
        <v>739</v>
      </c>
      <c r="AL3" s="213"/>
      <c r="AM3" s="214"/>
      <c r="AN3" s="215"/>
      <c r="AO3" s="213"/>
      <c r="AP3" s="213"/>
      <c r="AQ3" s="216"/>
      <c r="AR3" s="63"/>
      <c r="AS3" s="217" t="s">
        <v>745</v>
      </c>
      <c r="AT3" s="218"/>
      <c r="AU3" s="217" t="s">
        <v>746</v>
      </c>
      <c r="AV3" s="218"/>
      <c r="AW3" s="217" t="s">
        <v>747</v>
      </c>
      <c r="AX3" s="218"/>
      <c r="AY3" s="63" t="s">
        <v>748</v>
      </c>
      <c r="AZ3" s="63"/>
      <c r="BA3" s="240"/>
      <c r="BB3" s="241"/>
      <c r="BC3" s="212" t="s">
        <v>741</v>
      </c>
      <c r="BD3" s="213"/>
      <c r="BE3" s="213"/>
      <c r="BF3" s="216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IF(D21="","*",IFERROR(IF(ISODD(COUNT(AS21:AX1028)),"ERRO",SUM((AT21-AS21),(AV21-AU21),(AX21-AW21))),"ERRO"))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IF(D32="","*",IFERROR(IF(ISODD(COUNT(AS32:AX1038)),"ERRO",SUM((AT32-AS32),(AV32-AU32),(AX32-AW32))),"ERRO"))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si="5"/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/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5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5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5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IF(D37="","*",IFERROR(IF(ISODD(COUNT(AS37:AX1042)),"ERRO",SUM((AT37-AS37),(AV37-AU37),(AX37-AW37))),"ERRO"))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5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5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/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5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5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5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5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5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5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IF(D46="","*",IFERROR(IF(ISODD(COUNT(AS46:AX1045)),"ERRO",SUM((AT46-AS46),(AV46-AU46),(AX46-AW46))),"ERRO"))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4" t="str">
        <f>IF(D49="","*",IFERROR(IF(ISODD(COUNT(AS49:AX1048)),"ERRO",SUM((AT49-AS49),(AV49-AU49),(AX49-AW49))),"ERRO"))</f>
        <v>ERRO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0</v>
      </c>
      <c r="BT49" s="209" t="str">
        <f t="shared" si="5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IF(D50="","*",IFERROR(IF(ISODD(COUNT(AS50:AX1057)),"ERRO",SUM((AT50-AS50),(AV50-AU50),(AX50-AW50))),"ERRO"))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IF(D51="","*",IFERROR(IF(ISODD(COUNT(AS51:AX1049)),"ERRO",SUM((AT51-AS51),(AV51-AU51),(AX51-AW51))),"ERRO"))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5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IF(D52="","*",IFERROR(IF(ISODD(COUNT(AS52:AX1050)),"ERRO",SUM((AT52-AS52),(AV52-AU52),(AX52-AW52))),"ERRO"))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5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/>
      <c r="AU53" s="139"/>
      <c r="AV53" s="139"/>
      <c r="AW53" s="14"/>
      <c r="AX53" s="14"/>
      <c r="AY53" s="184" t="str">
        <f>IF(D53="","*",IFERROR(IF(ISODD(COUNT(AS53:AX1051)),"ERRO",SUM((AT53-AS53),(AV53-AU53),(AX53-AW53))),"ERRO"))</f>
        <v>ERRO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1</v>
      </c>
      <c r="BI53" s="17"/>
      <c r="BJ53" s="17" t="s">
        <v>955</v>
      </c>
      <c r="BK53" s="17" t="s">
        <v>955</v>
      </c>
      <c r="BL53" s="16"/>
      <c r="BM53" s="133"/>
      <c r="BN53" s="133"/>
      <c r="BO53" s="133"/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</v>
      </c>
      <c r="BT53" s="209" t="str">
        <f t="shared" si="5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 t="s">
        <v>956</v>
      </c>
      <c r="BK54" s="18"/>
      <c r="BL54" s="16"/>
      <c r="BM54" s="133"/>
      <c r="BN54" s="133"/>
      <c r="BO54" s="133"/>
      <c r="BP54" s="205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/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957</v>
      </c>
      <c r="N55" s="130" t="s">
        <v>958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959</v>
      </c>
      <c r="W55" s="108" t="s">
        <v>960</v>
      </c>
      <c r="X55" s="107" t="s">
        <v>825</v>
      </c>
      <c r="Y55" s="132" t="s">
        <v>886</v>
      </c>
      <c r="Z55" s="107"/>
      <c r="AA55" s="196" t="s">
        <v>961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962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/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963</v>
      </c>
      <c r="BK56" s="17" t="s">
        <v>963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964</v>
      </c>
      <c r="BK57" s="17" t="s">
        <v>964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5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965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966</v>
      </c>
      <c r="W58" s="108" t="s">
        <v>967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968</v>
      </c>
      <c r="BK58" s="17" t="s">
        <v>969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970</v>
      </c>
      <c r="N59" s="130" t="s">
        <v>971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972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IF(D60="","*",IFERROR(IF(ISODD(COUNT(AS60:AX1054)),"ERRO",SUM((AT60-AS60),(AV60-AU60),(AX60-AW60))),"ERRO"))</f>
        <v>6.2499999999999944E-2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1</v>
      </c>
      <c r="BI60" s="17"/>
      <c r="BJ60" s="17" t="s">
        <v>973</v>
      </c>
      <c r="BK60" s="258" t="s">
        <v>973</v>
      </c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0.99999999999999911</v>
      </c>
      <c r="BS60" s="19">
        <f>IF(OR(B60="",F60=""),"*",BA60/Q60)</f>
        <v>0</v>
      </c>
      <c r="BT60" s="209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IF(D61="","*",IFERROR(IF(ISODD(COUNT(AS61:AX1055)),"ERRO",SUM((AT61-AS61),(AV61-AU61),(AX61-AW61))),"ERRO"))</f>
        <v>6.2499999999999944E-2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1</v>
      </c>
      <c r="BI61" s="17"/>
      <c r="BJ61" s="17" t="s">
        <v>973</v>
      </c>
      <c r="BK61" s="258" t="s">
        <v>973</v>
      </c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0.99999999999999911</v>
      </c>
      <c r="BS61" s="19">
        <f>IF(OR(B61="",F61=""),"*",BA61/Q61)</f>
        <v>0</v>
      </c>
      <c r="BT61" s="209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974</v>
      </c>
      <c r="BK62" s="17" t="s">
        <v>974</v>
      </c>
      <c r="BL62" s="16"/>
      <c r="BM62" s="133" t="s">
        <v>878</v>
      </c>
      <c r="BN62" s="133" t="s">
        <v>879</v>
      </c>
      <c r="BO62" s="133" t="s">
        <v>923</v>
      </c>
      <c r="BP62" s="17" t="s">
        <v>974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5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975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5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951</v>
      </c>
      <c r="N67" s="130" t="s">
        <v>952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 t="s">
        <v>886</v>
      </c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09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09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3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4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209" t="str">
        <f t="shared" si="4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4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976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977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09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09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09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0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57:Z62 Y64:Z66 Y68:Z1013 Z67">
    <cfRule type="cellIs" dxfId="225" priority="54056" operator="equal">
      <formula>"OPORTUNIDADE"</formula>
    </cfRule>
  </conditionalFormatting>
  <conditionalFormatting sqref="Y6:Z7 Y14:Z15 Y20:Z28 Z16 Y30:Z31 Z34:Z35 Z40:Z45 Y47:Z48 Z51:Z52 Z57:Z62 Y64:Z66 Y68:Z1013 Z67">
    <cfRule type="cellIs" dxfId="224" priority="11642" operator="equal">
      <formula>"NÃO"</formula>
    </cfRule>
    <cfRule type="cellIs" dxfId="223" priority="11643" operator="equal">
      <formula>"SIM"</formula>
    </cfRule>
  </conditionalFormatting>
  <conditionalFormatting sqref="AZ6:AZ1013">
    <cfRule type="expression" dxfId="222" priority="54098">
      <formula>#REF!=1</formula>
    </cfRule>
  </conditionalFormatting>
  <conditionalFormatting sqref="U6:U1013 AY6:AY1013 BE6:BE1013">
    <cfRule type="cellIs" dxfId="221" priority="54082" operator="equal">
      <formula>"ERRO"</formula>
    </cfRule>
  </conditionalFormatting>
  <conditionalFormatting sqref="BQ6:BQ1013">
    <cfRule type="cellIs" dxfId="220" priority="54077" operator="equal">
      <formula>"Produção e Intervalo"</formula>
    </cfRule>
    <cfRule type="cellIs" dxfId="219" priority="54078" operator="equal">
      <formula>"Aderente"</formula>
    </cfRule>
    <cfRule type="cellIs" dxfId="218" priority="54079" operator="equal">
      <formula>"Intervalo"</formula>
    </cfRule>
    <cfRule type="cellIs" dxfId="217" priority="54080" operator="equal">
      <formula>"Produção"</formula>
    </cfRule>
    <cfRule type="cellIs" dxfId="216" priority="54081" operator="equal">
      <formula>"ERRO"</formula>
    </cfRule>
  </conditionalFormatting>
  <conditionalFormatting sqref="BR6:BS1013">
    <cfRule type="cellIs" dxfId="215" priority="54059" operator="equal">
      <formula>"*"</formula>
    </cfRule>
    <cfRule type="cellIs" dxfId="214" priority="54060" operator="greaterThanOrEqual">
      <formula>1</formula>
    </cfRule>
    <cfRule type="cellIs" dxfId="213" priority="54061" operator="lessThan">
      <formula>1</formula>
    </cfRule>
  </conditionalFormatting>
  <conditionalFormatting sqref="Y8:Z13">
    <cfRule type="cellIs" dxfId="212" priority="185" operator="equal">
      <formula>"OPORTUNIDADE"</formula>
    </cfRule>
  </conditionalFormatting>
  <conditionalFormatting sqref="Y8:Z13">
    <cfRule type="cellIs" dxfId="211" priority="183" operator="equal">
      <formula>"NÃO"</formula>
    </cfRule>
    <cfRule type="cellIs" dxfId="210" priority="184" operator="equal">
      <formula>"SIM"</formula>
    </cfRule>
  </conditionalFormatting>
  <conditionalFormatting sqref="Y17:Z18">
    <cfRule type="cellIs" dxfId="209" priority="182" operator="equal">
      <formula>"OPORTUNIDADE"</formula>
    </cfRule>
  </conditionalFormatting>
  <conditionalFormatting sqref="Y17:Z18">
    <cfRule type="cellIs" dxfId="208" priority="180" operator="equal">
      <formula>"NÃO"</formula>
    </cfRule>
    <cfRule type="cellIs" dxfId="207" priority="181" operator="equal">
      <formula>"SIM"</formula>
    </cfRule>
  </conditionalFormatting>
  <conditionalFormatting sqref="BJ8:BJ1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6" priority="168" operator="equal">
      <formula>"OPORTUNIDADE"</formula>
    </cfRule>
  </conditionalFormatting>
  <conditionalFormatting sqref="Y19:Z19">
    <cfRule type="cellIs" dxfId="205" priority="166" operator="equal">
      <formula>"NÃO"</formula>
    </cfRule>
    <cfRule type="cellIs" dxfId="204" priority="167" operator="equal">
      <formula>"SIM"</formula>
    </cfRule>
  </conditionalFormatting>
  <conditionalFormatting sqref="Z29">
    <cfRule type="cellIs" dxfId="203" priority="165" operator="equal">
      <formula>"OPORTUNIDADE"</formula>
    </cfRule>
  </conditionalFormatting>
  <conditionalFormatting sqref="Z29">
    <cfRule type="cellIs" dxfId="202" priority="163" operator="equal">
      <formula>"NÃO"</formula>
    </cfRule>
    <cfRule type="cellIs" dxfId="201" priority="164" operator="equal">
      <formula>"SIM"</formula>
    </cfRule>
  </conditionalFormatting>
  <conditionalFormatting sqref="BP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0" priority="156" operator="equal">
      <formula>"OPORTUNIDADE"</formula>
    </cfRule>
  </conditionalFormatting>
  <conditionalFormatting sqref="Y16">
    <cfRule type="cellIs" dxfId="199" priority="154" operator="equal">
      <formula>"NÃO"</formula>
    </cfRule>
    <cfRule type="cellIs" dxfId="198" priority="155" operator="equal">
      <formula>"SIM"</formula>
    </cfRule>
  </conditionalFormatting>
  <conditionalFormatting sqref="BK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7" priority="139" operator="equal">
      <formula>"OPORTUNIDADE"</formula>
    </cfRule>
  </conditionalFormatting>
  <conditionalFormatting sqref="Z32:Z33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32:Y33">
    <cfRule type="cellIs" dxfId="194" priority="136" operator="equal">
      <formula>"OPORTUNIDADE"</formula>
    </cfRule>
  </conditionalFormatting>
  <conditionalFormatting sqref="Y32:Y33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BK2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1" priority="127" operator="equal">
      <formula>"OPORTUNIDADE"</formula>
    </cfRule>
  </conditionalFormatting>
  <conditionalFormatting sqref="Y40:Y46 Y34:Y38">
    <cfRule type="cellIs" dxfId="190" priority="125" operator="equal">
      <formula>"NÃO"</formula>
    </cfRule>
    <cfRule type="cellIs" dxfId="189" priority="126" operator="equal">
      <formula>"SIM"</formula>
    </cfRule>
  </conditionalFormatting>
  <conditionalFormatting sqref="BK1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8" priority="116" operator="equal">
      <formula>"OPORTUNIDADE"</formula>
    </cfRule>
  </conditionalFormatting>
  <conditionalFormatting sqref="Z36:Z37">
    <cfRule type="cellIs" dxfId="187" priority="114" operator="equal">
      <formula>"NÃO"</formula>
    </cfRule>
    <cfRule type="cellIs" dxfId="186" priority="115" operator="equal">
      <formula>"SIM"</formula>
    </cfRule>
  </conditionalFormatting>
  <conditionalFormatting sqref="Z38:Z39">
    <cfRule type="cellIs" dxfId="185" priority="113" operator="equal">
      <formula>"OPORTUNIDADE"</formula>
    </cfRule>
  </conditionalFormatting>
  <conditionalFormatting sqref="Z38:Z39">
    <cfRule type="cellIs" dxfId="184" priority="111" operator="equal">
      <formula>"NÃO"</formula>
    </cfRule>
    <cfRule type="cellIs" dxfId="183" priority="112" operator="equal">
      <formula>"SIM"</formula>
    </cfRule>
  </conditionalFormatting>
  <conditionalFormatting sqref="Z46">
    <cfRule type="cellIs" dxfId="182" priority="110" operator="equal">
      <formula>"OPORTUNIDADE"</formula>
    </cfRule>
  </conditionalFormatting>
  <conditionalFormatting sqref="Z46">
    <cfRule type="cellIs" dxfId="181" priority="108" operator="equal">
      <formula>"NÃO"</formula>
    </cfRule>
    <cfRule type="cellIs" dxfId="180" priority="109" operator="equal">
      <formula>"SIM"</formula>
    </cfRule>
  </conditionalFormatting>
  <conditionalFormatting sqref="BP1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10">
      <iconSet showValue="0">
        <cfvo type="percent" val="0"/>
        <cfvo type="num" val="1"/>
        <cfvo type="num" val="1" gte="0"/>
      </iconSet>
    </cfRule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1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16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61">
    <cfRule type="iconSet" priority="60920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 BK63:BK1013 BK54:BK55">
    <cfRule type="iconSet" priority="609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9" priority="98" operator="equal">
      <formula>"OPORTUNIDADE"</formula>
    </cfRule>
  </conditionalFormatting>
  <conditionalFormatting sqref="Y29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39">
    <cfRule type="cellIs" dxfId="176" priority="95" operator="equal">
      <formula>"OPORTUNIDADE"</formula>
    </cfRule>
  </conditionalFormatting>
  <conditionalFormatting sqref="Y39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3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3" priority="85" operator="equal">
      <formula>"OPORTUNIDADE"</formula>
    </cfRule>
  </conditionalFormatting>
  <conditionalFormatting sqref="Z49:Z5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Y49:Y63">
    <cfRule type="cellIs" dxfId="170" priority="79" operator="equal">
      <formula>"OPORTUNIDADE"</formula>
    </cfRule>
  </conditionalFormatting>
  <conditionalFormatting sqref="Y49:Y63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BK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7" priority="56" operator="equal">
      <formula>"OPORTUNIDADE"</formula>
    </cfRule>
  </conditionalFormatting>
  <conditionalFormatting sqref="Z53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3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44" operator="equal">
      <formula>"OPORTUNIDADE"</formula>
    </cfRule>
  </conditionalFormatting>
  <conditionalFormatting sqref="Z54:Z55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56">
    <cfRule type="cellIs" dxfId="161" priority="38" operator="equal">
      <formula>"OPORTUNIDADE"</formula>
    </cfRule>
  </conditionalFormatting>
  <conditionalFormatting sqref="Z56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Z63">
    <cfRule type="cellIs" dxfId="158" priority="29" operator="equal">
      <formula>"OPORTUNIDADE"</formula>
    </cfRule>
  </conditionalFormatting>
  <conditionalFormatting sqref="Z63">
    <cfRule type="cellIs" dxfId="157" priority="27" operator="equal">
      <formula>"NÃO"</formula>
    </cfRule>
    <cfRule type="cellIs" dxfId="156" priority="28" operator="equal">
      <formula>"SIM"</formula>
    </cfRule>
  </conditionalFormatting>
  <conditionalFormatting sqref="BK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67">
    <cfRule type="cellIs" dxfId="155" priority="7" operator="equal">
      <formula>"OPORTUNIDADE"</formula>
    </cfRule>
  </conditionalFormatting>
  <conditionalFormatting sqref="Y67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5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978</v>
      </c>
      <c r="C2" s="124" t="s">
        <v>755</v>
      </c>
      <c r="D2" s="79" t="s">
        <v>757</v>
      </c>
      <c r="E2" s="79" t="s">
        <v>979</v>
      </c>
      <c r="F2" s="102" t="s">
        <v>980</v>
      </c>
      <c r="G2" s="79" t="s">
        <v>981</v>
      </c>
      <c r="H2" s="79" t="s">
        <v>982</v>
      </c>
      <c r="I2" s="79" t="s">
        <v>983</v>
      </c>
      <c r="J2" s="79" t="s">
        <v>984</v>
      </c>
      <c r="K2" s="81" t="s">
        <v>985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986</v>
      </c>
      <c r="C3" s="206" t="s">
        <v>987</v>
      </c>
      <c r="D3" s="206" t="s">
        <v>988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989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990</v>
      </c>
      <c r="C4" s="164" t="s">
        <v>991</v>
      </c>
      <c r="D4" s="164" t="s">
        <v>992</v>
      </c>
      <c r="E4" s="164" t="s">
        <v>993</v>
      </c>
      <c r="F4" s="164" t="s">
        <v>4</v>
      </c>
      <c r="G4" s="164" t="s">
        <v>994</v>
      </c>
    </row>
    <row r="5" spans="2:7">
      <c r="B5" s="165" t="s">
        <v>995</v>
      </c>
      <c r="C5" s="165">
        <v>257068</v>
      </c>
      <c r="D5" s="165" t="s">
        <v>996</v>
      </c>
      <c r="E5" s="165" t="s">
        <v>997</v>
      </c>
      <c r="F5" s="165" t="s">
        <v>997</v>
      </c>
      <c r="G5" s="166">
        <v>46296</v>
      </c>
    </row>
    <row r="6" spans="2:7">
      <c r="B6" s="165" t="s">
        <v>998</v>
      </c>
      <c r="C6" s="165" t="s">
        <v>384</v>
      </c>
      <c r="D6" s="165" t="s">
        <v>384</v>
      </c>
      <c r="E6" s="165" t="s">
        <v>384</v>
      </c>
      <c r="F6" s="165" t="s">
        <v>999</v>
      </c>
      <c r="G6" s="166" t="s">
        <v>384</v>
      </c>
    </row>
    <row r="7" spans="2:7">
      <c r="B7" s="165" t="s">
        <v>1000</v>
      </c>
      <c r="C7" s="165">
        <v>257472</v>
      </c>
      <c r="D7" s="165" t="s">
        <v>1001</v>
      </c>
      <c r="E7" s="165" t="s">
        <v>1002</v>
      </c>
      <c r="F7" s="165" t="s">
        <v>1002</v>
      </c>
      <c r="G7" s="166">
        <v>45992</v>
      </c>
    </row>
    <row r="8" spans="2:7">
      <c r="B8" s="165" t="s">
        <v>1003</v>
      </c>
      <c r="C8" s="165">
        <v>260307</v>
      </c>
      <c r="D8" s="165" t="s">
        <v>1004</v>
      </c>
      <c r="E8" s="165" t="s">
        <v>1005</v>
      </c>
      <c r="F8" s="165" t="s">
        <v>1002</v>
      </c>
      <c r="G8" s="166">
        <v>46082</v>
      </c>
    </row>
    <row r="9" spans="2:7">
      <c r="B9" s="165" t="s">
        <v>1006</v>
      </c>
      <c r="C9" s="165">
        <v>333033</v>
      </c>
      <c r="D9" s="165" t="s">
        <v>1007</v>
      </c>
      <c r="E9" s="165" t="s">
        <v>999</v>
      </c>
      <c r="F9" s="165" t="s">
        <v>1008</v>
      </c>
      <c r="G9" s="165" t="s">
        <v>384</v>
      </c>
    </row>
    <row r="10" spans="2:7">
      <c r="B10" s="165" t="s">
        <v>1009</v>
      </c>
      <c r="C10" s="165"/>
      <c r="D10" s="165"/>
      <c r="E10" s="165" t="s">
        <v>999</v>
      </c>
      <c r="F10" s="165" t="s">
        <v>1008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1010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1011</v>
      </c>
      <c r="E3" s="167" t="s">
        <v>1012</v>
      </c>
      <c r="F3" s="167" t="s">
        <v>1013</v>
      </c>
      <c r="G3" s="167" t="s">
        <v>1014</v>
      </c>
      <c r="H3" s="167" t="s">
        <v>1015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1016</v>
      </c>
      <c r="C1" s="25" t="s">
        <v>831</v>
      </c>
      <c r="E1" s="25" t="s">
        <v>1017</v>
      </c>
      <c r="G1" s="25" t="s">
        <v>1018</v>
      </c>
      <c r="H1" s="27"/>
      <c r="I1" s="25" t="s">
        <v>1019</v>
      </c>
      <c r="J1" s="27"/>
      <c r="K1" s="25" t="s">
        <v>1020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1023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1024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1025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1026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1027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1028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1029</v>
      </c>
      <c r="B13" s="4" t="s">
        <v>1030</v>
      </c>
      <c r="C13" s="4" t="s">
        <v>1031</v>
      </c>
      <c r="D13" s="4" t="s">
        <v>1032</v>
      </c>
      <c r="E13" s="4" t="s">
        <v>1033</v>
      </c>
      <c r="F13" s="4" t="s">
        <v>1034</v>
      </c>
      <c r="G13" s="4" t="s">
        <v>1035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1036</v>
      </c>
      <c r="N13" s="4" t="s">
        <v>1037</v>
      </c>
      <c r="O13" s="4" t="s">
        <v>1038</v>
      </c>
      <c r="P13" s="4" t="s">
        <v>827</v>
      </c>
      <c r="Q13" s="4" t="s">
        <v>1039</v>
      </c>
      <c r="R13" s="4" t="s">
        <v>1040</v>
      </c>
      <c r="S13" s="4" t="s">
        <v>1041</v>
      </c>
      <c r="T13" s="4" t="s">
        <v>1042</v>
      </c>
      <c r="U13" s="4" t="s">
        <v>1043</v>
      </c>
      <c r="V13" s="32" t="s">
        <v>1044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1045</v>
      </c>
      <c r="B14" s="34" t="s">
        <v>1046</v>
      </c>
      <c r="C14" s="34" t="s">
        <v>1047</v>
      </c>
      <c r="D14" s="34" t="s">
        <v>1048</v>
      </c>
      <c r="E14" s="34" t="s">
        <v>1048</v>
      </c>
      <c r="F14" s="34" t="s">
        <v>1049</v>
      </c>
      <c r="G14" s="34" t="s">
        <v>1049</v>
      </c>
      <c r="H14" s="34" t="s">
        <v>834</v>
      </c>
      <c r="I14" s="34" t="s">
        <v>1050</v>
      </c>
      <c r="J14" s="34" t="s">
        <v>911</v>
      </c>
      <c r="K14" s="34" t="s">
        <v>1051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1052</v>
      </c>
      <c r="R14" s="34" t="s">
        <v>1053</v>
      </c>
      <c r="S14" s="34" t="s">
        <v>1048</v>
      </c>
      <c r="T14" s="34" t="s">
        <v>1048</v>
      </c>
      <c r="U14" s="34" t="s">
        <v>1043</v>
      </c>
      <c r="V14" s="35" t="s">
        <v>1044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1054</v>
      </c>
      <c r="B15" s="34" t="s">
        <v>1055</v>
      </c>
      <c r="C15" s="34" t="str">
        <f>""</f>
        <v/>
      </c>
      <c r="D15" s="34"/>
      <c r="E15" s="34"/>
      <c r="F15" s="34"/>
      <c r="G15" s="34" t="s">
        <v>1056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1035</v>
      </c>
      <c r="R15" s="34" t="s">
        <v>1057</v>
      </c>
      <c r="S15" s="34" t="s">
        <v>1058</v>
      </c>
      <c r="T15" s="34" t="s">
        <v>1058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1048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1059</v>
      </c>
      <c r="L16" s="34"/>
      <c r="M16" s="34"/>
      <c r="N16" s="34"/>
      <c r="O16" s="34"/>
      <c r="P16" s="34"/>
      <c r="Q16" s="34"/>
      <c r="R16" s="34" t="s">
        <v>1060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1061</v>
      </c>
      <c r="B28" s="30" t="s">
        <v>1062</v>
      </c>
      <c r="C28" s="30" t="s">
        <v>1063</v>
      </c>
      <c r="D28" s="30" t="s">
        <v>1064</v>
      </c>
      <c r="E28" s="30" t="s">
        <v>1065</v>
      </c>
      <c r="F28" s="30" t="s">
        <v>1066</v>
      </c>
      <c r="G28" s="30" t="s">
        <v>1067</v>
      </c>
      <c r="H28" s="30" t="s">
        <v>1068</v>
      </c>
      <c r="I28" s="30" t="s">
        <v>1069</v>
      </c>
      <c r="J28" s="30" t="s">
        <v>1070</v>
      </c>
      <c r="K28" s="30" t="s">
        <v>1071</v>
      </c>
      <c r="L28" s="30" t="s">
        <v>1072</v>
      </c>
      <c r="M28" s="30" t="s">
        <v>1073</v>
      </c>
      <c r="N28" s="30" t="s">
        <v>1074</v>
      </c>
      <c r="O28" s="30" t="s">
        <v>1075</v>
      </c>
      <c r="P28" s="30" t="s">
        <v>1076</v>
      </c>
      <c r="Q28" s="30" t="s">
        <v>1077</v>
      </c>
      <c r="R28" s="30" t="s">
        <v>1078</v>
      </c>
      <c r="S28" s="30" t="s">
        <v>1079</v>
      </c>
      <c r="T28" s="30" t="s">
        <v>1080</v>
      </c>
      <c r="U28" s="30" t="s">
        <v>1081</v>
      </c>
      <c r="V28" s="30" t="s">
        <v>1082</v>
      </c>
      <c r="W28" s="30" t="s">
        <v>1083</v>
      </c>
      <c r="X28" s="30" t="s">
        <v>1084</v>
      </c>
      <c r="Y28" s="30" t="s">
        <v>1085</v>
      </c>
      <c r="Z28" s="30" t="s">
        <v>1086</v>
      </c>
      <c r="AA28" s="30" t="s">
        <v>1087</v>
      </c>
      <c r="AB28" s="30" t="s">
        <v>1088</v>
      </c>
      <c r="AC28" s="30" t="s">
        <v>1089</v>
      </c>
      <c r="AD28" s="30" t="s">
        <v>1090</v>
      </c>
      <c r="AE28" s="30" t="s">
        <v>1091</v>
      </c>
      <c r="AF28" s="30" t="s">
        <v>1092</v>
      </c>
      <c r="AG28" s="30" t="s">
        <v>1093</v>
      </c>
      <c r="AH28" s="30" t="s">
        <v>1094</v>
      </c>
      <c r="AI28" s="30" t="s">
        <v>1095</v>
      </c>
      <c r="AJ28" s="30" t="s">
        <v>1096</v>
      </c>
      <c r="AK28" s="30" t="s">
        <v>1097</v>
      </c>
      <c r="AL28" s="30" t="s">
        <v>1098</v>
      </c>
      <c r="AM28" s="30" t="s">
        <v>1099</v>
      </c>
      <c r="AN28" s="36" t="s">
        <v>1100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1101</v>
      </c>
      <c r="B29" s="34" t="s">
        <v>1102</v>
      </c>
      <c r="C29" s="34" t="s">
        <v>1103</v>
      </c>
      <c r="D29" s="34" t="s">
        <v>1049</v>
      </c>
      <c r="E29" s="34" t="s">
        <v>1055</v>
      </c>
      <c r="F29" s="34" t="s">
        <v>1104</v>
      </c>
      <c r="G29" s="34" t="s">
        <v>1105</v>
      </c>
      <c r="H29" s="34" t="s">
        <v>1106</v>
      </c>
      <c r="I29" s="34" t="s">
        <v>880</v>
      </c>
      <c r="J29" s="34" t="s">
        <v>1107</v>
      </c>
      <c r="K29" s="34" t="s">
        <v>1107</v>
      </c>
      <c r="L29" s="34" t="s">
        <v>1108</v>
      </c>
      <c r="M29" s="34" t="s">
        <v>931</v>
      </c>
      <c r="N29" s="34" t="s">
        <v>1109</v>
      </c>
      <c r="O29" s="34" t="s">
        <v>1110</v>
      </c>
      <c r="P29" s="34" t="s">
        <v>1111</v>
      </c>
      <c r="Q29" s="34" t="s">
        <v>1112</v>
      </c>
      <c r="R29" s="34" t="s">
        <v>1113</v>
      </c>
      <c r="S29" s="34" t="s">
        <v>1114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1116</v>
      </c>
      <c r="AD29" s="34" t="s">
        <v>1117</v>
      </c>
      <c r="AE29" s="34" t="s">
        <v>1118</v>
      </c>
      <c r="AF29" s="34" t="s">
        <v>1057</v>
      </c>
      <c r="AG29" s="34" t="s">
        <v>1060</v>
      </c>
      <c r="AH29" s="34" t="s">
        <v>1119</v>
      </c>
      <c r="AI29" s="34" t="s">
        <v>1120</v>
      </c>
      <c r="AJ29" s="34" t="s">
        <v>1107</v>
      </c>
      <c r="AK29" s="34" t="s">
        <v>1120</v>
      </c>
      <c r="AL29" s="34" t="s">
        <v>1107</v>
      </c>
      <c r="AM29" s="34" t="s">
        <v>1043</v>
      </c>
      <c r="AN29" s="35" t="s">
        <v>1044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1101</v>
      </c>
      <c r="B30" s="34"/>
      <c r="C30" s="34"/>
      <c r="D30" s="34" t="s">
        <v>1056</v>
      </c>
      <c r="E30" s="34"/>
      <c r="F30" s="34" t="s">
        <v>1121</v>
      </c>
      <c r="G30" s="34" t="s">
        <v>1122</v>
      </c>
      <c r="H30" s="34" t="s">
        <v>1123</v>
      </c>
      <c r="I30" s="34" t="s">
        <v>1124</v>
      </c>
      <c r="J30" s="34"/>
      <c r="K30" s="34"/>
      <c r="L30" s="34" t="s">
        <v>1125</v>
      </c>
      <c r="M30" s="34" t="s">
        <v>874</v>
      </c>
      <c r="N30" s="34" t="s">
        <v>880</v>
      </c>
      <c r="O30" s="34" t="s">
        <v>946</v>
      </c>
      <c r="P30" s="34" t="s">
        <v>1126</v>
      </c>
      <c r="Q30" s="34" t="s">
        <v>856</v>
      </c>
      <c r="R30" s="34"/>
      <c r="S30" s="34" t="s">
        <v>1112</v>
      </c>
      <c r="T30" s="34" t="s">
        <v>1127</v>
      </c>
      <c r="U30" s="34" t="s">
        <v>880</v>
      </c>
      <c r="V30" s="34" t="s">
        <v>1127</v>
      </c>
      <c r="W30" s="34" t="s">
        <v>880</v>
      </c>
      <c r="X30" s="34" t="s">
        <v>1127</v>
      </c>
      <c r="Y30" s="34" t="s">
        <v>880</v>
      </c>
      <c r="Z30" s="34" t="s">
        <v>1127</v>
      </c>
      <c r="AA30" s="34" t="s">
        <v>880</v>
      </c>
      <c r="AB30" s="34"/>
      <c r="AC30" s="34"/>
      <c r="AD30" s="34"/>
      <c r="AE30" s="34" t="s">
        <v>1128</v>
      </c>
      <c r="AF30" s="34"/>
      <c r="AG30" s="34"/>
      <c r="AH30" s="34"/>
      <c r="AI30" s="34" t="s">
        <v>1129</v>
      </c>
      <c r="AJ30" s="34" t="s">
        <v>1130</v>
      </c>
      <c r="AK30" s="34" t="s">
        <v>1129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1131</v>
      </c>
      <c r="E31" s="34"/>
      <c r="F31" s="34"/>
      <c r="G31" s="34"/>
      <c r="H31" s="34"/>
      <c r="I31" s="34"/>
      <c r="J31" s="34"/>
      <c r="K31" s="34"/>
      <c r="L31" s="34" t="s">
        <v>1132</v>
      </c>
      <c r="M31" s="34" t="s">
        <v>1133</v>
      </c>
      <c r="N31" s="34" t="s">
        <v>923</v>
      </c>
      <c r="O31" s="34" t="s">
        <v>1134</v>
      </c>
      <c r="P31" s="34" t="s">
        <v>912</v>
      </c>
      <c r="Q31" s="34" t="s">
        <v>1135</v>
      </c>
      <c r="R31" s="34"/>
      <c r="S31" s="34" t="s">
        <v>856</v>
      </c>
      <c r="T31" s="34"/>
      <c r="U31" s="34" t="s">
        <v>1136</v>
      </c>
      <c r="V31" s="34"/>
      <c r="W31" s="34" t="s">
        <v>1136</v>
      </c>
      <c r="X31" s="34"/>
      <c r="Y31" s="34" t="s">
        <v>1136</v>
      </c>
      <c r="Z31" s="34"/>
      <c r="AA31" s="34" t="s">
        <v>1136</v>
      </c>
      <c r="AB31" s="34"/>
      <c r="AC31" s="34"/>
      <c r="AD31" s="34"/>
      <c r="AE31" s="34" t="s">
        <v>1137</v>
      </c>
      <c r="AF31" s="34"/>
      <c r="AG31" s="34"/>
      <c r="AH31" s="34"/>
      <c r="AI31" s="34" t="s">
        <v>1138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1139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1140</v>
      </c>
      <c r="Q32" s="34" t="s">
        <v>1141</v>
      </c>
      <c r="R32" s="34"/>
      <c r="S32" s="34" t="s">
        <v>1135</v>
      </c>
      <c r="T32" s="34"/>
      <c r="U32" s="34" t="s">
        <v>1142</v>
      </c>
      <c r="V32" s="34"/>
      <c r="W32" s="34" t="s">
        <v>1142</v>
      </c>
      <c r="X32" s="34"/>
      <c r="Y32" s="34" t="s">
        <v>1142</v>
      </c>
      <c r="Z32" s="34"/>
      <c r="AA32" s="34" t="s">
        <v>1142</v>
      </c>
      <c r="AB32" s="34"/>
      <c r="AC32" s="34"/>
      <c r="AD32" s="34"/>
      <c r="AE32" s="34"/>
      <c r="AF32" s="34"/>
      <c r="AG32" s="34"/>
      <c r="AH32" s="34"/>
      <c r="AI32" s="34" t="s">
        <v>1132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1143</v>
      </c>
      <c r="E33" s="34"/>
      <c r="F33" s="34"/>
      <c r="G33" s="34"/>
      <c r="H33" s="34"/>
      <c r="I33" s="34"/>
      <c r="J33" s="34"/>
      <c r="K33" s="34"/>
      <c r="L33" s="34" t="s">
        <v>1144</v>
      </c>
      <c r="M33" s="34"/>
      <c r="N33" s="34"/>
      <c r="O33" s="34"/>
      <c r="P33" s="34"/>
      <c r="Q33" s="34" t="s">
        <v>925</v>
      </c>
      <c r="R33" s="34"/>
      <c r="S33" s="34" t="s">
        <v>1141</v>
      </c>
      <c r="T33" s="34"/>
      <c r="U33" s="34" t="s">
        <v>1145</v>
      </c>
      <c r="V33" s="34"/>
      <c r="W33" s="34" t="s">
        <v>1145</v>
      </c>
      <c r="X33" s="34"/>
      <c r="Y33" s="34" t="s">
        <v>1145</v>
      </c>
      <c r="Z33" s="34"/>
      <c r="AA33" s="34" t="s">
        <v>1145</v>
      </c>
      <c r="AB33" s="34"/>
      <c r="AC33" s="34"/>
      <c r="AD33" s="34"/>
      <c r="AE33" s="34"/>
      <c r="AF33" s="34"/>
      <c r="AG33" s="34"/>
      <c r="AH33" s="34"/>
      <c r="AI33" s="34" t="s">
        <v>1144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1146</v>
      </c>
      <c r="M34" s="34"/>
      <c r="N34" s="34"/>
      <c r="O34" s="34"/>
      <c r="P34" s="34"/>
      <c r="Q34" s="34" t="s">
        <v>1147</v>
      </c>
      <c r="R34" s="34"/>
      <c r="S34" s="34" t="s">
        <v>925</v>
      </c>
      <c r="T34" s="34"/>
      <c r="U34" s="34" t="s">
        <v>1148</v>
      </c>
      <c r="V34" s="34"/>
      <c r="W34" s="34" t="s">
        <v>1148</v>
      </c>
      <c r="X34" s="34"/>
      <c r="Y34" s="34" t="s">
        <v>1148</v>
      </c>
      <c r="Z34" s="34"/>
      <c r="AA34" s="34" t="s">
        <v>1148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1149</v>
      </c>
      <c r="M35" s="34"/>
      <c r="N35" s="34"/>
      <c r="O35" s="34"/>
      <c r="P35" s="34"/>
      <c r="Q35" s="34" t="s">
        <v>1150</v>
      </c>
      <c r="R35" s="34"/>
      <c r="S35" s="34" t="s">
        <v>1147</v>
      </c>
      <c r="T35" s="34"/>
      <c r="U35" s="34" t="s">
        <v>1151</v>
      </c>
      <c r="V35" s="34"/>
      <c r="W35" s="34" t="s">
        <v>1151</v>
      </c>
      <c r="X35" s="34"/>
      <c r="Y35" s="34" t="s">
        <v>1151</v>
      </c>
      <c r="Z35" s="34"/>
      <c r="AA35" s="34" t="s">
        <v>1151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1152</v>
      </c>
      <c r="R36" s="34"/>
      <c r="S36" s="34" t="s">
        <v>1150</v>
      </c>
      <c r="T36" s="34"/>
      <c r="U36" s="34" t="s">
        <v>1153</v>
      </c>
      <c r="V36" s="34"/>
      <c r="W36" s="34" t="s">
        <v>1153</v>
      </c>
      <c r="X36" s="34"/>
      <c r="Y36" s="34" t="s">
        <v>1153</v>
      </c>
      <c r="Z36" s="34"/>
      <c r="AA36" s="34" t="s">
        <v>1153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1154</v>
      </c>
      <c r="R37" s="34"/>
      <c r="S37" s="34" t="s">
        <v>1152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1155</v>
      </c>
      <c r="R38" s="34"/>
      <c r="S38" s="34" t="s">
        <v>1154</v>
      </c>
      <c r="T38" s="34"/>
      <c r="U38" s="34" t="s">
        <v>1156</v>
      </c>
      <c r="V38" s="34"/>
      <c r="W38" s="34" t="s">
        <v>1156</v>
      </c>
      <c r="X38" s="34"/>
      <c r="Y38" s="34" t="s">
        <v>1156</v>
      </c>
      <c r="Z38" s="34"/>
      <c r="AA38" s="34" t="s">
        <v>1156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1157</v>
      </c>
      <c r="R39" s="37"/>
      <c r="S39" s="37" t="s">
        <v>1155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1158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1159</v>
      </c>
      <c r="V1" s="250"/>
      <c r="W1" s="250"/>
    </row>
    <row r="2" spans="1:23" ht="15" customHeight="1">
      <c r="A2" s="90" t="s">
        <v>1160</v>
      </c>
      <c r="B2" s="90" t="s">
        <v>1161</v>
      </c>
      <c r="C2" s="90" t="s">
        <v>380</v>
      </c>
      <c r="D2" s="91" t="s">
        <v>770</v>
      </c>
      <c r="E2" s="91" t="s">
        <v>4</v>
      </c>
      <c r="F2" s="91" t="s">
        <v>1162</v>
      </c>
      <c r="G2" s="91" t="s">
        <v>1058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1163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1164</v>
      </c>
      <c r="D5" s="252"/>
      <c r="E5" s="252"/>
      <c r="F5" s="252"/>
      <c r="G5" s="252"/>
      <c r="H5" s="252"/>
      <c r="I5" s="252"/>
      <c r="J5" s="253"/>
      <c r="K5" s="254" t="s">
        <v>1165</v>
      </c>
      <c r="L5" s="255"/>
      <c r="M5" s="255"/>
      <c r="N5" s="255"/>
      <c r="O5" s="256" t="s">
        <v>1166</v>
      </c>
      <c r="P5" s="257"/>
    </row>
    <row r="6" spans="1:16" s="77" customFormat="1" ht="15" customHeight="1">
      <c r="A6" s="69" t="s">
        <v>1162</v>
      </c>
      <c r="B6" s="78" t="s">
        <v>1161</v>
      </c>
      <c r="C6" s="79" t="s">
        <v>770</v>
      </c>
      <c r="D6" s="80" t="s">
        <v>771</v>
      </c>
      <c r="E6" s="79" t="s">
        <v>1167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1168</v>
      </c>
      <c r="M6" s="83" t="s">
        <v>402</v>
      </c>
      <c r="N6" s="84" t="s">
        <v>765</v>
      </c>
      <c r="O6" s="160" t="s">
        <v>808</v>
      </c>
      <c r="P6" s="136" t="s">
        <v>1169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1</v>
      </c>
      <c r="P45" s="151" t="str">
        <f>IF($A$2=1,IF(SP_NORTE!BJ53="","*",SP_NORTE!BJ53),IF(SP_NORTE!BK53="","*",SP_NORTE!BK53))</f>
        <v>MC1 08:57, licenciado 08:59, intervalo 09:43 até 11:44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1</v>
      </c>
      <c r="P48" s="151" t="str">
        <f>IF($A$2=1,IF(SP_NORTE!BJ60="","*",SP_NORTE!BJ60),IF(SP_NORTE!BK60="","*",SP_NORTE!BK60))</f>
        <v>TP pronta 09hrs, intervalo 11:37 ate 13:07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1</v>
      </c>
      <c r="P49" s="151" t="str">
        <f>IF($A$2=1,IF(SP_NORTE!BJ61="","*",SP_NORTE!BJ61),IF(SP_NORTE!BK61="","*",SP_NORTE!BK61))</f>
        <v>TP pronta 09hrs, intervalo 11:37 ate 13:07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2026-03-04T14:41:16Z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