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178" documentId="120_S{118792C3-22EF-5104-A093-F22BFE3913F3}" xr6:coauthVersionLast="47" xr6:coauthVersionMax="47" xr10:uidLastSave="{799475AF-A5FD-4627-AFEE-1C8C4DB01E08}"/>
  <bookViews>
    <workbookView xWindow="-60" yWindow="-60" windowWidth="15480" windowHeight="11640" firstSheet="6" activeTab="4" xr2:uid="{00000000-000D-0000-FFFF-FFFF00000000}"/>
  </bookViews>
  <sheets>
    <sheet name="BASE_MAPA" sheetId="7" r:id="rId1"/>
    <sheet name="SELEÇÕES" sheetId="9" r:id="rId2"/>
    <sheet name="BS_ATIVO" sheetId="8" r:id="rId3"/>
    <sheet name="Maquinista" sheetId="13" r:id="rId4"/>
    <sheet name="SP_NORTE" sheetId="1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4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0" i="10" l="1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M336" i="1" a="1"/>
  <c r="M336" i="1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3" i="15" s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N314" i="1" a="1"/>
  <c r="N314" i="1" s="1"/>
  <c r="L311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L331" i="15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L332" i="15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L333" i="15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E311" i="15" l="1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AN314" i="1"/>
  <c r="AM314" i="1"/>
  <c r="AN313" i="1"/>
  <c r="AM313" i="1"/>
  <c r="AN312" i="1"/>
  <c r="AM312" i="1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L16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240" i="10" l="1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<sst xmlns="http://schemas.openxmlformats.org/spreadsheetml/2006/main" count="7419" uniqueCount="1650">
  <si>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</si>
  <si>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</si>
  <si>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</si>
  <si>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</si>
  <si>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</si>
  <si>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</si>
  <si>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</si>
  <si>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</si>
  <si>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</si>
  <si>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</si>
  <si>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</si>
  <si>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</si>
  <si>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</si>
  <si>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</si>
  <si>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</si>
  <si>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</si>
  <si>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</si>
  <si>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</si>
  <si>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</si>
  <si>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</si>
  <si>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</si>
  <si>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</si>
  <si>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</si>
  <si>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</si>
  <si>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</si>
  <si>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</si>
  <si>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</si>
  <si>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</si>
  <si>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</si>
  <si>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</si>
  <si>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</si>
  <si>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</si>
  <si>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</si>
  <si>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</si>
  <si>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</si>
  <si>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</si>
  <si>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</si>
  <si>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</si>
  <si>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</si>
  <si>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</si>
  <si>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</si>
  <si>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</si>
  <si>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</si>
  <si>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</si>
  <si>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</si>
  <si>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</si>
  <si>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</si>
  <si>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</si>
  <si>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</si>
  <si>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</si>
  <si>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</si>
  <si>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</si>
  <si>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</si>
  <si>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</si>
  <si>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</si>
  <si>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</si>
  <si>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</si>
  <si>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</si>
  <si>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</si>
  <si>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</si>
  <si>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</si>
  <si>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</si>
  <si>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</si>
  <si>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</si>
  <si>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</si>
  <si>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</si>
  <si>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</si>
  <si>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</si>
  <si>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</si>
  <si>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</si>
  <si>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</si>
  <si>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</si>
  <si>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</si>
  <si>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</si>
  <si>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</si>
  <si>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</si>
  <si>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</si>
  <si>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</si>
  <si>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</si>
  <si>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</si>
  <si>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</si>
  <si>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</si>
  <si>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</si>
  <si>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</si>
  <si>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</si>
  <si>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</si>
  <si>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</si>
  <si>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</si>
  <si>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</si>
  <si>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</si>
  <si>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</si>
  <si>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</si>
  <si>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</si>
  <si>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</si>
  <si>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</si>
  <si>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</si>
  <si>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</si>
  <si>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</si>
  <si>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</si>
  <si>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</si>
  <si>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</si>
  <si>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</si>
  <si>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</si>
  <si>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</si>
  <si>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</si>
  <si>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</si>
  <si>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</si>
  <si>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</si>
  <si>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</si>
  <si>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</si>
  <si>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</si>
  <si>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</si>
  <si>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</si>
  <si>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</si>
  <si>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</si>
  <si>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</si>
  <si>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</si>
  <si>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</si>
  <si>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</si>
  <si>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</si>
  <si>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</si>
  <si>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</si>
  <si>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</si>
  <si>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</si>
  <si>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</si>
  <si>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</si>
  <si>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</si>
  <si>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</si>
  <si>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</si>
  <si>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</si>
  <si>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</si>
  <si>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</si>
  <si>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</si>
  <si>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</si>
  <si>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</si>
  <si>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</si>
  <si>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</si>
  <si>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</si>
  <si>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</si>
  <si>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</si>
  <si>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</si>
  <si>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</si>
  <si>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</si>
  <si>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</si>
  <si>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</si>
  <si>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</si>
  <si>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</si>
  <si>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</si>
  <si>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</si>
  <si>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</si>
  <si>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</si>
  <si>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</si>
  <si>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</si>
  <si>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</si>
  <si>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</si>
  <si>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</si>
  <si>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</si>
  <si>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</si>
  <si>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</si>
  <si>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</si>
  <si>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</si>
  <si>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</si>
  <si>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</si>
  <si>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</si>
  <si>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</si>
  <si>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</si>
  <si>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</si>
  <si>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</si>
  <si>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</si>
  <si>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</si>
  <si>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</si>
  <si>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</si>
  <si>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</si>
  <si>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</si>
  <si>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</si>
  <si>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</si>
  <si>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</si>
  <si>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</si>
  <si>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</si>
  <si>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</si>
  <si>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</si>
  <si>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</si>
  <si>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</si>
  <si>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</si>
  <si>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</si>
  <si>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</si>
  <si>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</si>
  <si>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</si>
  <si>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</si>
  <si>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</si>
  <si>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</si>
  <si>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</si>
  <si>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</si>
  <si>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</si>
  <si>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</si>
  <si>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</si>
  <si>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</si>
  <si>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</si>
  <si>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</si>
  <si>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</si>
  <si>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</si>
  <si>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</si>
  <si>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</si>
  <si>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</si>
  <si>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</si>
  <si>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</si>
  <si>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</si>
  <si>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</si>
  <si>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</si>
  <si>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</si>
  <si>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</si>
  <si>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</si>
  <si>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</si>
  <si>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</si>
  <si>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</si>
  <si>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</si>
  <si>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</si>
  <si>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</si>
  <si>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</si>
  <si>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</si>
  <si>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</si>
  <si>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</si>
  <si>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</si>
  <si>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</si>
  <si>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</si>
  <si>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</si>
  <si>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</si>
  <si>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</si>
  <si>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</si>
  <si>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</si>
  <si>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</si>
  <si>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</si>
  <si>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</si>
  <si>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</si>
  <si>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</si>
  <si>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</si>
  <si>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</si>
  <si>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</si>
  <si>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</si>
  <si>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</si>
  <si>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</si>
  <si>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</si>
  <si>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</si>
  <si>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</si>
  <si>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</si>
  <si>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</si>
  <si>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</si>
  <si>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</si>
  <si>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</si>
  <si>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</si>
  <si>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</si>
  <si>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</si>
  <si>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</si>
  <si>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</si>
  <si>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</si>
  <si>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</si>
  <si>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</si>
  <si>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</si>
  <si>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</si>
  <si>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</si>
  <si>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</si>
  <si>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</si>
  <si>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</si>
  <si>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</si>
  <si>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</si>
  <si>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</si>
  <si>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</si>
  <si>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</si>
  <si>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</si>
  <si>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</si>
  <si>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</si>
  <si>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</si>
  <si>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</si>
  <si>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</si>
  <si>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</si>
  <si>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</si>
  <si>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</si>
  <si>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</si>
  <si>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</si>
  <si>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</si>
  <si>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</si>
  <si>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</si>
  <si>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</si>
  <si>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</si>
  <si>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</si>
  <si>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</si>
  <si>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</si>
  <si>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</si>
  <si>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</si>
  <si>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</si>
  <si>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</si>
  <si>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</si>
  <si>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</si>
  <si>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</si>
  <si>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</si>
  <si>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</si>
  <si>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</si>
  <si>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</si>
  <si>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</si>
  <si>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</si>
  <si>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</si>
  <si>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</si>
  <si>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</si>
  <si>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</si>
  <si>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</si>
  <si>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</si>
  <si>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</si>
  <si>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</si>
  <si>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</si>
  <si>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</si>
  <si>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</si>
  <si>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</si>
  <si>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</si>
  <si>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</si>
  <si>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</si>
  <si>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</si>
  <si>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</si>
  <si>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</si>
  <si>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</si>
  <si>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</si>
  <si>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</si>
  <si>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</si>
  <si>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</si>
  <si>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</si>
  <si>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</si>
  <si>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</si>
  <si>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</si>
  <si>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</si>
  <si>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</si>
  <si>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</si>
  <si>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</si>
  <si>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</si>
  <si>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</si>
  <si>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</si>
  <si>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</si>
  <si>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</si>
  <si>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</si>
  <si>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</si>
  <si>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</si>
  <si>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</si>
  <si>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</si>
  <si>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</si>
  <si>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</si>
  <si>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</si>
  <si>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</si>
  <si>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</si>
  <si>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</si>
  <si>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</si>
  <si>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</si>
  <si>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</si>
  <si>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</si>
  <si>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</si>
  <si>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</si>
  <si>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</si>
  <si>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</si>
  <si>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</si>
  <si>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</si>
  <si>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</si>
  <si>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</si>
  <si>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</si>
  <si>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</si>
  <si>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</si>
  <si>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</si>
  <si>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</si>
  <si>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</si>
  <si>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</si>
  <si>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</si>
  <si>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</si>
  <si>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</si>
  <si>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</si>
  <si>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</si>
  <si>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</si>
  <si>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</si>
  <si>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</si>
  <si>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</si>
  <si>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</si>
  <si>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</si>
  <si>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</si>
  <si>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</si>
  <si>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</si>
  <si>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</si>
  <si>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</si>
  <si>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</si>
  <si>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</si>
  <si>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</si>
  <si>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</si>
  <si>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</si>
  <si>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</si>
  <si>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</si>
  <si>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</si>
  <si>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</si>
  <si>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</si>
  <si>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</si>
  <si>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</si>
  <si>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</si>
  <si>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</si>
  <si>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</si>
  <si>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</si>
  <si>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</si>
  <si>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</si>
  <si>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</si>
  <si>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</si>
  <si>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</si>
  <si>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</si>
  <si>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</si>
  <si>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</si>
  <si>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</si>
  <si>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</si>
  <si>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</si>
  <si>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</si>
  <si>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</si>
  <si>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</si>
  <si>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</si>
  <si>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</si>
  <si>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</si>
  <si>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</si>
  <si>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</si>
  <si>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</si>
  <si>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</si>
  <si>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</si>
  <si>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</si>
  <si>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</si>
  <si>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</si>
  <si>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</si>
  <si>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</si>
  <si>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</si>
  <si>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</si>
  <si>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</si>
  <si>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</si>
  <si>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</si>
  <si>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</si>
  <si>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</si>
  <si>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</si>
  <si>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</si>
  <si>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</si>
  <si>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</si>
  <si>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</si>
  <si>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</si>
  <si>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</si>
  <si>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</si>
  <si>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</si>
  <si>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</si>
  <si>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</si>
  <si>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</si>
  <si>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</si>
  <si>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</si>
  <si>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</si>
  <si>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</si>
  <si>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</si>
  <si>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</si>
  <si>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</si>
  <si>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</si>
  <si>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</si>
  <si>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</si>
  <si>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</si>
  <si>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</si>
  <si>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</si>
  <si>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</si>
  <si>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</si>
  <si>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</si>
  <si>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</si>
  <si>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</si>
  <si>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</si>
  <si>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</si>
  <si>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</si>
  <si>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</si>
  <si>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</si>
  <si>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</si>
  <si>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</si>
  <si>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</si>
  <si>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</si>
  <si>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</si>
  <si>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</si>
  <si>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</si>
  <si>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</si>
  <si>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</si>
  <si>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</si>
  <si>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</si>
  <si>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</si>
  <si>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</si>
  <si>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</si>
  <si>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</si>
  <si>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</si>
  <si>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</si>
  <si>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</si>
  <si>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</si>
  <si>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</si>
  <si>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</si>
  <si>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</si>
  <si>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</si>
  <si>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</si>
  <si>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</si>
  <si>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</si>
  <si>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</si>
  <si>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</si>
  <si>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</si>
  <si>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</si>
  <si>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</si>
  <si>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</si>
  <si>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</si>
  <si>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</si>
  <si>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</si>
  <si>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</si>
  <si>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</si>
  <si>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</si>
  <si>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</si>
  <si>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</si>
  <si>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</si>
  <si>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</si>
  <si>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</si>
  <si>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</si>
  <si>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</si>
  <si>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</si>
  <si>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</si>
  <si>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</si>
  <si>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</si>
  <si>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</si>
  <si>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</si>
  <si>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</si>
  <si>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</si>
  <si>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</si>
  <si>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</si>
  <si>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</si>
  <si>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</si>
  <si>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</si>
  <si>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</si>
  <si>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</si>
  <si>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</si>
  <si>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</si>
  <si>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</si>
  <si>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</si>
  <si>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</si>
  <si>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</si>
  <si>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</si>
  <si>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</si>
  <si>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</si>
  <si>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</si>
  <si>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</si>
  <si>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</si>
  <si>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</si>
  <si>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</si>
  <si>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</si>
  <si>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</si>
  <si>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</si>
  <si>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</si>
  <si>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</si>
  <si>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</si>
  <si>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</si>
  <si>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</si>
  <si>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</si>
  <si>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</si>
  <si>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</si>
  <si>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</si>
  <si>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</si>
  <si>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</si>
  <si>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</si>
  <si>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</si>
  <si>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</si>
  <si>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</si>
  <si>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</si>
  <si>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</si>
  <si>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</si>
  <si>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</si>
  <si>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</si>
  <si>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</si>
  <si>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</si>
  <si>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</si>
  <si>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</si>
  <si>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</si>
  <si>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</si>
  <si>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</si>
  <si>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</si>
  <si>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</si>
  <si>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</si>
  <si>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</si>
  <si>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</si>
  <si>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</si>
  <si>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</si>
  <si>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</si>
  <si>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</si>
  <si>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</si>
  <si>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</si>
  <si>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</si>
  <si>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</si>
  <si>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</si>
  <si>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</si>
  <si>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</si>
  <si>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</si>
  <si>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</si>
  <si>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</si>
  <si>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</si>
  <si>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</si>
  <si>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</si>
  <si>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</si>
  <si>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</si>
  <si>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</si>
  <si>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</si>
  <si>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</si>
  <si>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</si>
  <si>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</si>
  <si>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</si>
  <si>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</si>
  <si>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</si>
  <si>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</si>
  <si>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</si>
  <si>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</si>
  <si>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</si>
  <si>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</si>
  <si>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</si>
  <si>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</si>
  <si>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</si>
  <si>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</si>
  <si>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</si>
  <si>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</si>
  <si>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</si>
  <si>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</si>
  <si>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</si>
  <si>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</si>
  <si>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</si>
  <si>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</si>
  <si>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</si>
  <si>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</si>
  <si>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</si>
  <si>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</si>
  <si>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</si>
  <si>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</si>
  <si>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</si>
  <si>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</si>
  <si>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</si>
  <si>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</si>
  <si>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</si>
  <si>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</si>
  <si>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</si>
  <si>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</si>
  <si>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</si>
  <si>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</si>
  <si>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</si>
  <si>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</si>
  <si>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</si>
  <si>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</si>
  <si>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</si>
  <si>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</si>
  <si>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</si>
  <si>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</si>
  <si>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</si>
  <si>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</si>
  <si>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</si>
  <si>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</si>
  <si>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</si>
  <si>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</si>
  <si>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</si>
  <si>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</si>
  <si>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</si>
  <si>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</si>
  <si>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</si>
  <si>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</si>
  <si>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</si>
  <si>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</si>
  <si>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</si>
  <si>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</si>
  <si>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</si>
  <si>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</si>
  <si>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</si>
  <si>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</si>
  <si>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</si>
  <si>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</si>
  <si>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</si>
  <si>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</si>
  <si>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</si>
  <si>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</si>
  <si>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</si>
  <si>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</si>
  <si>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</si>
  <si>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</si>
  <si>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</si>
  <si>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</si>
  <si>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</si>
  <si>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</si>
  <si>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</si>
  <si>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</si>
  <si>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</si>
  <si>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</si>
  <si>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</si>
  <si>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</si>
  <si>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</si>
  <si>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</si>
  <si>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</si>
  <si>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</si>
  <si>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</si>
  <si>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</si>
  <si>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</si>
  <si>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</si>
  <si>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</si>
  <si>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</si>
  <si>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</si>
  <si>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</si>
  <si>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</si>
  <si>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</si>
  <si>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</si>
  <si>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</si>
  <si>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</si>
  <si>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</si>
  <si>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</si>
  <si>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</si>
  <si>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</si>
  <si>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</si>
  <si>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</si>
  <si>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</si>
  <si>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</si>
  <si>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</si>
  <si>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</si>
  <si>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</si>
  <si>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</si>
  <si>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</si>
  <si>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</si>
  <si>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</si>
  <si>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</si>
  <si>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</si>
  <si>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</si>
  <si>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</si>
  <si>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</si>
  <si>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</si>
  <si>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</si>
  <si>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</si>
  <si>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</si>
  <si>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</si>
  <si>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</si>
  <si>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</si>
  <si>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</si>
  <si>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</si>
  <si>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</si>
  <si>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</si>
  <si>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</si>
  <si>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</si>
  <si>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</si>
  <si>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</si>
  <si>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</si>
  <si>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</si>
  <si>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</si>
  <si>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</si>
  <si>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</si>
  <si>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</si>
  <si>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</si>
  <si>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</si>
  <si>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</si>
  <si>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</si>
  <si>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</si>
  <si>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</si>
  <si>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</si>
  <si>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</si>
  <si>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</si>
  <si>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</si>
  <si>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</si>
  <si>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</si>
  <si>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</si>
  <si>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</si>
  <si>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</si>
  <si>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</si>
  <si>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</si>
  <si>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</si>
  <si>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</si>
  <si>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</si>
  <si>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</si>
  <si>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</si>
  <si>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</si>
  <si>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</si>
  <si>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</si>
  <si>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</si>
  <si>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</si>
  <si>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</si>
  <si>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</si>
  <si>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</si>
  <si>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</si>
  <si>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</si>
  <si>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</si>
  <si>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</si>
  <si>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</si>
  <si>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</si>
  <si>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</si>
  <si>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</si>
  <si>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</si>
  <si>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</si>
  <si>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</si>
  <si>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</si>
  <si>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</si>
  <si>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</si>
  <si>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</si>
  <si>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</si>
  <si>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</si>
  <si>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</si>
  <si>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</si>
  <si>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</si>
  <si>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</si>
  <si>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</si>
  <si>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</si>
  <si>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</si>
  <si>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</si>
  <si>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</si>
  <si>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</si>
  <si>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</si>
  <si>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</si>
  <si>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</si>
  <si>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</si>
  <si>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</si>
  <si>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</si>
  <si>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</si>
  <si>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</si>
  <si>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</si>
  <si>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</si>
  <si>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</si>
  <si>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</si>
  <si>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</si>
  <si>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</si>
  <si>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</si>
  <si>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</si>
  <si>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</si>
  <si>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</si>
  <si>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</si>
  <si>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</si>
  <si>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</si>
  <si>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</si>
  <si>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</si>
  <si>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</si>
  <si>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</si>
  <si>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</si>
  <si>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</si>
  <si>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</si>
  <si>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</si>
  <si>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</si>
  <si>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</si>
  <si>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</si>
  <si>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</si>
  <si>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</si>
  <si>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</si>
  <si>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</si>
  <si>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</si>
  <si>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</si>
  <si>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</si>
  <si>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</si>
  <si>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</si>
  <si>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</si>
  <si>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</si>
  <si>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</si>
  <si>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</si>
  <si>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</si>
  <si>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</si>
  <si>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</si>
  <si>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</si>
  <si>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</si>
  <si>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</si>
  <si>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</si>
  <si>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</si>
  <si>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</si>
  <si>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</si>
  <si>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</si>
  <si>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</si>
  <si>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</si>
  <si>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</si>
  <si>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</si>
  <si>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</si>
  <si>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</si>
  <si>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</si>
  <si>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</si>
  <si>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</si>
  <si>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</si>
  <si>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</si>
  <si>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</si>
  <si>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</si>
  <si>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</si>
  <si>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</si>
  <si>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</si>
  <si>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</si>
  <si>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</si>
  <si>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</si>
  <si>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</si>
  <si>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</si>
  <si>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</si>
  <si>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</si>
  <si>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</si>
  <si>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</si>
  <si>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</si>
  <si>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</si>
  <si>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</si>
  <si>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</si>
  <si>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</si>
  <si>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</si>
  <si>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</si>
  <si>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</si>
  <si>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</si>
  <si>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</si>
  <si>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</si>
  <si>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</si>
  <si>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</si>
  <si>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</si>
  <si>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</si>
  <si>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</si>
  <si>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</si>
  <si>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</si>
  <si>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</si>
  <si>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</si>
  <si>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</si>
  <si>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</si>
  <si>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</si>
  <si>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</si>
  <si>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</si>
  <si>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</si>
  <si>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</si>
  <si>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</si>
  <si>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</si>
  <si>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</si>
  <si>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</si>
  <si>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</si>
  <si>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</si>
  <si>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</si>
  <si>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</si>
  <si>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</si>
  <si>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</si>
  <si>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</si>
  <si>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</si>
  <si>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</si>
  <si>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</si>
  <si>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</si>
  <si>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</si>
  <si>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</si>
  <si>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</si>
  <si>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</si>
  <si>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</si>
  <si>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</si>
  <si>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</si>
  <si>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</si>
  <si>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</si>
  <si>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</si>
  <si>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</si>
  <si>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</si>
  <si>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</si>
  <si>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</si>
  <si>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</si>
  <si>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</si>
  <si>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</si>
  <si>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</si>
  <si>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</si>
  <si>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</si>
  <si>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</si>
  <si>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</si>
  <si>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</si>
  <si>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</si>
  <si>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</si>
  <si>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</si>
  <si>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</si>
  <si>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</si>
  <si>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</si>
  <si>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</si>
  <si>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</si>
  <si>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</si>
  <si>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</si>
  <si>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</si>
  <si>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</si>
  <si>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</si>
  <si>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</si>
  <si>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</si>
  <si>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</si>
  <si>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</si>
  <si>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</si>
  <si>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</si>
  <si>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</si>
  <si>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</si>
  <si>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</si>
  <si>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</si>
  <si>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</si>
  <si>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</si>
  <si>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</si>
  <si>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</si>
  <si>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</si>
  <si>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</si>
  <si>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</si>
  <si>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</si>
  <si>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</si>
  <si>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</si>
  <si>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</si>
  <si>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</si>
  <si>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</si>
  <si>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</si>
  <si>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</si>
  <si>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</si>
  <si>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</si>
  <si>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</si>
  <si>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</si>
  <si>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</si>
  <si>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</si>
  <si>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</si>
  <si>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</si>
  <si>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</si>
  <si>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</si>
  <si>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</si>
  <si>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</si>
  <si>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</si>
  <si>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</si>
  <si>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</si>
  <si>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</si>
  <si>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</si>
  <si>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</si>
  <si>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</si>
  <si>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</si>
  <si>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</si>
  <si>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</si>
  <si>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</si>
  <si>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</si>
  <si>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</si>
  <si>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</si>
  <si>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</si>
  <si>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</si>
  <si>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</si>
  <si>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</si>
  <si>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</si>
  <si>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</si>
  <si>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</si>
  <si>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</si>
  <si>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</si>
  <si>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</si>
  <si>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</si>
  <si>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</si>
  <si>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</si>
  <si>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</si>
  <si>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</si>
  <si>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</si>
  <si>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</si>
  <si>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</si>
  <si>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</si>
  <si>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</si>
  <si>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</si>
  <si>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</si>
  <si>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</si>
  <si>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</si>
  <si>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</si>
  <si>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</si>
  <si>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</si>
  <si>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</si>
  <si>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</si>
  <si>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</si>
  <si>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</si>
  <si>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</si>
  <si>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</si>
  <si>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</si>
  <si>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</si>
  <si>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</si>
  <si>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</si>
  <si>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</si>
  <si>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</si>
  <si>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</si>
  <si>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</si>
  <si>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</si>
  <si>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</si>
  <si>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</si>
  <si>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</si>
  <si>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</si>
  <si>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</si>
  <si>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</si>
  <si>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</si>
  <si>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</si>
  <si>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</si>
  <si>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</si>
  <si>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</si>
  <si>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</si>
  <si>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</si>
  <si>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</si>
  <si>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</si>
  <si>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</si>
  <si>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</si>
  <si>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</si>
  <si>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</si>
  <si>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</si>
  <si>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</si>
  <si>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</si>
  <si>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</si>
  <si>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</si>
  <si>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</si>
  <si>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</si>
  <si>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</si>
  <si>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</si>
  <si>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</si>
  <si>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</si>
  <si>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</si>
  <si>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</si>
  <si>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</si>
  <si>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</si>
  <si>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</si>
  <si>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</si>
  <si>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</si>
  <si>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</si>
  <si>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</si>
  <si>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</si>
  <si>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</si>
  <si>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</si>
  <si>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</si>
  <si>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</si>
  <si>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</si>
  <si>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</si>
  <si>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</si>
  <si>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</si>
  <si>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</si>
  <si>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</si>
  <si>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</si>
  <si>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</si>
  <si>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</si>
  <si>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</si>
  <si>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</si>
  <si>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</si>
  <si>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</si>
  <si>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</si>
  <si>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</si>
  <si>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</si>
  <si>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</si>
  <si>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</si>
  <si>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</si>
  <si>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</si>
  <si>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</si>
  <si>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</si>
  <si>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</si>
  <si>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</si>
  <si>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</si>
  <si>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</si>
  <si>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</si>
  <si>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</si>
  <si>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</si>
  <si>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</si>
  <si>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</si>
  <si>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</si>
  <si>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</si>
  <si>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</si>
  <si>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</si>
  <si>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</si>
  <si>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</si>
  <si>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</si>
  <si>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</si>
  <si>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</si>
  <si>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</si>
  <si>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</si>
  <si>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</si>
  <si>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</si>
  <si>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</si>
  <si>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</si>
  <si>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</si>
  <si>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</si>
  <si>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</si>
  <si>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</si>
  <si>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</si>
  <si>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</si>
  <si>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</si>
  <si>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</si>
  <si>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</si>
  <si>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</si>
  <si>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</si>
  <si>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</si>
  <si>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</si>
  <si>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</si>
  <si>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</si>
  <si>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</si>
  <si>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</si>
  <si>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</si>
  <si>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</si>
  <si>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</si>
  <si>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</si>
  <si>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</si>
  <si>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</si>
  <si>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</si>
  <si>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</si>
  <si>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</si>
  <si>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</si>
  <si>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</si>
  <si>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</si>
  <si>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</si>
  <si>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</si>
  <si>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</si>
  <si>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</si>
  <si>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</si>
  <si>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</si>
  <si>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</si>
  <si>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</si>
  <si>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</si>
  <si>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</si>
  <si>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</si>
  <si>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</si>
  <si>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</si>
  <si>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</si>
  <si>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</si>
  <si>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</si>
  <si>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</si>
  <si>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</si>
  <si>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</si>
  <si>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</si>
  <si>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</si>
  <si>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</si>
  <si>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</si>
  <si>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</si>
  <si>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</si>
  <si>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</si>
  <si>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</si>
  <si>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</si>
  <si>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</si>
  <si>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</si>
  <si>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</si>
  <si>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</si>
  <si>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</si>
  <si>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</si>
  <si>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</si>
  <si>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</si>
  <si>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</si>
  <si>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</si>
  <si>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</si>
  <si>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</si>
  <si>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</si>
  <si>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</si>
  <si>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</si>
  <si>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</si>
  <si>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</si>
  <si>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</si>
  <si>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</si>
  <si>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</si>
  <si>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</si>
  <si>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</si>
  <si>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</si>
  <si>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</si>
  <si>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</si>
  <si>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</si>
  <si>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</si>
  <si>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</si>
  <si>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</si>
  <si>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</si>
  <si>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</si>
  <si>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</si>
  <si>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</si>
  <si>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</si>
  <si>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</si>
  <si>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</si>
  <si>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</si>
  <si>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</si>
  <si>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</si>
  <si>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</si>
  <si>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</si>
  <si>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</si>
  <si>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</si>
  <si>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</si>
  <si>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</si>
  <si>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</si>
  <si>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</si>
  <si>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</si>
  <si>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</si>
  <si>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</si>
  <si>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</si>
  <si>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</si>
  <si>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</si>
  <si>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</si>
  <si>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</si>
  <si>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</si>
  <si>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</si>
  <si>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</si>
  <si>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</si>
  <si>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</si>
  <si>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</si>
  <si>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</si>
  <si>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</si>
  <si>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</si>
  <si>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</si>
  <si>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</si>
  <si>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</si>
  <si>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</si>
  <si>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</si>
  <si>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</si>
  <si>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</si>
  <si>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</si>
  <si>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</si>
  <si>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</si>
  <si>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</si>
  <si>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</si>
  <si>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</si>
  <si>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</si>
  <si>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</si>
  <si>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</si>
  <si>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</si>
  <si>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</si>
  <si>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</si>
  <si>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</si>
  <si>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</si>
  <si>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</si>
  <si>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</si>
  <si>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</si>
  <si>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</si>
  <si>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</si>
  <si>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</si>
  <si>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</si>
  <si>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</si>
  <si>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</si>
  <si>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</si>
  <si>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</si>
  <si>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</si>
  <si>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</si>
  <si>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</si>
  <si>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</si>
  <si>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</si>
  <si>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</si>
  <si>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</si>
  <si>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</si>
  <si>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</si>
  <si>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</si>
  <si>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</si>
  <si>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</si>
  <si>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</si>
  <si>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</si>
  <si>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</si>
  <si>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</si>
  <si>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</si>
  <si>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</si>
  <si>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</si>
  <si>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</si>
  <si>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</si>
  <si>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</si>
  <si>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</si>
  <si>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</si>
  <si>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</si>
  <si>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</si>
  <si>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</si>
  <si>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</si>
  <si>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</si>
  <si>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</si>
  <si>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</si>
  <si>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</si>
  <si>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</si>
  <si>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</si>
  <si>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</si>
  <si>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</si>
  <si>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</si>
  <si>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</si>
  <si>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</si>
  <si>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</si>
  <si>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</si>
  <si>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</si>
  <si>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</si>
  <si>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</si>
  <si>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</si>
  <si>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</si>
  <si>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</si>
  <si>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</si>
  <si>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</si>
  <si>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</si>
  <si>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</si>
  <si>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</si>
  <si>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</si>
  <si>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</si>
  <si>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</si>
  <si>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</si>
  <si>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</si>
  <si>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</si>
  <si>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</si>
  <si>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</si>
  <si>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</si>
  <si>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</si>
  <si>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</si>
  <si>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</si>
  <si>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</si>
  <si>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</si>
  <si>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</si>
  <si>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</si>
  <si>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</si>
  <si>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</si>
  <si>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</si>
  <si>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</si>
  <si>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</si>
  <si>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</si>
  <si>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</si>
  <si>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</si>
  <si>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</si>
  <si>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</si>
  <si>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</si>
  <si>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</si>
  <si>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</si>
  <si>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</si>
  <si>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</si>
  <si>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</si>
  <si>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</si>
  <si>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</si>
  <si>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</si>
  <si>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</si>
  <si>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</si>
  <si>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</si>
  <si>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</si>
  <si>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</si>
  <si>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</si>
  <si>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</si>
  <si>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</si>
  <si>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</si>
  <si>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</si>
  <si>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</si>
  <si>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</si>
  <si>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</si>
  <si>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</si>
  <si>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</si>
  <si>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</si>
  <si>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</si>
  <si>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</si>
  <si>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</si>
  <si>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</si>
  <si>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</si>
  <si>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</si>
  <si>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</si>
  <si>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</si>
  <si>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</si>
  <si>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</si>
  <si>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</si>
  <si>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</si>
  <si>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</si>
  <si>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</si>
  <si>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</si>
  <si>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</si>
  <si>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</si>
  <si>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</si>
  <si>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</si>
  <si>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</si>
  <si>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</si>
  <si>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</si>
  <si>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</si>
  <si>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</si>
  <si>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</si>
  <si>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</si>
  <si>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</si>
  <si>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</si>
  <si>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</si>
  <si>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</si>
  <si>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</si>
  <si>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</si>
  <si>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</si>
  <si>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</si>
  <si>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</si>
  <si>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</si>
  <si>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</si>
  <si>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</si>
  <si>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</si>
  <si>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</si>
  <si>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</si>
  <si>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</si>
  <si>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</si>
  <si>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</si>
  <si>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</si>
  <si>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</si>
  <si>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</si>
  <si>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</si>
  <si>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</si>
  <si>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</si>
  <si>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</si>
  <si>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</si>
  <si>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</si>
  <si>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</si>
  <si>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</si>
  <si>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</si>
  <si>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</si>
  <si>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</si>
  <si>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</si>
  <si>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</si>
  <si>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</si>
  <si>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</si>
  <si>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</si>
  <si>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</si>
  <si>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</si>
  <si>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</si>
  <si>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</si>
  <si>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</si>
  <si>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</si>
  <si>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</si>
  <si>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</si>
  <si>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</si>
  <si>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</si>
  <si>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</si>
  <si>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</si>
  <si>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</si>
  <si>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</si>
  <si>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</si>
  <si>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</si>
  <si>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</si>
  <si>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</si>
  <si>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</si>
  <si>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</si>
  <si>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</si>
  <si>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</si>
  <si>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</si>
  <si>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</si>
  <si>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</si>
  <si>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</si>
  <si>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</si>
  <si>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</si>
  <si>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</si>
  <si>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</si>
  <si>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</si>
  <si>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</si>
  <si>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</si>
  <si>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</si>
  <si>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</si>
  <si>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</si>
  <si>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</si>
  <si>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</si>
  <si>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</si>
  <si>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</si>
  <si>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</si>
  <si>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</si>
  <si>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</si>
  <si>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</si>
  <si>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</si>
  <si>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</si>
  <si>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</si>
  <si>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</si>
  <si>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</si>
  <si>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</si>
  <si>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</si>
  <si>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</si>
  <si>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</si>
  <si>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</si>
  <si>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</si>
  <si>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</si>
  <si>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</si>
  <si>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</si>
  <si>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</si>
  <si>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</si>
  <si>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</si>
  <si>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</si>
  <si>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</si>
  <si>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</si>
  <si>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</si>
  <si>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</si>
  <si>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</si>
  <si>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</si>
  <si>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</si>
  <si>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</si>
  <si>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</si>
  <si>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</si>
  <si>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</si>
  <si>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</si>
  <si>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</si>
  <si>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</si>
  <si>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</si>
  <si>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</si>
  <si>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</si>
  <si>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</si>
  <si>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</si>
  <si>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</si>
  <si>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</si>
  <si>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</si>
  <si>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</si>
  <si>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</si>
  <si>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</si>
  <si>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</si>
  <si>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</si>
  <si>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</si>
  <si>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</si>
  <si>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</si>
  <si>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</si>
  <si>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</si>
  <si>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</si>
  <si>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</si>
  <si>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</si>
  <si>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</si>
  <si>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</si>
  <si>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</si>
  <si>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</si>
  <si>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</si>
  <si>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</si>
  <si>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</si>
  <si>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</si>
  <si>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</si>
  <si>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</si>
  <si>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</si>
  <si>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</si>
  <si>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</si>
  <si>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</si>
  <si>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</si>
  <si>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</si>
  <si>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</si>
  <si>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</si>
  <si>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</si>
  <si>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</si>
  <si>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</si>
  <si>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</si>
  <si>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</si>
  <si>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</si>
  <si>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</si>
  <si>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</si>
  <si>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</si>
  <si>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</si>
  <si>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</si>
  <si>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</si>
  <si>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</si>
  <si>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</si>
  <si>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</si>
  <si>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</si>
  <si>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</si>
  <si>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</si>
  <si>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</si>
  <si>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</si>
  <si>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</si>
  <si>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</si>
  <si>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</si>
  <si>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</si>
  <si>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</si>
  <si>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</si>
  <si>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>MC1 previsão 08:30</t>
  </si>
  <si>
    <t xml:space="preserve">Previsão TP pronta 09hrs </t>
  </si>
  <si>
    <t xml:space="preserve">MC1 07:49, verificando faixa </t>
  </si>
  <si>
    <t xml:space="preserve">MC1 previsão 10hrs </t>
  </si>
  <si>
    <t>luiz granado</t>
  </si>
  <si>
    <t>Execução de solda - Condicionado a temperatura (ZMA1)</t>
  </si>
  <si>
    <t xml:space="preserve">Previsão TP pronta 08:30hrs </t>
  </si>
  <si>
    <t xml:space="preserve">luiz granado </t>
  </si>
  <si>
    <t>ZPD</t>
  </si>
  <si>
    <t>ZIQ-ZPD</t>
  </si>
  <si>
    <t>ZIQZPD</t>
  </si>
  <si>
    <t>Claudemir</t>
  </si>
  <si>
    <t xml:space="preserve">Savio </t>
  </si>
  <si>
    <t>V53</t>
  </si>
  <si>
    <t>ZMA-2</t>
  </si>
  <si>
    <t>ZRU-2</t>
  </si>
  <si>
    <t>ZMA-ZRU</t>
  </si>
  <si>
    <t>Higor</t>
  </si>
  <si>
    <t>Substituição de meia chave</t>
  </si>
  <si>
    <t xml:space="preserve">Previsão TP pronta 10hrs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</si>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</sst>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969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970</v>
      </c>
      <c r="C4" s="159" t="s">
        <v>971</v>
      </c>
      <c r="D4" s="159" t="s">
        <v>972</v>
      </c>
      <c r="E4" s="159" t="s">
        <v>973</v>
      </c>
      <c r="F4" s="159" t="s">
        <v>4</v>
      </c>
      <c r="G4" s="159" t="s">
        <v>974</v>
      </c>
    </row>
    <row r="5" spans="2:7">
      <c r="B5" s="160" t="s">
        <v>975</v>
      </c>
      <c r="C5" s="160">
        <v>257068</v>
      </c>
      <c r="D5" s="160" t="s">
        <v>976</v>
      </c>
      <c r="E5" s="160" t="s">
        <v>977</v>
      </c>
      <c r="F5" s="160" t="s">
        <v>977</v>
      </c>
      <c r="G5" s="161">
        <v>46296</v>
      </c>
    </row>
    <row r="6" spans="2:7">
      <c r="B6" s="160" t="s">
        <v>978</v>
      </c>
      <c r="C6" s="160" t="s">
        <v>624</v>
      </c>
      <c r="D6" s="160" t="s">
        <v>624</v>
      </c>
      <c r="E6" s="160" t="s">
        <v>624</v>
      </c>
      <c r="F6" s="160" t="s">
        <v>979</v>
      </c>
      <c r="G6" s="161" t="s">
        <v>624</v>
      </c>
    </row>
    <row r="7" spans="2:7">
      <c r="B7" s="160" t="s">
        <v>980</v>
      </c>
      <c r="C7" s="160">
        <v>257472</v>
      </c>
      <c r="D7" s="160" t="s">
        <v>981</v>
      </c>
      <c r="E7" s="160" t="s">
        <v>982</v>
      </c>
      <c r="F7" s="160" t="s">
        <v>982</v>
      </c>
      <c r="G7" s="161">
        <v>45992</v>
      </c>
    </row>
    <row r="8" spans="2:7">
      <c r="B8" s="160" t="s">
        <v>983</v>
      </c>
      <c r="C8" s="160">
        <v>260307</v>
      </c>
      <c r="D8" s="160" t="s">
        <v>984</v>
      </c>
      <c r="E8" s="160" t="s">
        <v>985</v>
      </c>
      <c r="F8" s="160" t="s">
        <v>982</v>
      </c>
      <c r="G8" s="161">
        <v>46082</v>
      </c>
    </row>
    <row r="9" spans="2:7">
      <c r="B9" s="160" t="s">
        <v>986</v>
      </c>
      <c r="C9" s="160">
        <v>333033</v>
      </c>
      <c r="D9" s="160" t="s">
        <v>987</v>
      </c>
      <c r="E9" s="160" t="s">
        <v>979</v>
      </c>
      <c r="F9" s="160" t="s">
        <v>988</v>
      </c>
      <c r="G9" s="160" t="s">
        <v>624</v>
      </c>
    </row>
    <row r="10" spans="2:7">
      <c r="B10" s="160" t="s">
        <v>989</v>
      </c>
      <c r="C10" s="160">
        <v>263576</v>
      </c>
      <c r="D10" s="160" t="s">
        <v>990</v>
      </c>
      <c r="E10" s="160" t="s">
        <v>979</v>
      </c>
      <c r="F10" s="160" t="s">
        <v>979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BJ323" activePane="bottomRight" state="frozen"/>
      <selection pane="bottomRight" activeCell="BJ328" sqref="BJ32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4" t="s">
        <v>991</v>
      </c>
      <c r="C1" s="265"/>
      <c r="D1" s="265"/>
      <c r="E1" s="231"/>
      <c r="F1" s="264" t="s">
        <v>992</v>
      </c>
      <c r="G1" s="265"/>
      <c r="H1" s="266"/>
      <c r="I1" s="265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267"/>
      <c r="AH1" s="4"/>
      <c r="AI1" s="241" t="s">
        <v>993</v>
      </c>
      <c r="AJ1" s="242"/>
      <c r="AK1" s="242"/>
      <c r="AL1" s="242"/>
      <c r="AM1" s="243"/>
      <c r="AN1" s="244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42"/>
      <c r="BC1" s="242"/>
      <c r="BD1" s="242"/>
      <c r="BE1" s="242"/>
      <c r="BF1" s="245"/>
      <c r="BG1" s="4"/>
      <c r="BH1" s="246" t="s">
        <v>994</v>
      </c>
      <c r="BI1" s="247"/>
      <c r="BJ1" s="247"/>
      <c r="BK1" s="248"/>
      <c r="BL1" s="211" t="s">
        <v>995</v>
      </c>
      <c r="BM1" s="238" t="s">
        <v>996</v>
      </c>
      <c r="BN1" s="239"/>
      <c r="BO1" s="239"/>
      <c r="BP1" s="239"/>
      <c r="BQ1" s="239"/>
      <c r="BR1" s="239"/>
      <c r="BS1" s="24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997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998</v>
      </c>
      <c r="T2" s="20"/>
      <c r="U2" s="20"/>
      <c r="V2" s="20"/>
      <c r="W2" s="23"/>
      <c r="X2" s="20"/>
      <c r="Y2" s="21"/>
      <c r="Z2" s="3"/>
      <c r="AA2" s="19" t="s">
        <v>999</v>
      </c>
      <c r="AB2" s="20"/>
      <c r="AC2" s="20"/>
      <c r="AD2" s="20"/>
      <c r="AE2" s="20"/>
      <c r="AF2" s="20"/>
      <c r="AG2" s="21"/>
      <c r="AH2" s="4"/>
      <c r="AI2" s="241" t="s">
        <v>997</v>
      </c>
      <c r="AJ2" s="242"/>
      <c r="AK2" s="242"/>
      <c r="AL2" s="242"/>
      <c r="AM2" s="243"/>
      <c r="AN2" s="244"/>
      <c r="AO2" s="242"/>
      <c r="AP2" s="242"/>
      <c r="AQ2" s="245"/>
      <c r="AR2" s="5"/>
      <c r="AS2" s="241" t="s">
        <v>1000</v>
      </c>
      <c r="AT2" s="242"/>
      <c r="AU2" s="242"/>
      <c r="AV2" s="242"/>
      <c r="AW2" s="242"/>
      <c r="AX2" s="242"/>
      <c r="AY2" s="245"/>
      <c r="AZ2" s="5"/>
      <c r="BA2" s="255" t="s">
        <v>1001</v>
      </c>
      <c r="BB2" s="256"/>
      <c r="BC2" s="241" t="s">
        <v>998</v>
      </c>
      <c r="BD2" s="242"/>
      <c r="BE2" s="242"/>
      <c r="BF2" s="245"/>
      <c r="BG2" s="4"/>
      <c r="BH2" s="249"/>
      <c r="BI2" s="250"/>
      <c r="BJ2" s="250"/>
      <c r="BK2" s="251"/>
      <c r="BL2" s="4"/>
      <c r="BM2" s="252"/>
      <c r="BN2" s="253"/>
      <c r="BO2" s="253"/>
      <c r="BP2" s="253"/>
      <c r="BQ2" s="253"/>
      <c r="BR2" s="253"/>
      <c r="BS2" s="25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1002</v>
      </c>
      <c r="G3" s="47"/>
      <c r="H3" s="149" t="s">
        <v>1003</v>
      </c>
      <c r="I3" s="48"/>
      <c r="J3" s="48"/>
      <c r="K3" s="48"/>
      <c r="L3" s="47"/>
      <c r="M3" s="48"/>
      <c r="N3" s="48"/>
      <c r="O3" s="46" t="s">
        <v>1000</v>
      </c>
      <c r="P3" s="47"/>
      <c r="Q3" s="46" t="s">
        <v>1004</v>
      </c>
      <c r="R3" s="47"/>
      <c r="S3" s="46" t="s">
        <v>1005</v>
      </c>
      <c r="T3" s="48"/>
      <c r="U3" s="125"/>
      <c r="V3" s="47"/>
      <c r="W3" s="49" t="s">
        <v>1006</v>
      </c>
      <c r="X3" s="50"/>
      <c r="Y3" s="51"/>
      <c r="Z3" s="52"/>
      <c r="AA3" s="53" t="s">
        <v>1007</v>
      </c>
      <c r="AB3" s="54"/>
      <c r="AC3" s="54"/>
      <c r="AD3" s="55"/>
      <c r="AE3" s="56" t="s">
        <v>1008</v>
      </c>
      <c r="AF3" s="57"/>
      <c r="AG3" s="58"/>
      <c r="AH3" s="59"/>
      <c r="AI3" s="255" t="s">
        <v>1002</v>
      </c>
      <c r="AJ3" s="256"/>
      <c r="AK3" s="255" t="s">
        <v>1003</v>
      </c>
      <c r="AL3" s="261"/>
      <c r="AM3" s="262"/>
      <c r="AN3" s="263"/>
      <c r="AO3" s="261"/>
      <c r="AP3" s="261"/>
      <c r="AQ3" s="256"/>
      <c r="AR3" s="60"/>
      <c r="AS3" s="259" t="s">
        <v>1009</v>
      </c>
      <c r="AT3" s="260"/>
      <c r="AU3" s="259" t="s">
        <v>1010</v>
      </c>
      <c r="AV3" s="260"/>
      <c r="AW3" s="259" t="s">
        <v>1011</v>
      </c>
      <c r="AX3" s="260"/>
      <c r="AY3" s="60" t="s">
        <v>1012</v>
      </c>
      <c r="AZ3" s="60"/>
      <c r="BA3" s="257"/>
      <c r="BB3" s="258"/>
      <c r="BC3" s="255" t="s">
        <v>1005</v>
      </c>
      <c r="BD3" s="261"/>
      <c r="BE3" s="261"/>
      <c r="BF3" s="256"/>
      <c r="BG3" s="59"/>
      <c r="BH3" s="249"/>
      <c r="BI3" s="250"/>
      <c r="BJ3" s="250"/>
      <c r="BK3" s="251"/>
      <c r="BL3" s="59"/>
      <c r="BM3" s="238" t="s">
        <v>1013</v>
      </c>
      <c r="BN3" s="239"/>
      <c r="BO3" s="239"/>
      <c r="BP3" s="240"/>
      <c r="BQ3" s="238" t="s">
        <v>773</v>
      </c>
      <c r="BR3" s="239"/>
      <c r="BS3" s="24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1014</v>
      </c>
      <c r="B4" s="39" t="s">
        <v>1015</v>
      </c>
      <c r="C4" s="40" t="s">
        <v>1014</v>
      </c>
      <c r="D4" s="220" t="s">
        <v>1016</v>
      </c>
      <c r="E4" s="231"/>
      <c r="F4" s="225" t="s">
        <v>1016</v>
      </c>
      <c r="G4" s="38" t="s">
        <v>1014</v>
      </c>
      <c r="H4" s="117" t="s">
        <v>1015</v>
      </c>
      <c r="I4" s="39" t="s">
        <v>1015</v>
      </c>
      <c r="J4" s="39" t="s">
        <v>1015</v>
      </c>
      <c r="K4" s="39" t="s">
        <v>1015</v>
      </c>
      <c r="L4" s="39" t="s">
        <v>1015</v>
      </c>
      <c r="M4" s="39" t="s">
        <v>1015</v>
      </c>
      <c r="N4" s="39" t="s">
        <v>1015</v>
      </c>
      <c r="O4" s="39" t="s">
        <v>1015</v>
      </c>
      <c r="P4" s="39" t="s">
        <v>1015</v>
      </c>
      <c r="Q4" s="39" t="s">
        <v>1015</v>
      </c>
      <c r="R4" s="38" t="s">
        <v>1014</v>
      </c>
      <c r="S4" s="41" t="s">
        <v>1016</v>
      </c>
      <c r="T4" s="41" t="s">
        <v>1016</v>
      </c>
      <c r="U4" s="38" t="s">
        <v>1014</v>
      </c>
      <c r="V4" s="42" t="s">
        <v>1015</v>
      </c>
      <c r="W4" s="42" t="s">
        <v>1015</v>
      </c>
      <c r="X4" s="41" t="s">
        <v>1016</v>
      </c>
      <c r="Y4" s="41" t="s">
        <v>1016</v>
      </c>
      <c r="Z4" s="41" t="s">
        <v>1016</v>
      </c>
      <c r="AA4" s="39" t="s">
        <v>1015</v>
      </c>
      <c r="AB4" s="41" t="s">
        <v>1016</v>
      </c>
      <c r="AC4" s="41" t="s">
        <v>1016</v>
      </c>
      <c r="AD4" s="39" t="s">
        <v>1015</v>
      </c>
      <c r="AE4" s="39" t="s">
        <v>1015</v>
      </c>
      <c r="AF4" s="39" t="s">
        <v>1015</v>
      </c>
      <c r="AG4" s="39" t="s">
        <v>1015</v>
      </c>
      <c r="AH4" s="43"/>
      <c r="AI4" s="41" t="s">
        <v>1016</v>
      </c>
      <c r="AJ4" s="38" t="s">
        <v>1014</v>
      </c>
      <c r="AK4" s="39" t="s">
        <v>1015</v>
      </c>
      <c r="AL4" s="39" t="s">
        <v>1015</v>
      </c>
      <c r="AM4" s="119" t="s">
        <v>1015</v>
      </c>
      <c r="AN4" s="117" t="s">
        <v>1015</v>
      </c>
      <c r="AO4" s="39" t="s">
        <v>1015</v>
      </c>
      <c r="AP4" s="39" t="s">
        <v>1015</v>
      </c>
      <c r="AQ4" s="39" t="s">
        <v>1015</v>
      </c>
      <c r="AR4" s="39" t="s">
        <v>1015</v>
      </c>
      <c r="AS4" s="39" t="s">
        <v>1015</v>
      </c>
      <c r="AT4" s="39" t="s">
        <v>1015</v>
      </c>
      <c r="AU4" s="39" t="s">
        <v>1015</v>
      </c>
      <c r="AV4" s="39" t="s">
        <v>1015</v>
      </c>
      <c r="AW4" s="39" t="s">
        <v>1015</v>
      </c>
      <c r="AX4" s="39" t="s">
        <v>1015</v>
      </c>
      <c r="AY4" s="38" t="s">
        <v>1014</v>
      </c>
      <c r="AZ4" s="41" t="s">
        <v>1016</v>
      </c>
      <c r="BA4" s="39" t="s">
        <v>1015</v>
      </c>
      <c r="BB4" s="38" t="s">
        <v>1014</v>
      </c>
      <c r="BC4" s="41" t="s">
        <v>1016</v>
      </c>
      <c r="BD4" s="41" t="s">
        <v>1016</v>
      </c>
      <c r="BE4" s="38" t="s">
        <v>1014</v>
      </c>
      <c r="BF4" s="117" t="s">
        <v>1015</v>
      </c>
      <c r="BG4" s="44" t="s">
        <v>1017</v>
      </c>
      <c r="BH4" s="39" t="s">
        <v>1015</v>
      </c>
      <c r="BI4" s="39" t="s">
        <v>1015</v>
      </c>
      <c r="BJ4" s="39" t="s">
        <v>1015</v>
      </c>
      <c r="BK4" s="39" t="s">
        <v>1015</v>
      </c>
      <c r="BL4" s="44" t="s">
        <v>1017</v>
      </c>
      <c r="BM4" s="41" t="s">
        <v>1016</v>
      </c>
      <c r="BN4" s="41" t="s">
        <v>1016</v>
      </c>
      <c r="BO4" s="41" t="s">
        <v>1016</v>
      </c>
      <c r="BP4" s="39" t="s">
        <v>1015</v>
      </c>
      <c r="BQ4" s="38" t="s">
        <v>1014</v>
      </c>
      <c r="BR4" s="38" t="s">
        <v>1014</v>
      </c>
      <c r="BS4" s="38" t="s">
        <v>1014</v>
      </c>
      <c r="BT4" s="205"/>
    </row>
    <row r="5" spans="1:123" s="6" customFormat="1" ht="14.25" customHeight="1">
      <c r="A5" s="123" t="s">
        <v>1018</v>
      </c>
      <c r="B5" s="123" t="s">
        <v>1019</v>
      </c>
      <c r="C5" s="123" t="s">
        <v>1020</v>
      </c>
      <c r="D5" s="221" t="s">
        <v>1021</v>
      </c>
      <c r="E5" s="232" t="s">
        <v>1022</v>
      </c>
      <c r="F5" s="226" t="s">
        <v>1023</v>
      </c>
      <c r="G5" s="123" t="s">
        <v>1024</v>
      </c>
      <c r="H5" s="123" t="s">
        <v>1025</v>
      </c>
      <c r="I5" s="123" t="s">
        <v>1026</v>
      </c>
      <c r="J5" s="123" t="s">
        <v>1</v>
      </c>
      <c r="K5" s="123" t="s">
        <v>1027</v>
      </c>
      <c r="L5" s="123" t="s">
        <v>1028</v>
      </c>
      <c r="M5" s="123" t="s">
        <v>1029</v>
      </c>
      <c r="N5" s="123" t="s">
        <v>5</v>
      </c>
      <c r="O5" s="123" t="s">
        <v>1030</v>
      </c>
      <c r="P5" s="123" t="s">
        <v>1031</v>
      </c>
      <c r="Q5" s="123" t="s">
        <v>1032</v>
      </c>
      <c r="R5" s="123" t="s">
        <v>1033</v>
      </c>
      <c r="S5" s="123" t="s">
        <v>1034</v>
      </c>
      <c r="T5" s="123" t="s">
        <v>1035</v>
      </c>
      <c r="U5" s="123" t="s">
        <v>4</v>
      </c>
      <c r="V5" s="123" t="s">
        <v>1036</v>
      </c>
      <c r="W5" s="123" t="s">
        <v>1037</v>
      </c>
      <c r="X5" s="123" t="s">
        <v>1038</v>
      </c>
      <c r="Y5" s="123" t="s">
        <v>1039</v>
      </c>
      <c r="Z5" s="123" t="s">
        <v>442</v>
      </c>
      <c r="AA5" s="123" t="s">
        <v>1040</v>
      </c>
      <c r="AB5" s="123" t="s">
        <v>1041</v>
      </c>
      <c r="AC5" s="123" t="s">
        <v>1042</v>
      </c>
      <c r="AD5" s="123" t="s">
        <v>1043</v>
      </c>
      <c r="AE5" s="123" t="s">
        <v>1044</v>
      </c>
      <c r="AF5" s="123" t="s">
        <v>1045</v>
      </c>
      <c r="AG5" s="123" t="s">
        <v>1046</v>
      </c>
      <c r="AH5" s="154" t="s">
        <v>1047</v>
      </c>
      <c r="AI5" s="123" t="s">
        <v>1048</v>
      </c>
      <c r="AJ5" s="123" t="s">
        <v>1049</v>
      </c>
      <c r="AK5" s="123" t="s">
        <v>1050</v>
      </c>
      <c r="AL5" s="123" t="s">
        <v>1051</v>
      </c>
      <c r="AM5" s="123" t="s">
        <v>1052</v>
      </c>
      <c r="AN5" s="123" t="s">
        <v>1053</v>
      </c>
      <c r="AO5" s="123" t="s">
        <v>1054</v>
      </c>
      <c r="AP5" s="123" t="s">
        <v>1055</v>
      </c>
      <c r="AQ5" s="123" t="s">
        <v>1056</v>
      </c>
      <c r="AR5" s="123" t="s">
        <v>1057</v>
      </c>
      <c r="AS5" s="123" t="s">
        <v>1058</v>
      </c>
      <c r="AT5" s="123" t="s">
        <v>1059</v>
      </c>
      <c r="AU5" s="123" t="s">
        <v>1060</v>
      </c>
      <c r="AV5" s="123" t="s">
        <v>1061</v>
      </c>
      <c r="AW5" s="123" t="s">
        <v>1062</v>
      </c>
      <c r="AX5" s="123" t="s">
        <v>1063</v>
      </c>
      <c r="AY5" s="123" t="s">
        <v>1012</v>
      </c>
      <c r="AZ5" s="123" t="s">
        <v>1064</v>
      </c>
      <c r="BA5" s="123" t="s">
        <v>1065</v>
      </c>
      <c r="BB5" s="123" t="s">
        <v>1066</v>
      </c>
      <c r="BC5" s="123" t="s">
        <v>1067</v>
      </c>
      <c r="BD5" s="123" t="s">
        <v>1068</v>
      </c>
      <c r="BE5" s="123" t="s">
        <v>1069</v>
      </c>
      <c r="BF5" s="123" t="s">
        <v>1070</v>
      </c>
      <c r="BG5" s="154" t="s">
        <v>1071</v>
      </c>
      <c r="BH5" s="123" t="s">
        <v>1072</v>
      </c>
      <c r="BI5" s="123" t="s">
        <v>1073</v>
      </c>
      <c r="BJ5" s="123" t="s">
        <v>1074</v>
      </c>
      <c r="BK5" s="123" t="s">
        <v>1075</v>
      </c>
      <c r="BL5" s="154" t="s">
        <v>1076</v>
      </c>
      <c r="BM5" s="123" t="s">
        <v>1077</v>
      </c>
      <c r="BN5" s="123" t="s">
        <v>1078</v>
      </c>
      <c r="BO5" s="123" t="s">
        <v>1079</v>
      </c>
      <c r="BP5" s="123" t="s">
        <v>1080</v>
      </c>
      <c r="BQ5" s="123" t="s">
        <v>1081</v>
      </c>
      <c r="BR5" s="123" t="s">
        <v>1082</v>
      </c>
      <c r="BS5" s="123" t="s">
        <v>1083</v>
      </c>
      <c r="BT5" s="205" t="s">
        <v>1084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1085</v>
      </c>
      <c r="W8" s="105" t="s">
        <v>1086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1087</v>
      </c>
      <c r="BK8" s="16" t="s">
        <v>1087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1089</v>
      </c>
      <c r="I9" s="150" t="s">
        <v>1089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1085</v>
      </c>
      <c r="W9" s="105" t="s">
        <v>1086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1090</v>
      </c>
      <c r="BK9" s="16" t="s">
        <v>1090</v>
      </c>
      <c r="BL9" s="15"/>
      <c r="BM9" s="130" t="s">
        <v>471</v>
      </c>
      <c r="BN9" s="130" t="s">
        <v>500</v>
      </c>
      <c r="BO9" s="130" t="s">
        <v>561</v>
      </c>
      <c r="BP9" s="16" t="s">
        <v>1091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1092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1085</v>
      </c>
      <c r="W10" s="105" t="s">
        <v>1093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1094</v>
      </c>
      <c r="BK10" s="16" t="s">
        <v>1090</v>
      </c>
      <c r="BL10" s="15"/>
      <c r="BM10" s="130" t="s">
        <v>471</v>
      </c>
      <c r="BN10" s="130" t="s">
        <v>500</v>
      </c>
      <c r="BO10" s="130" t="s">
        <v>561</v>
      </c>
      <c r="BP10" s="16" t="s">
        <v>1090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1095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1096</v>
      </c>
      <c r="W13" s="105" t="s">
        <v>1097</v>
      </c>
      <c r="X13" s="104" t="s">
        <v>452</v>
      </c>
      <c r="Y13" s="129"/>
      <c r="Z13" s="129"/>
      <c r="AA13" s="105" t="s">
        <v>1098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1099</v>
      </c>
      <c r="BK13" s="16" t="s">
        <v>1099</v>
      </c>
      <c r="BL13" s="15"/>
      <c r="BM13" s="130" t="s">
        <v>471</v>
      </c>
      <c r="BN13" s="130" t="s">
        <v>500</v>
      </c>
      <c r="BO13" s="130" t="s">
        <v>561</v>
      </c>
      <c r="BP13" s="16" t="s">
        <v>1099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1100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1101</v>
      </c>
      <c r="W14" s="105" t="s">
        <v>1102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1103</v>
      </c>
      <c r="BK14" s="16" t="s">
        <v>1103</v>
      </c>
      <c r="BL14" s="15"/>
      <c r="BM14" s="130" t="s">
        <v>471</v>
      </c>
      <c r="BN14" s="130" t="s">
        <v>500</v>
      </c>
      <c r="BO14" s="130" t="s">
        <v>561</v>
      </c>
      <c r="BP14" s="16" t="s">
        <v>1103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1096</v>
      </c>
      <c r="W15" s="105" t="s">
        <v>1104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1103</v>
      </c>
      <c r="BK15" s="16" t="s">
        <v>1103</v>
      </c>
      <c r="BL15" s="15"/>
      <c r="BM15" s="130" t="s">
        <v>471</v>
      </c>
      <c r="BN15" s="130" t="s">
        <v>500</v>
      </c>
      <c r="BO15" s="130" t="s">
        <v>561</v>
      </c>
      <c r="BP15" s="16" t="s">
        <v>1103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1085</v>
      </c>
      <c r="W16" s="105" t="s">
        <v>1086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1105</v>
      </c>
      <c r="BK16" s="16" t="s">
        <v>1105</v>
      </c>
      <c r="BL16" s="15"/>
      <c r="BM16" s="130" t="s">
        <v>471</v>
      </c>
      <c r="BN16" s="130" t="s">
        <v>500</v>
      </c>
      <c r="BO16" s="130" t="s">
        <v>561</v>
      </c>
      <c r="BP16" s="16" t="s">
        <v>1105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1089</v>
      </c>
      <c r="I17" s="150" t="s">
        <v>1089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1085</v>
      </c>
      <c r="W17" s="105" t="s">
        <v>1086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1106</v>
      </c>
      <c r="BK17" s="16" t="s">
        <v>1106</v>
      </c>
      <c r="BL17" s="15"/>
      <c r="BM17" s="130" t="s">
        <v>471</v>
      </c>
      <c r="BN17" s="130" t="s">
        <v>500</v>
      </c>
      <c r="BO17" s="130" t="s">
        <v>561</v>
      </c>
      <c r="BP17" s="16" t="s">
        <v>1106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1107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1108</v>
      </c>
      <c r="W18" s="105" t="s">
        <v>1093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1109</v>
      </c>
      <c r="BK18" s="16" t="s">
        <v>1109</v>
      </c>
      <c r="BL18" s="15"/>
      <c r="BM18" s="130" t="s">
        <v>471</v>
      </c>
      <c r="BN18" s="130" t="s">
        <v>500</v>
      </c>
      <c r="BO18" s="130" t="s">
        <v>561</v>
      </c>
      <c r="BP18" s="16" t="s">
        <v>1109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1096</v>
      </c>
      <c r="W19" s="105" t="s">
        <v>1102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1110</v>
      </c>
      <c r="BK19" s="16" t="s">
        <v>1110</v>
      </c>
      <c r="BL19" s="15"/>
      <c r="BM19" s="130" t="s">
        <v>471</v>
      </c>
      <c r="BN19" s="130" t="s">
        <v>500</v>
      </c>
      <c r="BO19" s="130" t="s">
        <v>561</v>
      </c>
      <c r="BP19" s="16" t="s">
        <v>1110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1096</v>
      </c>
      <c r="W20" s="105" t="s">
        <v>1102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1110</v>
      </c>
      <c r="BK20" s="16" t="s">
        <v>1110</v>
      </c>
      <c r="BL20" s="15"/>
      <c r="BM20" s="130" t="s">
        <v>471</v>
      </c>
      <c r="BN20" s="130" t="s">
        <v>500</v>
      </c>
      <c r="BO20" s="130" t="s">
        <v>561</v>
      </c>
      <c r="BP20" s="16" t="s">
        <v>1110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1111</v>
      </c>
      <c r="W21" s="105" t="s">
        <v>1112</v>
      </c>
      <c r="X21" s="104" t="s">
        <v>452</v>
      </c>
      <c r="Y21" s="129"/>
      <c r="Z21" s="104"/>
      <c r="AA21" s="178" t="s">
        <v>1113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1099</v>
      </c>
      <c r="BK21" s="16" t="s">
        <v>1099</v>
      </c>
      <c r="BL21" s="15"/>
      <c r="BM21" s="130" t="s">
        <v>471</v>
      </c>
      <c r="BN21" s="130" t="s">
        <v>500</v>
      </c>
      <c r="BO21" s="130" t="s">
        <v>561</v>
      </c>
      <c r="BP21" s="16" t="s">
        <v>1099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1114</v>
      </c>
      <c r="W22" s="105" t="s">
        <v>1102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1115</v>
      </c>
      <c r="BK22" s="16" t="s">
        <v>1115</v>
      </c>
      <c r="BL22" s="15"/>
      <c r="BM22" s="130" t="s">
        <v>471</v>
      </c>
      <c r="BN22" s="130" t="s">
        <v>500</v>
      </c>
      <c r="BO22" s="130" t="s">
        <v>561</v>
      </c>
      <c r="BP22" s="16" t="s">
        <v>1115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1116</v>
      </c>
      <c r="I23" s="150" t="s">
        <v>1116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1117</v>
      </c>
      <c r="W23" s="105" t="s">
        <v>1118</v>
      </c>
      <c r="X23" s="104" t="s">
        <v>452</v>
      </c>
      <c r="Y23" s="129"/>
      <c r="Z23" s="104"/>
      <c r="AA23" s="105" t="s">
        <v>1119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1120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1099</v>
      </c>
      <c r="BK23" s="16" t="s">
        <v>1099</v>
      </c>
      <c r="BL23" s="15"/>
      <c r="BM23" s="130" t="s">
        <v>471</v>
      </c>
      <c r="BN23" s="130" t="s">
        <v>500</v>
      </c>
      <c r="BO23" s="130" t="s">
        <v>561</v>
      </c>
      <c r="BP23" s="16" t="s">
        <v>1099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1121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1122</v>
      </c>
      <c r="W24" s="105" t="s">
        <v>1086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1123</v>
      </c>
      <c r="BK24" s="16" t="s">
        <v>1123</v>
      </c>
      <c r="BL24" s="15"/>
      <c r="BM24" s="130" t="s">
        <v>471</v>
      </c>
      <c r="BN24" s="130" t="s">
        <v>500</v>
      </c>
      <c r="BO24" s="130" t="s">
        <v>561</v>
      </c>
      <c r="BP24" s="16" t="s">
        <v>1123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1095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1096</v>
      </c>
      <c r="W28" s="105" t="s">
        <v>1097</v>
      </c>
      <c r="X28" s="104" t="s">
        <v>452</v>
      </c>
      <c r="Y28" s="129"/>
      <c r="Z28" s="129"/>
      <c r="AA28" s="105" t="s">
        <v>1098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1124</v>
      </c>
      <c r="N29" s="127" t="s">
        <v>1125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1096</v>
      </c>
      <c r="W29" s="105" t="s">
        <v>1126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1127</v>
      </c>
      <c r="BK29" s="16" t="s">
        <v>1127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1128</v>
      </c>
      <c r="V30" s="105" t="s">
        <v>1096</v>
      </c>
      <c r="W30" s="105" t="s">
        <v>1104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1103</v>
      </c>
      <c r="BK30" s="16" t="s">
        <v>1103</v>
      </c>
      <c r="BL30" s="15"/>
      <c r="BM30" s="130" t="s">
        <v>478</v>
      </c>
      <c r="BN30" s="130" t="s">
        <v>502</v>
      </c>
      <c r="BO30" s="130" t="s">
        <v>502</v>
      </c>
      <c r="BP30" s="16" t="s">
        <v>1103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1085</v>
      </c>
      <c r="W31" s="105" t="s">
        <v>1086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1129</v>
      </c>
      <c r="BK31" s="16" t="s">
        <v>1129</v>
      </c>
      <c r="BL31" s="15"/>
      <c r="BM31" s="130" t="s">
        <v>468</v>
      </c>
      <c r="BN31" s="130" t="s">
        <v>488</v>
      </c>
      <c r="BO31" s="130" t="s">
        <v>604</v>
      </c>
      <c r="BP31" s="16" t="s">
        <v>1129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1130</v>
      </c>
      <c r="J32" s="127">
        <v>73</v>
      </c>
      <c r="K32" s="127">
        <v>202</v>
      </c>
      <c r="L32" s="105">
        <v>128</v>
      </c>
      <c r="M32" s="127" t="s">
        <v>1131</v>
      </c>
      <c r="N32" s="127" t="s">
        <v>1132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1133</v>
      </c>
      <c r="W32" s="105" t="s">
        <v>1134</v>
      </c>
      <c r="X32" s="104" t="s">
        <v>452</v>
      </c>
      <c r="Y32" s="129" t="s">
        <v>455</v>
      </c>
      <c r="Z32" s="104"/>
      <c r="AA32" s="178" t="s">
        <v>1135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1099</v>
      </c>
      <c r="BK32" s="16" t="s">
        <v>1099</v>
      </c>
      <c r="BL32" s="15"/>
      <c r="BM32" s="130" t="s">
        <v>471</v>
      </c>
      <c r="BN32" s="130" t="s">
        <v>500</v>
      </c>
      <c r="BO32" s="130" t="s">
        <v>561</v>
      </c>
      <c r="BP32" s="16" t="s">
        <v>1099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1089</v>
      </c>
      <c r="I33" s="106" t="s">
        <v>1130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1085</v>
      </c>
      <c r="W33" s="105" t="s">
        <v>1086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1136</v>
      </c>
      <c r="BK33" s="16" t="s">
        <v>1136</v>
      </c>
      <c r="BL33" s="15"/>
      <c r="BM33" s="130" t="s">
        <v>471</v>
      </c>
      <c r="BN33" s="130" t="s">
        <v>491</v>
      </c>
      <c r="BO33" s="130" t="s">
        <v>599</v>
      </c>
      <c r="BP33" s="16" t="s">
        <v>1136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1096</v>
      </c>
      <c r="W34" s="105" t="s">
        <v>1102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1137</v>
      </c>
      <c r="BK34" s="16" t="s">
        <v>1137</v>
      </c>
      <c r="BL34" s="15"/>
      <c r="BM34" s="130" t="s">
        <v>471</v>
      </c>
      <c r="BN34" s="130" t="s">
        <v>500</v>
      </c>
      <c r="BO34" s="130" t="s">
        <v>561</v>
      </c>
      <c r="BP34" s="16" t="s">
        <v>1137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1130</v>
      </c>
      <c r="J35" s="105">
        <v>73</v>
      </c>
      <c r="K35" s="105">
        <v>90</v>
      </c>
      <c r="L35" s="105">
        <v>204</v>
      </c>
      <c r="M35" s="127" t="s">
        <v>1107</v>
      </c>
      <c r="N35" s="105" t="s">
        <v>1138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1108</v>
      </c>
      <c r="W35" s="105" t="s">
        <v>1139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1140</v>
      </c>
      <c r="BK35" s="16" t="s">
        <v>1140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1141</v>
      </c>
      <c r="I36" s="182" t="s">
        <v>1141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1142</v>
      </c>
      <c r="W36" s="105" t="s">
        <v>1143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1144</v>
      </c>
      <c r="BK36" s="16" t="s">
        <v>1144</v>
      </c>
      <c r="BL36" s="15"/>
      <c r="BM36" s="130" t="s">
        <v>471</v>
      </c>
      <c r="BN36" s="130" t="s">
        <v>491</v>
      </c>
      <c r="BO36" s="130" t="s">
        <v>599</v>
      </c>
      <c r="BP36" s="16" t="s">
        <v>1144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1145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1111</v>
      </c>
      <c r="W37" s="105" t="s">
        <v>1146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1147</v>
      </c>
      <c r="BK37" s="16" t="s">
        <v>1147</v>
      </c>
      <c r="BL37" s="15"/>
      <c r="BM37" s="130" t="s">
        <v>472</v>
      </c>
      <c r="BN37" s="130" t="s">
        <v>501</v>
      </c>
      <c r="BO37" s="130" t="s">
        <v>563</v>
      </c>
      <c r="BP37" s="16" t="s">
        <v>1147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1148</v>
      </c>
      <c r="N38" s="127" t="s">
        <v>1149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1108</v>
      </c>
      <c r="W38" s="151" t="s">
        <v>1150</v>
      </c>
      <c r="X38" s="104" t="s">
        <v>452</v>
      </c>
      <c r="Y38" s="129" t="s">
        <v>455</v>
      </c>
      <c r="Z38" s="104"/>
      <c r="AA38" s="105" t="s">
        <v>1151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1152</v>
      </c>
      <c r="BG38" s="15"/>
      <c r="BH38" s="16">
        <v>2</v>
      </c>
      <c r="BI38" s="16"/>
      <c r="BJ38" s="16" t="s">
        <v>1153</v>
      </c>
      <c r="BK38" s="16" t="s">
        <v>1153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1116</v>
      </c>
      <c r="I39" s="150" t="s">
        <v>1116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1117</v>
      </c>
      <c r="W39" s="105" t="s">
        <v>1154</v>
      </c>
      <c r="X39" s="104" t="s">
        <v>452</v>
      </c>
      <c r="Y39" s="129" t="s">
        <v>455</v>
      </c>
      <c r="Z39" s="104"/>
      <c r="AA39" s="105" t="s">
        <v>1155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1120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1099</v>
      </c>
      <c r="BK39" s="16" t="s">
        <v>1099</v>
      </c>
      <c r="BL39" s="15"/>
      <c r="BM39" s="130" t="s">
        <v>471</v>
      </c>
      <c r="BN39" s="130" t="s">
        <v>500</v>
      </c>
      <c r="BO39" s="130" t="s">
        <v>561</v>
      </c>
      <c r="BP39" s="16" t="s">
        <v>1099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1114</v>
      </c>
      <c r="W40" s="105" t="s">
        <v>1102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1156</v>
      </c>
      <c r="BK40" s="16" t="s">
        <v>1156</v>
      </c>
      <c r="BL40" s="15"/>
      <c r="BM40" s="130" t="s">
        <v>471</v>
      </c>
      <c r="BN40" s="130" t="s">
        <v>500</v>
      </c>
      <c r="BO40" s="130" t="s">
        <v>561</v>
      </c>
      <c r="BP40" s="16" t="s">
        <v>1156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1157</v>
      </c>
      <c r="N41" s="127" t="s">
        <v>1158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1142</v>
      </c>
      <c r="W41" s="105" t="s">
        <v>1159</v>
      </c>
      <c r="X41" s="104" t="s">
        <v>452</v>
      </c>
      <c r="Y41" s="129"/>
      <c r="Z41" s="104"/>
      <c r="AA41" s="183" t="s">
        <v>1160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1161</v>
      </c>
      <c r="J42" s="105">
        <v>73</v>
      </c>
      <c r="K42" s="105">
        <v>7</v>
      </c>
      <c r="L42" s="105" t="s">
        <v>624</v>
      </c>
      <c r="M42" s="127" t="s">
        <v>1162</v>
      </c>
      <c r="N42" s="127" t="s">
        <v>1163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1164</v>
      </c>
      <c r="W42" s="151" t="s">
        <v>1165</v>
      </c>
      <c r="X42" s="104" t="s">
        <v>452</v>
      </c>
      <c r="Y42" s="129" t="s">
        <v>455</v>
      </c>
      <c r="Z42" s="104"/>
      <c r="AA42" s="105" t="s">
        <v>1166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1099</v>
      </c>
      <c r="BK42" s="16" t="s">
        <v>1099</v>
      </c>
      <c r="BL42" s="15"/>
      <c r="BM42" s="130" t="s">
        <v>471</v>
      </c>
      <c r="BN42" s="130" t="s">
        <v>500</v>
      </c>
      <c r="BO42" s="130" t="s">
        <v>561</v>
      </c>
      <c r="BP42" s="16" t="s">
        <v>1099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1085</v>
      </c>
      <c r="W43" s="105" t="s">
        <v>1086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1099</v>
      </c>
      <c r="BK43" s="16" t="s">
        <v>1099</v>
      </c>
      <c r="BL43" s="15"/>
      <c r="BM43" s="130" t="s">
        <v>471</v>
      </c>
      <c r="BN43" s="130" t="s">
        <v>500</v>
      </c>
      <c r="BO43" s="130" t="s">
        <v>561</v>
      </c>
      <c r="BP43" s="16" t="s">
        <v>1099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1095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1096</v>
      </c>
      <c r="W46" s="105" t="s">
        <v>1097</v>
      </c>
      <c r="X46" s="104" t="s">
        <v>452</v>
      </c>
      <c r="Y46" s="129" t="s">
        <v>455</v>
      </c>
      <c r="Z46" s="129"/>
      <c r="AA46" s="105" t="s">
        <v>1098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1167</v>
      </c>
      <c r="BK46" s="16" t="s">
        <v>1167</v>
      </c>
      <c r="BL46" s="15"/>
      <c r="BM46" s="130" t="s">
        <v>466</v>
      </c>
      <c r="BN46" s="130" t="s">
        <v>487</v>
      </c>
      <c r="BO46" s="130" t="s">
        <v>573</v>
      </c>
      <c r="BP46" s="16" t="s">
        <v>1167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1168</v>
      </c>
      <c r="N47" s="127" t="s">
        <v>1169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1096</v>
      </c>
      <c r="W47" s="105" t="s">
        <v>1126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1170</v>
      </c>
      <c r="BK47" s="16" t="s">
        <v>1170</v>
      </c>
      <c r="BL47" s="15"/>
      <c r="BM47" s="130" t="s">
        <v>476</v>
      </c>
      <c r="BN47" s="130" t="s">
        <v>476</v>
      </c>
      <c r="BO47" s="130" t="s">
        <v>476</v>
      </c>
      <c r="BP47" s="16" t="s">
        <v>1170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1085</v>
      </c>
      <c r="W48" s="105" t="s">
        <v>1086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1171</v>
      </c>
      <c r="BK48" s="16" t="s">
        <v>1171</v>
      </c>
      <c r="BL48" s="15"/>
      <c r="BM48" s="130" t="s">
        <v>469</v>
      </c>
      <c r="BN48" s="130" t="s">
        <v>489</v>
      </c>
      <c r="BO48" s="130" t="s">
        <v>556</v>
      </c>
      <c r="BP48" s="16" t="s">
        <v>1171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1096</v>
      </c>
      <c r="W49" s="105" t="s">
        <v>1172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1173</v>
      </c>
      <c r="BK49" s="16" t="s">
        <v>1173</v>
      </c>
      <c r="BL49" s="15"/>
      <c r="BM49" s="130" t="s">
        <v>478</v>
      </c>
      <c r="BN49" s="130" t="s">
        <v>502</v>
      </c>
      <c r="BO49" s="130" t="s">
        <v>502</v>
      </c>
      <c r="BP49" s="16" t="s">
        <v>1173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1174</v>
      </c>
      <c r="N50" s="127" t="s">
        <v>1175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1133</v>
      </c>
      <c r="W50" s="105" t="s">
        <v>1176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1177</v>
      </c>
      <c r="BK50" s="16" t="s">
        <v>1177</v>
      </c>
      <c r="BL50" s="15"/>
      <c r="BM50" s="130" t="s">
        <v>476</v>
      </c>
      <c r="BN50" s="130" t="s">
        <v>476</v>
      </c>
      <c r="BO50" s="130" t="s">
        <v>476</v>
      </c>
      <c r="BP50" s="16" t="s">
        <v>1177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1131</v>
      </c>
      <c r="N51" s="127" t="s">
        <v>1132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1133</v>
      </c>
      <c r="W51" s="105" t="s">
        <v>1134</v>
      </c>
      <c r="X51" s="104" t="s">
        <v>452</v>
      </c>
      <c r="Y51" s="129"/>
      <c r="Z51" s="104"/>
      <c r="AA51" s="178" t="s">
        <v>1113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1089</v>
      </c>
      <c r="I52" s="106" t="s">
        <v>1130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1085</v>
      </c>
      <c r="W52" s="105" t="s">
        <v>1086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1178</v>
      </c>
      <c r="BK52" s="16" t="s">
        <v>1178</v>
      </c>
      <c r="BL52" s="15"/>
      <c r="BM52" s="130" t="s">
        <v>468</v>
      </c>
      <c r="BN52" s="130" t="s">
        <v>498</v>
      </c>
      <c r="BO52" s="130" t="s">
        <v>585</v>
      </c>
      <c r="BP52" s="16" t="s">
        <v>1178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1089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1179</v>
      </c>
      <c r="N53" s="127" t="s">
        <v>1180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1108</v>
      </c>
      <c r="W53" s="105" t="s">
        <v>1181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1182</v>
      </c>
      <c r="BK53" s="16" t="s">
        <v>1182</v>
      </c>
      <c r="BL53" s="15"/>
      <c r="BM53" s="130" t="s">
        <v>471</v>
      </c>
      <c r="BN53" s="130" t="s">
        <v>500</v>
      </c>
      <c r="BO53" s="130" t="s">
        <v>561</v>
      </c>
      <c r="BP53" s="16" t="s">
        <v>1182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1183</v>
      </c>
      <c r="N54" s="127" t="s">
        <v>1184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1133</v>
      </c>
      <c r="W54" s="105" t="s">
        <v>1185</v>
      </c>
      <c r="X54" s="104" t="s">
        <v>452</v>
      </c>
      <c r="Y54" s="129" t="s">
        <v>455</v>
      </c>
      <c r="Z54" s="104"/>
      <c r="AA54" s="183" t="s">
        <v>1186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1099</v>
      </c>
      <c r="BK54" s="16" t="s">
        <v>1099</v>
      </c>
      <c r="BL54" s="15"/>
      <c r="BM54" s="130" t="s">
        <v>471</v>
      </c>
      <c r="BN54" s="130" t="s">
        <v>500</v>
      </c>
      <c r="BO54" s="130" t="s">
        <v>561</v>
      </c>
      <c r="BP54" s="16" t="s">
        <v>1099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1096</v>
      </c>
      <c r="W55" s="105" t="s">
        <v>1102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1187</v>
      </c>
      <c r="BK55" s="16" t="s">
        <v>1187</v>
      </c>
      <c r="BL55" s="15"/>
      <c r="BM55" s="130" t="s">
        <v>472</v>
      </c>
      <c r="BN55" s="130" t="s">
        <v>501</v>
      </c>
      <c r="BO55" s="130" t="s">
        <v>552</v>
      </c>
      <c r="BP55" s="16" t="s">
        <v>1187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1141</v>
      </c>
      <c r="I56" s="182" t="s">
        <v>1141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1142</v>
      </c>
      <c r="W56" s="105" t="s">
        <v>1143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1188</v>
      </c>
      <c r="BK56" s="16" t="s">
        <v>1188</v>
      </c>
      <c r="BL56" s="15"/>
      <c r="BM56" s="130" t="s">
        <v>471</v>
      </c>
      <c r="BN56" s="130" t="s">
        <v>500</v>
      </c>
      <c r="BO56" s="130" t="s">
        <v>561</v>
      </c>
      <c r="BP56" s="16" t="s">
        <v>1188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1116</v>
      </c>
      <c r="I57" s="150" t="s">
        <v>1116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1117</v>
      </c>
      <c r="W57" s="105" t="s">
        <v>1154</v>
      </c>
      <c r="X57" s="104" t="s">
        <v>452</v>
      </c>
      <c r="Y57" s="129" t="s">
        <v>455</v>
      </c>
      <c r="Z57" s="104"/>
      <c r="AA57" s="105" t="s">
        <v>1189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1120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1099</v>
      </c>
      <c r="BK57" s="16" t="s">
        <v>1099</v>
      </c>
      <c r="BL57" s="15"/>
      <c r="BM57" s="130" t="s">
        <v>471</v>
      </c>
      <c r="BN57" s="130" t="s">
        <v>500</v>
      </c>
      <c r="BO57" s="130" t="s">
        <v>561</v>
      </c>
      <c r="BP57" s="16" t="s">
        <v>1099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1111</v>
      </c>
      <c r="W58" s="105" t="s">
        <v>1102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1190</v>
      </c>
      <c r="BK58" s="16" t="s">
        <v>1190</v>
      </c>
      <c r="BL58" s="15"/>
      <c r="BM58" s="130" t="s">
        <v>478</v>
      </c>
      <c r="BN58" s="130" t="s">
        <v>502</v>
      </c>
      <c r="BO58" s="130" t="s">
        <v>502</v>
      </c>
      <c r="BP58" s="16" t="s">
        <v>1190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1157</v>
      </c>
      <c r="N59" s="127" t="s">
        <v>1158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1142</v>
      </c>
      <c r="W59" s="105" t="s">
        <v>1159</v>
      </c>
      <c r="X59" s="104" t="s">
        <v>452</v>
      </c>
      <c r="Y59" s="129" t="s">
        <v>455</v>
      </c>
      <c r="Z59" s="104"/>
      <c r="AA59" s="183" t="s">
        <v>1160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1191</v>
      </c>
      <c r="BK59" s="16" t="s">
        <v>1191</v>
      </c>
      <c r="BL59" s="15"/>
      <c r="BM59" s="130" t="s">
        <v>464</v>
      </c>
      <c r="BN59" s="130" t="s">
        <v>486</v>
      </c>
      <c r="BO59" s="130" t="s">
        <v>550</v>
      </c>
      <c r="BP59" s="16" t="s">
        <v>1191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1161</v>
      </c>
      <c r="J60" s="105">
        <v>73</v>
      </c>
      <c r="K60" s="105">
        <v>7</v>
      </c>
      <c r="L60" s="105" t="s">
        <v>624</v>
      </c>
      <c r="M60" s="127" t="s">
        <v>1162</v>
      </c>
      <c r="N60" s="127" t="s">
        <v>1163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1164</v>
      </c>
      <c r="W60" s="151" t="s">
        <v>1165</v>
      </c>
      <c r="X60" s="104" t="s">
        <v>452</v>
      </c>
      <c r="Y60" s="129" t="s">
        <v>455</v>
      </c>
      <c r="Z60" s="104"/>
      <c r="AA60" s="105" t="s">
        <v>1166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1192</v>
      </c>
      <c r="BK60" s="16" t="s">
        <v>1192</v>
      </c>
      <c r="BL60" s="15"/>
      <c r="BM60" s="130" t="s">
        <v>464</v>
      </c>
      <c r="BN60" s="130" t="s">
        <v>486</v>
      </c>
      <c r="BO60" s="130" t="s">
        <v>550</v>
      </c>
      <c r="BP60" s="16" t="s">
        <v>1193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1085</v>
      </c>
      <c r="W61" s="105" t="s">
        <v>1086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1194</v>
      </c>
      <c r="BK61" s="16" t="s">
        <v>1194</v>
      </c>
      <c r="BL61" s="15"/>
      <c r="BM61" s="130" t="s">
        <v>471</v>
      </c>
      <c r="BN61" s="130" t="s">
        <v>500</v>
      </c>
      <c r="BO61" s="130" t="s">
        <v>561</v>
      </c>
      <c r="BP61" s="16" t="s">
        <v>1194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1085</v>
      </c>
      <c r="W65" s="105" t="s">
        <v>1086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1195</v>
      </c>
      <c r="BK65" s="16" t="s">
        <v>1195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1096</v>
      </c>
      <c r="W66" s="105" t="s">
        <v>1172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1196</v>
      </c>
      <c r="BK66" s="195" t="s">
        <v>1196</v>
      </c>
      <c r="BL66" s="15"/>
      <c r="BM66" s="130" t="s">
        <v>471</v>
      </c>
      <c r="BN66" s="130" t="s">
        <v>500</v>
      </c>
      <c r="BO66" s="130" t="s">
        <v>561</v>
      </c>
      <c r="BP66" s="198" t="s">
        <v>1196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1089</v>
      </c>
      <c r="I67" s="106" t="s">
        <v>1130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1085</v>
      </c>
      <c r="W67" s="105" t="s">
        <v>1086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1197</v>
      </c>
      <c r="BK67" s="16" t="s">
        <v>1197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1198</v>
      </c>
      <c r="N68" s="127" t="s">
        <v>1199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1096</v>
      </c>
      <c r="W68" s="105" t="s">
        <v>1126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1200</v>
      </c>
      <c r="BK68" s="16" t="s">
        <v>1200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1089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1179</v>
      </c>
      <c r="N69" s="127" t="s">
        <v>1180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1108</v>
      </c>
      <c r="W69" s="105" t="s">
        <v>1181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1201</v>
      </c>
      <c r="BK69" s="16" t="s">
        <v>1201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1183</v>
      </c>
      <c r="N70" s="127" t="s">
        <v>1184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1133</v>
      </c>
      <c r="W70" s="105" t="s">
        <v>1202</v>
      </c>
      <c r="X70" s="104" t="s">
        <v>452</v>
      </c>
      <c r="Y70" s="129" t="s">
        <v>455</v>
      </c>
      <c r="Z70" s="104"/>
      <c r="AA70" s="183" t="s">
        <v>1186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1201</v>
      </c>
      <c r="BJ70" s="16" t="s">
        <v>1201</v>
      </c>
      <c r="BK70" s="16" t="s">
        <v>1201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1096</v>
      </c>
      <c r="W71" s="105" t="s">
        <v>1102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1203</v>
      </c>
      <c r="BK71" s="195" t="s">
        <v>1203</v>
      </c>
      <c r="BL71" s="15"/>
      <c r="BM71" s="130" t="s">
        <v>472</v>
      </c>
      <c r="BN71" s="130" t="s">
        <v>501</v>
      </c>
      <c r="BO71" s="130" t="s">
        <v>596</v>
      </c>
      <c r="BP71" s="198" t="s">
        <v>1203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1141</v>
      </c>
      <c r="I72" s="182" t="s">
        <v>1141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1142</v>
      </c>
      <c r="W72" s="105" t="s">
        <v>1143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1197</v>
      </c>
      <c r="BK72" s="16" t="s">
        <v>1197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1116</v>
      </c>
      <c r="I73" s="150" t="s">
        <v>1116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1117</v>
      </c>
      <c r="W73" s="105" t="s">
        <v>1154</v>
      </c>
      <c r="X73" s="104" t="s">
        <v>452</v>
      </c>
      <c r="Y73" s="129" t="s">
        <v>455</v>
      </c>
      <c r="Z73" s="104"/>
      <c r="AA73" s="105" t="s">
        <v>1204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1120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1197</v>
      </c>
      <c r="BK73" s="16" t="s">
        <v>1197</v>
      </c>
      <c r="BL73" s="15"/>
      <c r="BM73" s="130" t="s">
        <v>471</v>
      </c>
      <c r="BN73" s="130" t="s">
        <v>500</v>
      </c>
      <c r="BO73" s="130" t="s">
        <v>561</v>
      </c>
      <c r="BP73" s="16" t="s">
        <v>1099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1111</v>
      </c>
      <c r="W74" s="105" t="s">
        <v>1102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1205</v>
      </c>
      <c r="BK74" s="195" t="s">
        <v>1205</v>
      </c>
      <c r="BL74" s="15"/>
      <c r="BM74" s="130" t="s">
        <v>471</v>
      </c>
      <c r="BN74" s="130" t="s">
        <v>500</v>
      </c>
      <c r="BO74" s="130" t="s">
        <v>561</v>
      </c>
      <c r="BP74" s="195" t="s">
        <v>1205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1157</v>
      </c>
      <c r="N75" s="127" t="s">
        <v>1158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1142</v>
      </c>
      <c r="W75" s="105" t="s">
        <v>1159</v>
      </c>
      <c r="X75" s="104" t="s">
        <v>452</v>
      </c>
      <c r="Y75" s="129"/>
      <c r="Z75" s="104"/>
      <c r="AA75" s="183" t="s">
        <v>1160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1161</v>
      </c>
      <c r="J76" s="105">
        <v>73</v>
      </c>
      <c r="K76" s="105">
        <v>7</v>
      </c>
      <c r="L76" s="105" t="s">
        <v>624</v>
      </c>
      <c r="M76" s="127" t="s">
        <v>1162</v>
      </c>
      <c r="N76" s="127" t="s">
        <v>1163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1164</v>
      </c>
      <c r="W76" s="151" t="s">
        <v>1165</v>
      </c>
      <c r="X76" s="104" t="s">
        <v>452</v>
      </c>
      <c r="Y76" s="129" t="s">
        <v>455</v>
      </c>
      <c r="Z76" s="104"/>
      <c r="AA76" s="105" t="s">
        <v>1166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1201</v>
      </c>
      <c r="BK76" s="16" t="s">
        <v>1201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1085</v>
      </c>
      <c r="W77" s="105" t="s">
        <v>1086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1197</v>
      </c>
      <c r="BJ77" s="110" t="s">
        <v>1197</v>
      </c>
      <c r="BK77" s="110" t="s">
        <v>1197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1206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1108</v>
      </c>
      <c r="W79" s="105" t="s">
        <v>1207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1085</v>
      </c>
      <c r="W80" s="105" t="s">
        <v>1086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1208</v>
      </c>
      <c r="BK80" s="16" t="s">
        <v>1208</v>
      </c>
      <c r="BL80" s="15"/>
      <c r="BM80" s="130" t="s">
        <v>468</v>
      </c>
      <c r="BN80" s="130" t="s">
        <v>488</v>
      </c>
      <c r="BO80" s="130" t="s">
        <v>604</v>
      </c>
      <c r="BP80" s="16" t="s">
        <v>1208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1101</v>
      </c>
      <c r="W81" s="105" t="s">
        <v>1102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1209</v>
      </c>
      <c r="BK81" s="16" t="s">
        <v>1209</v>
      </c>
      <c r="BL81" s="15"/>
      <c r="BM81" s="130" t="s">
        <v>471</v>
      </c>
      <c r="BN81" s="130" t="s">
        <v>500</v>
      </c>
      <c r="BO81" s="130" t="s">
        <v>599</v>
      </c>
      <c r="BP81" s="16" t="s">
        <v>1209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1101</v>
      </c>
      <c r="W82" s="105" t="s">
        <v>1102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1209</v>
      </c>
      <c r="BK82" s="16" t="s">
        <v>1209</v>
      </c>
      <c r="BL82" s="15"/>
      <c r="BM82" s="130" t="s">
        <v>471</v>
      </c>
      <c r="BN82" s="130" t="s">
        <v>500</v>
      </c>
      <c r="BO82" s="130" t="s">
        <v>599</v>
      </c>
      <c r="BP82" s="16" t="s">
        <v>1209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1089</v>
      </c>
      <c r="I83" s="106" t="s">
        <v>1130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1085</v>
      </c>
      <c r="W83" s="105" t="s">
        <v>1143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1210</v>
      </c>
      <c r="BK83" s="16" t="s">
        <v>1210</v>
      </c>
      <c r="BL83" s="15"/>
      <c r="BM83" s="130" t="s">
        <v>471</v>
      </c>
      <c r="BN83" s="130" t="s">
        <v>491</v>
      </c>
      <c r="BO83" s="130" t="s">
        <v>599</v>
      </c>
      <c r="BP83" s="16" t="s">
        <v>1210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1211</v>
      </c>
      <c r="N84" s="127" t="s">
        <v>1212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1108</v>
      </c>
      <c r="W84" s="151" t="s">
        <v>1213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1214</v>
      </c>
      <c r="BK84" s="16" t="s">
        <v>1214</v>
      </c>
      <c r="BL84" s="15"/>
      <c r="BM84" s="130" t="s">
        <v>468</v>
      </c>
      <c r="BN84" s="130" t="s">
        <v>498</v>
      </c>
      <c r="BO84" s="130" t="s">
        <v>555</v>
      </c>
      <c r="BP84" s="203" t="s">
        <v>1214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1096</v>
      </c>
      <c r="W85" s="105" t="s">
        <v>1102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1215</v>
      </c>
      <c r="BK85" s="16" t="s">
        <v>1215</v>
      </c>
      <c r="BL85" s="15"/>
      <c r="BM85" s="130" t="s">
        <v>471</v>
      </c>
      <c r="BN85" s="130" t="s">
        <v>500</v>
      </c>
      <c r="BO85" s="130" t="s">
        <v>599</v>
      </c>
      <c r="BP85" s="16" t="s">
        <v>1215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1111</v>
      </c>
      <c r="W86" s="105" t="s">
        <v>1216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1141</v>
      </c>
      <c r="I87" s="182" t="s">
        <v>1141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1142</v>
      </c>
      <c r="W87" s="105" t="s">
        <v>1143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1217</v>
      </c>
      <c r="BK87" s="16" t="s">
        <v>1217</v>
      </c>
      <c r="BL87" s="15"/>
      <c r="BM87" s="130" t="s">
        <v>476</v>
      </c>
      <c r="BN87" s="130" t="s">
        <v>476</v>
      </c>
      <c r="BO87" s="130" t="s">
        <v>476</v>
      </c>
      <c r="BP87" s="16" t="s">
        <v>1218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1111</v>
      </c>
      <c r="W88" s="105" t="s">
        <v>1102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1209</v>
      </c>
      <c r="BK88" s="16" t="s">
        <v>1209</v>
      </c>
      <c r="BL88" s="15"/>
      <c r="BM88" s="130" t="s">
        <v>471</v>
      </c>
      <c r="BN88" s="130" t="s">
        <v>500</v>
      </c>
      <c r="BO88" s="130" t="s">
        <v>599</v>
      </c>
      <c r="BP88" s="16" t="s">
        <v>1209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1116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1117</v>
      </c>
      <c r="W89" s="105" t="s">
        <v>1154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1219</v>
      </c>
      <c r="BK89" s="16" t="s">
        <v>1219</v>
      </c>
      <c r="BL89" s="15"/>
      <c r="BM89" s="130" t="s">
        <v>476</v>
      </c>
      <c r="BN89" s="130" t="s">
        <v>476</v>
      </c>
      <c r="BO89" s="130" t="s">
        <v>476</v>
      </c>
      <c r="BP89" s="16" t="s">
        <v>1219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1220</v>
      </c>
      <c r="W90" s="151" t="s">
        <v>1221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1222</v>
      </c>
      <c r="BK90" s="16" t="s">
        <v>1222</v>
      </c>
      <c r="BL90" s="15"/>
      <c r="BM90" s="130" t="s">
        <v>472</v>
      </c>
      <c r="BN90" s="130" t="s">
        <v>501</v>
      </c>
      <c r="BO90" s="130" t="s">
        <v>552</v>
      </c>
      <c r="BP90" s="16" t="s">
        <v>1222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1223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1224</v>
      </c>
      <c r="W91" s="105" t="s">
        <v>1225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1226</v>
      </c>
      <c r="BK91" s="16" t="s">
        <v>1226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1085</v>
      </c>
      <c r="W92" s="105" t="s">
        <v>1086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1227</v>
      </c>
      <c r="BK92" s="16" t="s">
        <v>1227</v>
      </c>
      <c r="BL92" s="15"/>
      <c r="BM92" s="130" t="s">
        <v>471</v>
      </c>
      <c r="BN92" s="130" t="s">
        <v>500</v>
      </c>
      <c r="BO92" s="130" t="s">
        <v>599</v>
      </c>
      <c r="BP92" s="16" t="s">
        <v>1227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1085</v>
      </c>
      <c r="W95" s="105" t="s">
        <v>1086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1228</v>
      </c>
      <c r="BK95" s="17" t="s">
        <v>1229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1101</v>
      </c>
      <c r="W96" s="105" t="s">
        <v>1102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1230</v>
      </c>
      <c r="BK96" s="16" t="s">
        <v>1230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1231</v>
      </c>
      <c r="J97" s="127">
        <v>73</v>
      </c>
      <c r="K97" s="127">
        <v>262</v>
      </c>
      <c r="L97" s="105">
        <v>433</v>
      </c>
      <c r="M97" s="127" t="s">
        <v>1232</v>
      </c>
      <c r="N97" s="127" t="s">
        <v>1233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1234</v>
      </c>
      <c r="W97" s="105" t="s">
        <v>1235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1236</v>
      </c>
      <c r="BK97" s="17" t="s">
        <v>1237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1101</v>
      </c>
      <c r="W98" s="105" t="s">
        <v>1102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1238</v>
      </c>
      <c r="BK98" s="17" t="s">
        <v>1239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1089</v>
      </c>
      <c r="I99" s="106" t="s">
        <v>1130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1085</v>
      </c>
      <c r="W99" s="105" t="s">
        <v>1086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1240</v>
      </c>
      <c r="BK99" s="17" t="s">
        <v>1241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1096</v>
      </c>
      <c r="W100" s="105" t="s">
        <v>1102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1238</v>
      </c>
      <c r="BK100" s="17" t="s">
        <v>1239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1111</v>
      </c>
      <c r="W101" s="105" t="s">
        <v>1102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1242</v>
      </c>
      <c r="BK101" s="17" t="s">
        <v>1243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1141</v>
      </c>
      <c r="I102" s="182" t="s">
        <v>1141</v>
      </c>
      <c r="J102" s="127">
        <v>73</v>
      </c>
      <c r="K102" s="127">
        <v>54.8</v>
      </c>
      <c r="L102" s="105" t="s">
        <v>1244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1245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1224</v>
      </c>
      <c r="W102" s="105" t="s">
        <v>1086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1246</v>
      </c>
      <c r="BK102" s="17" t="s">
        <v>1247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1220</v>
      </c>
      <c r="W103" s="151" t="s">
        <v>1221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1238</v>
      </c>
      <c r="BK103" s="17" t="s">
        <v>1248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1248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1085</v>
      </c>
      <c r="W104" s="105" t="s">
        <v>1086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1249</v>
      </c>
      <c r="BK104" s="17" t="s">
        <v>1250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1231</v>
      </c>
      <c r="J106" s="105">
        <v>73</v>
      </c>
      <c r="K106" s="105">
        <v>262</v>
      </c>
      <c r="L106" s="105" t="s">
        <v>624</v>
      </c>
      <c r="M106" s="127" t="s">
        <v>1232</v>
      </c>
      <c r="N106" s="127" t="s">
        <v>1233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1251</v>
      </c>
      <c r="W106" s="151" t="s">
        <v>1252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1253</v>
      </c>
      <c r="BK106" s="16" t="s">
        <v>1253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1254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1085</v>
      </c>
      <c r="W107" s="105" t="s">
        <v>1086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1255</v>
      </c>
      <c r="BK107" s="16" t="s">
        <v>1255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1254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1256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1257</v>
      </c>
      <c r="N108" s="127" t="s">
        <v>1258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1085</v>
      </c>
      <c r="W108" s="105" t="s">
        <v>1259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1260</v>
      </c>
      <c r="BK108" s="17" t="s">
        <v>1261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1089</v>
      </c>
      <c r="I109" s="106" t="s">
        <v>1130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1085</v>
      </c>
      <c r="W109" s="105" t="s">
        <v>1086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1262</v>
      </c>
      <c r="BK109" s="16" t="s">
        <v>1262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1263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1141</v>
      </c>
      <c r="I110" s="182" t="s">
        <v>1141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1142</v>
      </c>
      <c r="W110" s="105" t="s">
        <v>1264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1265</v>
      </c>
      <c r="BK110" s="16" t="s">
        <v>1265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1266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1085</v>
      </c>
      <c r="W111" s="105" t="s">
        <v>1086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1267</v>
      </c>
      <c r="BK111" s="17" t="s">
        <v>1268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1269</v>
      </c>
      <c r="J114" s="105">
        <v>73</v>
      </c>
      <c r="K114" s="105">
        <v>262</v>
      </c>
      <c r="L114" s="105" t="s">
        <v>624</v>
      </c>
      <c r="M114" s="127" t="s">
        <v>1232</v>
      </c>
      <c r="N114" s="127" t="s">
        <v>1233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1270</v>
      </c>
      <c r="W114" s="151" t="s">
        <v>1252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1271</v>
      </c>
      <c r="BK114" s="17" t="s">
        <v>1272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1085</v>
      </c>
      <c r="W115" s="105" t="s">
        <v>1086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1229</v>
      </c>
      <c r="BK115" s="16" t="s">
        <v>1229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1101</v>
      </c>
      <c r="W116" s="105" t="s">
        <v>1102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1273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1274</v>
      </c>
      <c r="BK116" s="16" t="s">
        <v>1274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1101</v>
      </c>
      <c r="W117" s="105" t="s">
        <v>1102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1273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1274</v>
      </c>
      <c r="BK117" s="16" t="s">
        <v>1274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1089</v>
      </c>
      <c r="I118" s="106" t="s">
        <v>1130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1085</v>
      </c>
      <c r="W118" s="105" t="s">
        <v>1086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1275</v>
      </c>
      <c r="BK118" s="16" t="s">
        <v>1275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1096</v>
      </c>
      <c r="W119" s="105" t="s">
        <v>1102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1276</v>
      </c>
      <c r="BK119" s="16" t="s">
        <v>1274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1111</v>
      </c>
      <c r="W120" s="105" t="s">
        <v>1102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1277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1278</v>
      </c>
      <c r="BK120" s="16" t="s">
        <v>1274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1141</v>
      </c>
      <c r="I121" s="182" t="s">
        <v>1141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1245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1142</v>
      </c>
      <c r="W121" s="105" t="s">
        <v>1279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1280</v>
      </c>
      <c r="BK121" s="16" t="s">
        <v>1281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1130</v>
      </c>
      <c r="J122" s="127">
        <v>73</v>
      </c>
      <c r="K122" s="127">
        <v>7</v>
      </c>
      <c r="L122" s="105">
        <v>128</v>
      </c>
      <c r="M122" s="127" t="s">
        <v>1282</v>
      </c>
      <c r="N122" s="127" t="s">
        <v>1283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1284</v>
      </c>
      <c r="W122" s="105" t="s">
        <v>1176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1285</v>
      </c>
      <c r="BK122" s="17" t="s">
        <v>1286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1085</v>
      </c>
      <c r="W123" s="105" t="s">
        <v>1086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1287</v>
      </c>
      <c r="BK123" s="16" t="s">
        <v>1288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1256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1257</v>
      </c>
      <c r="N124" s="127" t="s">
        <v>1258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1289</v>
      </c>
      <c r="W124" s="151" t="s">
        <v>1290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1291</v>
      </c>
      <c r="BK124" s="16" t="s">
        <v>1292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1111</v>
      </c>
      <c r="W125" s="151" t="s">
        <v>1293</v>
      </c>
      <c r="X125" s="104" t="s">
        <v>452</v>
      </c>
      <c r="Y125" s="129"/>
      <c r="Z125" s="104"/>
      <c r="AA125" s="105" t="s">
        <v>1294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1295</v>
      </c>
      <c r="BK125" s="17" t="s">
        <v>1296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1297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1298</v>
      </c>
      <c r="W127" s="151" t="s">
        <v>1299</v>
      </c>
      <c r="X127" s="104" t="s">
        <v>452</v>
      </c>
      <c r="Y127" s="129" t="s">
        <v>455</v>
      </c>
      <c r="Z127" s="104"/>
      <c r="AA127" s="105" t="s">
        <v>1300</v>
      </c>
      <c r="AB127" s="103" t="s">
        <v>454</v>
      </c>
      <c r="AC127" s="152" t="s">
        <v>437</v>
      </c>
      <c r="AD127" s="107">
        <v>0.29166666666666669</v>
      </c>
      <c r="AE127" s="105" t="s">
        <v>1301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1302</v>
      </c>
      <c r="BK127" s="203" t="s">
        <v>1302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1302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1085</v>
      </c>
      <c r="W128" s="151" t="s">
        <v>1303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1304</v>
      </c>
      <c r="BK128" s="16" t="s">
        <v>1304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1304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1305</v>
      </c>
      <c r="W129" s="151" t="s">
        <v>1172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1306</v>
      </c>
      <c r="BK129" s="16" t="s">
        <v>1306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1306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1307</v>
      </c>
      <c r="N131" s="127" t="s">
        <v>1308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1309</v>
      </c>
      <c r="W131" s="151" t="s">
        <v>1310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1311</v>
      </c>
      <c r="BK131" s="16" t="s">
        <v>1311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1089</v>
      </c>
      <c r="I132" s="200" t="s">
        <v>1089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1085</v>
      </c>
      <c r="W132" s="151" t="s">
        <v>1303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1312</v>
      </c>
      <c r="BK132" s="16" t="s">
        <v>1312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1312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1313</v>
      </c>
      <c r="W133" s="151" t="s">
        <v>1172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1314</v>
      </c>
      <c r="BK133" s="16" t="s">
        <v>1314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1314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1315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1142</v>
      </c>
      <c r="W135" s="151" t="s">
        <v>1316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1302</v>
      </c>
      <c r="BK135" s="203" t="s">
        <v>1302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1302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1315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1085</v>
      </c>
      <c r="W136" s="151" t="s">
        <v>1303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1317</v>
      </c>
      <c r="BK136" s="16" t="s">
        <v>1317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1317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1111</v>
      </c>
      <c r="W138" s="151" t="s">
        <v>1293</v>
      </c>
      <c r="X138" s="104" t="s">
        <v>452</v>
      </c>
      <c r="Y138" s="129" t="s">
        <v>455</v>
      </c>
      <c r="Z138" s="104"/>
      <c r="AA138" s="105" t="s">
        <v>1294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1318</v>
      </c>
      <c r="BK138" s="203" t="s">
        <v>1318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1318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1319</v>
      </c>
      <c r="W139" s="151" t="s">
        <v>1172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1320</v>
      </c>
      <c r="BK139" s="16" t="s">
        <v>1320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1320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1313</v>
      </c>
      <c r="W141" s="151" t="s">
        <v>1172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1321</v>
      </c>
      <c r="BK141" s="16" t="s">
        <v>1321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1321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1085</v>
      </c>
      <c r="W142" s="151" t="s">
        <v>1303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1322</v>
      </c>
      <c r="BK142" s="16" t="s">
        <v>1322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1322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1297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1298</v>
      </c>
      <c r="W145" s="151" t="s">
        <v>1299</v>
      </c>
      <c r="X145" s="104" t="s">
        <v>452</v>
      </c>
      <c r="Y145" s="129" t="s">
        <v>455</v>
      </c>
      <c r="Z145" s="104"/>
      <c r="AA145" s="105" t="s">
        <v>1323</v>
      </c>
      <c r="AB145" s="103" t="s">
        <v>454</v>
      </c>
      <c r="AC145" s="152" t="s">
        <v>450</v>
      </c>
      <c r="AD145" s="107">
        <v>0.29166666666666669</v>
      </c>
      <c r="AE145" s="105" t="s">
        <v>1301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1324</v>
      </c>
      <c r="BK145" s="16" t="s">
        <v>1324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1324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1231</v>
      </c>
      <c r="J146" s="127">
        <v>73</v>
      </c>
      <c r="K146" s="127">
        <v>339</v>
      </c>
      <c r="L146" s="105">
        <v>433</v>
      </c>
      <c r="M146" s="127" t="s">
        <v>1325</v>
      </c>
      <c r="N146" s="127" t="s">
        <v>1326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1327</v>
      </c>
      <c r="W146" s="105" t="s">
        <v>1328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1329</v>
      </c>
      <c r="BK146" s="16" t="s">
        <v>1329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1085</v>
      </c>
      <c r="W147" s="151" t="s">
        <v>1303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1330</v>
      </c>
      <c r="BK147" s="16" t="s">
        <v>1330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1330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1305</v>
      </c>
      <c r="W148" s="151" t="s">
        <v>1172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1331</v>
      </c>
      <c r="BK148" s="16" t="s">
        <v>1331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1331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1089</v>
      </c>
      <c r="I149" s="200" t="s">
        <v>1089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1085</v>
      </c>
      <c r="W149" s="151" t="s">
        <v>1303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1332</v>
      </c>
      <c r="BK149" s="16" t="s">
        <v>1332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1332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1313</v>
      </c>
      <c r="W150" s="151" t="s">
        <v>1172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1333</v>
      </c>
      <c r="BK150" s="16" t="s">
        <v>1333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1333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1256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1334</v>
      </c>
      <c r="N151" s="127" t="s">
        <v>1335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1336</v>
      </c>
      <c r="W151" s="105" t="s">
        <v>1337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1338</v>
      </c>
      <c r="BK151" s="16" t="s">
        <v>1338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1339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1142</v>
      </c>
      <c r="W152" s="151" t="s">
        <v>1340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1341</v>
      </c>
      <c r="BK152" s="16" t="s">
        <v>1341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1341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1339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1085</v>
      </c>
      <c r="W153" s="151" t="s">
        <v>1303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1341</v>
      </c>
      <c r="BK153" s="16" t="s">
        <v>1341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1341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1111</v>
      </c>
      <c r="W154" s="151" t="s">
        <v>1293</v>
      </c>
      <c r="X154" s="104" t="s">
        <v>452</v>
      </c>
      <c r="Y154" s="129" t="s">
        <v>455</v>
      </c>
      <c r="Z154" s="104"/>
      <c r="AA154" s="105" t="s">
        <v>1342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1343</v>
      </c>
      <c r="BK154" s="16" t="s">
        <v>1343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1343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1319</v>
      </c>
      <c r="W155" s="151" t="s">
        <v>1172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1344</v>
      </c>
      <c r="BK155" s="16" t="s">
        <v>1344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1344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1085</v>
      </c>
      <c r="W156" s="151" t="s">
        <v>1303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1345</v>
      </c>
      <c r="BK156" s="16" t="s">
        <v>1345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1345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1297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1298</v>
      </c>
      <c r="W159" s="151" t="s">
        <v>1299</v>
      </c>
      <c r="X159" s="104" t="s">
        <v>452</v>
      </c>
      <c r="Y159" s="129" t="s">
        <v>455</v>
      </c>
      <c r="Z159" s="104"/>
      <c r="AA159" s="105" t="s">
        <v>1323</v>
      </c>
      <c r="AB159" s="103" t="s">
        <v>454</v>
      </c>
      <c r="AC159" s="152" t="s">
        <v>450</v>
      </c>
      <c r="AD159" s="107">
        <v>0.29166666666666669</v>
      </c>
      <c r="AE159" s="105" t="s">
        <v>1301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1346</v>
      </c>
      <c r="BK159" s="16" t="s">
        <v>1346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1346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1085</v>
      </c>
      <c r="W160" s="151" t="s">
        <v>1303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1347</v>
      </c>
      <c r="BK160" s="16" t="s">
        <v>1347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1347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1305</v>
      </c>
      <c r="W161" s="151" t="s">
        <v>1172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1348</v>
      </c>
      <c r="BK161" s="16" t="s">
        <v>1348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1348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1256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1349</v>
      </c>
      <c r="N162" s="127" t="s">
        <v>1350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1336</v>
      </c>
      <c r="W162" s="105" t="s">
        <v>1351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1352</v>
      </c>
      <c r="BK162" s="16" t="s">
        <v>1352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1352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1089</v>
      </c>
      <c r="I163" s="200" t="s">
        <v>1089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1085</v>
      </c>
      <c r="W163" s="151" t="s">
        <v>1303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1353</v>
      </c>
      <c r="BK163" s="203" t="s">
        <v>1353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1353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1313</v>
      </c>
      <c r="W164" s="151" t="s">
        <v>1172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1354</v>
      </c>
      <c r="BK164" s="16" t="s">
        <v>1354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1354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1339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1142</v>
      </c>
      <c r="W165" s="151" t="s">
        <v>1340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1355</v>
      </c>
      <c r="BK165" s="203" t="s">
        <v>1355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1355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1339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1085</v>
      </c>
      <c r="W166" s="151" t="s">
        <v>1303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1355</v>
      </c>
      <c r="BK166" s="203" t="s">
        <v>1355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1355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1356</v>
      </c>
      <c r="J167" s="105">
        <v>73</v>
      </c>
      <c r="K167" s="105">
        <v>42</v>
      </c>
      <c r="L167" s="105" t="s">
        <v>624</v>
      </c>
      <c r="M167" s="127" t="s">
        <v>1357</v>
      </c>
      <c r="N167" s="127" t="s">
        <v>1358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1142</v>
      </c>
      <c r="W167" s="151" t="s">
        <v>1359</v>
      </c>
      <c r="X167" s="104" t="s">
        <v>452</v>
      </c>
      <c r="Y167" s="129" t="s">
        <v>455</v>
      </c>
      <c r="Z167" s="104"/>
      <c r="AA167" s="105" t="s">
        <v>1360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1361</v>
      </c>
      <c r="BK167" s="16" t="s">
        <v>1361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1111</v>
      </c>
      <c r="W168" s="151" t="s">
        <v>1293</v>
      </c>
      <c r="X168" s="104" t="s">
        <v>452</v>
      </c>
      <c r="Y168" s="129" t="s">
        <v>455</v>
      </c>
      <c r="Z168" s="104"/>
      <c r="AA168" s="105" t="s">
        <v>1362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1363</v>
      </c>
      <c r="BK168" s="16" t="s">
        <v>1363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1319</v>
      </c>
      <c r="W169" s="151" t="s">
        <v>1172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1364</v>
      </c>
      <c r="BK169" s="16" t="s">
        <v>1364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1364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1085</v>
      </c>
      <c r="W170" s="151" t="s">
        <v>1303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1365</v>
      </c>
      <c r="BK170" s="16" t="s">
        <v>1365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1365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1297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1298</v>
      </c>
      <c r="W173" s="151" t="s">
        <v>1299</v>
      </c>
      <c r="X173" s="104" t="s">
        <v>452</v>
      </c>
      <c r="Y173" s="129" t="s">
        <v>455</v>
      </c>
      <c r="Z173" s="104"/>
      <c r="AA173" s="105" t="s">
        <v>1323</v>
      </c>
      <c r="AB173" s="103" t="s">
        <v>454</v>
      </c>
      <c r="AC173" s="152" t="s">
        <v>450</v>
      </c>
      <c r="AD173" s="107">
        <v>0.29166666666666669</v>
      </c>
      <c r="AE173" s="105" t="s">
        <v>1301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1366</v>
      </c>
      <c r="BK173" s="16" t="s">
        <v>1366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1366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1085</v>
      </c>
      <c r="W174" s="151" t="s">
        <v>1303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1367</v>
      </c>
      <c r="BK174" s="16" t="s">
        <v>1367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1367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1305</v>
      </c>
      <c r="W175" s="151" t="s">
        <v>1172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1368</v>
      </c>
      <c r="BK175" s="16" t="s">
        <v>1368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1368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1369</v>
      </c>
      <c r="N176" s="127" t="s">
        <v>1370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1096</v>
      </c>
      <c r="W176" s="105" t="s">
        <v>1371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1372</v>
      </c>
      <c r="BK176" s="16" t="s">
        <v>1372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1372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1373</v>
      </c>
      <c r="N177" s="127" t="s">
        <v>1374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1375</v>
      </c>
      <c r="W177" s="105" t="s">
        <v>1376</v>
      </c>
      <c r="X177" s="104" t="s">
        <v>452</v>
      </c>
      <c r="Y177" s="129" t="s">
        <v>455</v>
      </c>
      <c r="Z177" s="104"/>
      <c r="AA177" s="183" t="s">
        <v>1160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1324</v>
      </c>
      <c r="BK177" s="16" t="s">
        <v>1324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1324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1256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1349</v>
      </c>
      <c r="N178" s="127" t="s">
        <v>1350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1336</v>
      </c>
      <c r="W178" s="105" t="s">
        <v>1351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1377</v>
      </c>
      <c r="BK178" s="16" t="s">
        <v>1377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1089</v>
      </c>
      <c r="I179" s="200" t="s">
        <v>1089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1085</v>
      </c>
      <c r="W179" s="151" t="s">
        <v>1303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1346</v>
      </c>
      <c r="BK179" s="16" t="s">
        <v>1346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1346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1313</v>
      </c>
      <c r="W180" s="151" t="s">
        <v>1172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1378</v>
      </c>
      <c r="BK180" s="16" t="s">
        <v>1378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1378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1315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1142</v>
      </c>
      <c r="W181" s="151" t="s">
        <v>1316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1379</v>
      </c>
      <c r="BK181" s="16" t="s">
        <v>1379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1379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1315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1085</v>
      </c>
      <c r="W182" s="151" t="s">
        <v>1303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1379</v>
      </c>
      <c r="BK182" s="16" t="s">
        <v>1379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1379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1356</v>
      </c>
      <c r="J183" s="105">
        <v>73</v>
      </c>
      <c r="K183" s="105">
        <v>42</v>
      </c>
      <c r="L183" s="105" t="s">
        <v>624</v>
      </c>
      <c r="M183" s="127" t="s">
        <v>1357</v>
      </c>
      <c r="N183" s="127" t="s">
        <v>1358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1142</v>
      </c>
      <c r="W183" s="151" t="s">
        <v>1359</v>
      </c>
      <c r="X183" s="104" t="s">
        <v>452</v>
      </c>
      <c r="Y183" s="129" t="s">
        <v>455</v>
      </c>
      <c r="Z183" s="104"/>
      <c r="AA183" s="105" t="s">
        <v>1360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1380</v>
      </c>
      <c r="BK183" s="16" t="s">
        <v>1380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1380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1319</v>
      </c>
      <c r="W184" s="151" t="s">
        <v>1172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1381</v>
      </c>
      <c r="BK184" s="16" t="s">
        <v>1381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1381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1382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1383</v>
      </c>
      <c r="W185" s="105" t="s">
        <v>1384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1385</v>
      </c>
      <c r="BK185" s="16" t="s">
        <v>1385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1085</v>
      </c>
      <c r="W186" s="151" t="s">
        <v>1303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1386</v>
      </c>
      <c r="BK186" s="16" t="s">
        <v>1386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1386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1095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1096</v>
      </c>
      <c r="W189" s="151" t="s">
        <v>1387</v>
      </c>
      <c r="X189" s="104" t="s">
        <v>452</v>
      </c>
      <c r="Y189" s="129" t="s">
        <v>455</v>
      </c>
      <c r="Z189" s="104"/>
      <c r="AA189" s="105" t="s">
        <v>1098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1388</v>
      </c>
      <c r="BK189" s="16" t="s">
        <v>1388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1085</v>
      </c>
      <c r="W190" s="151" t="s">
        <v>1303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1389</v>
      </c>
      <c r="BK190" s="16" t="s">
        <v>1389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1305</v>
      </c>
      <c r="W191" s="151" t="s">
        <v>1172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1390</v>
      </c>
      <c r="BK191" s="16" t="s">
        <v>1391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1256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1392</v>
      </c>
      <c r="N192" s="127" t="s">
        <v>1393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1336</v>
      </c>
      <c r="W192" s="105" t="s">
        <v>1394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1395</v>
      </c>
      <c r="BK192" s="16" t="s">
        <v>1396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1313</v>
      </c>
      <c r="W193" s="151" t="s">
        <v>1397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1398</v>
      </c>
      <c r="BK193" s="16" t="s">
        <v>1398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1089</v>
      </c>
      <c r="I194" s="200" t="s">
        <v>1089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1085</v>
      </c>
      <c r="W194" s="151" t="s">
        <v>1303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1399</v>
      </c>
      <c r="BK194" s="16" t="s">
        <v>1399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1400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1375</v>
      </c>
      <c r="W195" s="105" t="s">
        <v>1401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1402</v>
      </c>
      <c r="BK195" s="16" t="s">
        <v>1403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1404</v>
      </c>
      <c r="W196" s="151" t="s">
        <v>1172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1390</v>
      </c>
      <c r="BK196" s="16" t="s">
        <v>1391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1339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1142</v>
      </c>
      <c r="W197" s="151" t="s">
        <v>1303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1405</v>
      </c>
      <c r="BK197" s="16" t="s">
        <v>1406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1407</v>
      </c>
      <c r="W198" s="151" t="s">
        <v>1172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1408</v>
      </c>
      <c r="BK198" s="16" t="s">
        <v>1408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1319</v>
      </c>
      <c r="W199" s="151" t="s">
        <v>1172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1409</v>
      </c>
      <c r="BK199" s="16" t="s">
        <v>1409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1157</v>
      </c>
      <c r="N200" s="127" t="s">
        <v>1158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1142</v>
      </c>
      <c r="W200" s="105" t="s">
        <v>1410</v>
      </c>
      <c r="X200" s="104" t="s">
        <v>452</v>
      </c>
      <c r="Y200" s="129" t="s">
        <v>455</v>
      </c>
      <c r="Z200" s="104"/>
      <c r="AA200" s="183" t="s">
        <v>1411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1412</v>
      </c>
      <c r="BK200" s="16" t="s">
        <v>1412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1413</v>
      </c>
      <c r="W201" s="151" t="s">
        <v>1172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1414</v>
      </c>
      <c r="BK201" s="16" t="s">
        <v>1414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1085</v>
      </c>
      <c r="W202" s="151" t="s">
        <v>1303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1415</v>
      </c>
      <c r="BK202" s="16" t="s">
        <v>1415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1095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1096</v>
      </c>
      <c r="W204" s="151" t="s">
        <v>1387</v>
      </c>
      <c r="X204" s="104" t="s">
        <v>452</v>
      </c>
      <c r="Y204" s="129" t="s">
        <v>455</v>
      </c>
      <c r="Z204" s="104"/>
      <c r="AA204" s="105" t="s">
        <v>1416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1417</v>
      </c>
      <c r="BK204" s="16" t="s">
        <v>1418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1085</v>
      </c>
      <c r="W205" s="151" t="s">
        <v>1303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1419</v>
      </c>
      <c r="BK205" s="16" t="s">
        <v>1420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1089</v>
      </c>
      <c r="I206" s="200" t="s">
        <v>1089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1085</v>
      </c>
      <c r="W206" s="151" t="s">
        <v>1303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1421</v>
      </c>
      <c r="BK206" s="16" t="s">
        <v>1422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1339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1142</v>
      </c>
      <c r="W207" s="151" t="s">
        <v>1303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1423</v>
      </c>
      <c r="BK207" s="16" t="s">
        <v>1424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1085</v>
      </c>
      <c r="W208" s="151" t="s">
        <v>1303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1425</v>
      </c>
      <c r="BK208" s="16" t="s">
        <v>1426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1427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1428</v>
      </c>
      <c r="N209" s="127" t="s">
        <v>1429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1085</v>
      </c>
      <c r="W209" s="151" t="s">
        <v>1430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1431</v>
      </c>
      <c r="BK209" s="17" t="s">
        <v>1432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1085</v>
      </c>
      <c r="W213" s="151" t="s">
        <v>1303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1433</v>
      </c>
      <c r="BK213" s="16" t="s">
        <v>1434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1435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1305</v>
      </c>
      <c r="W214" s="151" t="s">
        <v>1172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1436</v>
      </c>
      <c r="BK214" s="16" t="s">
        <v>1437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1256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1438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1439</v>
      </c>
      <c r="N215" s="127" t="s">
        <v>1440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1336</v>
      </c>
      <c r="W215" s="105" t="s">
        <v>1441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1442</v>
      </c>
      <c r="BK215" s="203" t="s">
        <v>1442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1373</v>
      </c>
      <c r="N216" s="127" t="s">
        <v>1374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1375</v>
      </c>
      <c r="W216" s="105" t="s">
        <v>1376</v>
      </c>
      <c r="X216" s="104" t="s">
        <v>452</v>
      </c>
      <c r="Y216" s="129" t="s">
        <v>455</v>
      </c>
      <c r="Z216" s="104"/>
      <c r="AA216" s="183" t="s">
        <v>1160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1443</v>
      </c>
      <c r="BK216" s="17" t="s">
        <v>1444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1445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1375</v>
      </c>
      <c r="W217" s="151" t="s">
        <v>1172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1446</v>
      </c>
      <c r="BK217" s="17" t="s">
        <v>1248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1248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1270</v>
      </c>
      <c r="W218" s="151" t="s">
        <v>1172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1447</v>
      </c>
      <c r="BK218" s="203" t="s">
        <v>1448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1089</v>
      </c>
      <c r="I219" s="200" t="s">
        <v>1089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1085</v>
      </c>
      <c r="W219" s="151" t="s">
        <v>1303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1449</v>
      </c>
      <c r="BK219" s="17" t="s">
        <v>1450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1451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1375</v>
      </c>
      <c r="W220" s="105" t="s">
        <v>1172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1452</v>
      </c>
      <c r="BK220" s="203" t="s">
        <v>1452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1339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1142</v>
      </c>
      <c r="W221" s="151" t="s">
        <v>1303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1275</v>
      </c>
      <c r="BK221" s="16" t="s">
        <v>1275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1142</v>
      </c>
      <c r="W222" s="151" t="s">
        <v>1172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1453</v>
      </c>
      <c r="BK222" s="203" t="s">
        <v>1453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1142</v>
      </c>
      <c r="W223" s="151" t="s">
        <v>1454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1453</v>
      </c>
      <c r="BK223" s="203" t="s">
        <v>1453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1455</v>
      </c>
      <c r="W224" s="151" t="s">
        <v>1172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1456</v>
      </c>
      <c r="BK224" s="16" t="s">
        <v>1457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1085</v>
      </c>
      <c r="W225" s="151" t="s">
        <v>1303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1458</v>
      </c>
      <c r="BK225" s="203" t="s">
        <v>1459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1095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1096</v>
      </c>
      <c r="W227" s="151" t="s">
        <v>1460</v>
      </c>
      <c r="X227" s="104" t="s">
        <v>452</v>
      </c>
      <c r="Y227" s="129" t="s">
        <v>455</v>
      </c>
      <c r="Z227" s="104"/>
      <c r="AA227" s="105" t="s">
        <v>1416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1461</v>
      </c>
      <c r="BK227" s="16" t="s">
        <v>1462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1085</v>
      </c>
      <c r="W228" s="151" t="s">
        <v>1303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1463</v>
      </c>
      <c r="BK228" s="16" t="s">
        <v>1464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1427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1085</v>
      </c>
      <c r="W230" s="151" t="s">
        <v>1465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1466</v>
      </c>
      <c r="BK230" s="16" t="s">
        <v>1466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1089</v>
      </c>
      <c r="I231" s="200" t="s">
        <v>1089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1085</v>
      </c>
      <c r="W231" s="151" t="s">
        <v>1303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1467</v>
      </c>
      <c r="BK231" s="16" t="s">
        <v>1467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1313</v>
      </c>
      <c r="W232" s="151" t="s">
        <v>1172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1468</v>
      </c>
      <c r="BK232" s="16" t="s">
        <v>1469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1315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1142</v>
      </c>
      <c r="W235" s="151" t="s">
        <v>1316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1470</v>
      </c>
      <c r="BK235" s="16" t="s">
        <v>1471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1315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1142</v>
      </c>
      <c r="W236" s="151" t="s">
        <v>1303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1470</v>
      </c>
      <c r="BK236" s="16" t="s">
        <v>1472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1473</v>
      </c>
      <c r="W237" s="151" t="s">
        <v>1172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1470</v>
      </c>
      <c r="BK237" s="16" t="s">
        <v>1474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1475</v>
      </c>
      <c r="W238" s="151" t="s">
        <v>1172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1476</v>
      </c>
      <c r="BK238" s="16" t="s">
        <v>1477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1478</v>
      </c>
      <c r="N239" s="127" t="s">
        <v>1479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1480</v>
      </c>
      <c r="W239" s="151" t="s">
        <v>1481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1482</v>
      </c>
      <c r="BK239" s="16" t="s">
        <v>1482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1483</v>
      </c>
      <c r="W241" s="151" t="s">
        <v>1172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1484</v>
      </c>
      <c r="BK241" s="17" t="s">
        <v>1485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1270</v>
      </c>
      <c r="W244" s="151" t="s">
        <v>1172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1486</v>
      </c>
      <c r="BK244" s="16" t="s">
        <v>1487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1488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1085</v>
      </c>
      <c r="W245" s="151" t="s">
        <v>1303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1489</v>
      </c>
      <c r="BK245" s="16" t="s">
        <v>1489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1490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1491</v>
      </c>
      <c r="N247" s="127" t="s">
        <v>1492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1493</v>
      </c>
      <c r="W247" s="151" t="s">
        <v>1494</v>
      </c>
      <c r="X247" s="104" t="s">
        <v>452</v>
      </c>
      <c r="Y247" s="129" t="s">
        <v>455</v>
      </c>
      <c r="Z247" s="104"/>
      <c r="AA247" s="105" t="s">
        <v>1495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1496</v>
      </c>
      <c r="BK247" s="110" t="s">
        <v>1496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1497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1085</v>
      </c>
      <c r="W248" s="151" t="s">
        <v>1303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1498</v>
      </c>
      <c r="BK248" s="16" t="s">
        <v>1498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1498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1499</v>
      </c>
      <c r="N249" s="127" t="s">
        <v>1500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1309</v>
      </c>
      <c r="W249" s="151" t="s">
        <v>1501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1502</v>
      </c>
      <c r="BK249" s="16" t="s">
        <v>1502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1502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1373</v>
      </c>
      <c r="N250" s="127" t="s">
        <v>1374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1375</v>
      </c>
      <c r="W250" s="151" t="s">
        <v>1503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1504</v>
      </c>
      <c r="BK250" s="16" t="s">
        <v>1504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1313</v>
      </c>
      <c r="W251" s="151" t="s">
        <v>1505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1331</v>
      </c>
      <c r="BK251" s="16" t="s">
        <v>1331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1331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1427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1085</v>
      </c>
      <c r="W252" s="151" t="s">
        <v>1506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1507</v>
      </c>
      <c r="BK252" s="16" t="s">
        <v>1507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1507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1085</v>
      </c>
      <c r="W253" s="151" t="s">
        <v>1303</v>
      </c>
      <c r="X253" s="104" t="s">
        <v>452</v>
      </c>
      <c r="Y253" s="129" t="s">
        <v>455</v>
      </c>
      <c r="Z253" s="104"/>
      <c r="AA253" s="105" t="s">
        <v>1508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1509</v>
      </c>
      <c r="BK253" s="16" t="s">
        <v>1509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1509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1510</v>
      </c>
      <c r="W254" s="151" t="s">
        <v>1511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1512</v>
      </c>
      <c r="BK254" s="16" t="s">
        <v>1512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1512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1085</v>
      </c>
      <c r="W255" s="151" t="s">
        <v>1303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1513</v>
      </c>
      <c r="BK255" s="16" t="s">
        <v>1513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1513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1475</v>
      </c>
      <c r="W256" s="151" t="s">
        <v>1511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1512</v>
      </c>
      <c r="BK256" s="16" t="s">
        <v>1512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1512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1480</v>
      </c>
      <c r="W257" s="151" t="s">
        <v>1514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1515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1516</v>
      </c>
      <c r="BK257" s="16" t="s">
        <v>1516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1516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1517</v>
      </c>
      <c r="N258" s="127" t="s">
        <v>1518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1375</v>
      </c>
      <c r="W258" s="151" t="s">
        <v>1519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1520</v>
      </c>
      <c r="BK258" s="16" t="s">
        <v>1520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1521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1522</v>
      </c>
      <c r="N259" s="127" t="s">
        <v>1523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1524</v>
      </c>
      <c r="W259" s="105" t="s">
        <v>1525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1526</v>
      </c>
      <c r="BK259" s="16" t="s">
        <v>1526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1527</v>
      </c>
      <c r="I260" s="106" t="s">
        <v>1528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1309</v>
      </c>
      <c r="W260" s="151" t="s">
        <v>1501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1529</v>
      </c>
      <c r="BK260" s="16" t="s">
        <v>1529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1529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1270</v>
      </c>
      <c r="W261" s="151" t="s">
        <v>1511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1530</v>
      </c>
      <c r="BK261" s="16" t="s">
        <v>1530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1488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1085</v>
      </c>
      <c r="W262" s="151" t="s">
        <v>1303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1531</v>
      </c>
      <c r="BK262" s="16" t="s">
        <v>1531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1531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1490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1491</v>
      </c>
      <c r="N265" s="127" t="s">
        <v>1492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1493</v>
      </c>
      <c r="W265" s="151" t="s">
        <v>1494</v>
      </c>
      <c r="X265" s="104" t="s">
        <v>452</v>
      </c>
      <c r="Y265" s="129" t="s">
        <v>455</v>
      </c>
      <c r="Z265" s="104"/>
      <c r="AA265" s="105" t="s">
        <v>1495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1532</v>
      </c>
      <c r="BK265" s="16" t="s">
        <v>1532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1297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1298</v>
      </c>
      <c r="W266" s="151" t="s">
        <v>1299</v>
      </c>
      <c r="X266" s="104" t="s">
        <v>452</v>
      </c>
      <c r="Y266" s="129" t="s">
        <v>455</v>
      </c>
      <c r="Z266" s="104"/>
      <c r="AA266" s="105" t="s">
        <v>1323</v>
      </c>
      <c r="AB266" s="103" t="s">
        <v>454</v>
      </c>
      <c r="AC266" s="152" t="s">
        <v>450</v>
      </c>
      <c r="AD266" s="107">
        <v>0.29166666666666669</v>
      </c>
      <c r="AE266" s="105" t="s">
        <v>1301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1533</v>
      </c>
      <c r="BK266" s="16" t="s">
        <v>1533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1533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1497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1085</v>
      </c>
      <c r="W267" s="151" t="s">
        <v>1303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1534</v>
      </c>
      <c r="BK267" s="110" t="s">
        <v>1534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1313</v>
      </c>
      <c r="W268" s="151" t="s">
        <v>1535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1536</v>
      </c>
      <c r="BK268" s="16" t="s">
        <v>1536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1536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1427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1085</v>
      </c>
      <c r="W269" s="151" t="s">
        <v>1506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1537</v>
      </c>
      <c r="BK269" s="16" t="s">
        <v>1537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1085</v>
      </c>
      <c r="W270" s="151" t="s">
        <v>1303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1538</v>
      </c>
      <c r="BK270" s="16" t="s">
        <v>1538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1538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1510</v>
      </c>
      <c r="W271" s="151" t="s">
        <v>1511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1539</v>
      </c>
      <c r="BK271" s="16" t="s">
        <v>1539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1540</v>
      </c>
      <c r="W272" s="151" t="s">
        <v>1303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1541</v>
      </c>
      <c r="BK272" s="16" t="s">
        <v>1541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1541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1475</v>
      </c>
      <c r="W273" s="151" t="s">
        <v>1511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1542</v>
      </c>
      <c r="BK273" s="16" t="s">
        <v>1542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1480</v>
      </c>
      <c r="W274" s="151" t="s">
        <v>1514</v>
      </c>
      <c r="X274" s="104" t="s">
        <v>452</v>
      </c>
      <c r="Y274" s="129" t="s">
        <v>455</v>
      </c>
      <c r="Z274" s="104"/>
      <c r="AA274" s="105" t="s">
        <v>1543</v>
      </c>
      <c r="AB274" s="103" t="s">
        <v>443</v>
      </c>
      <c r="AC274" s="152"/>
      <c r="AD274" s="107">
        <v>0.45833333333333331</v>
      </c>
      <c r="AE274" s="105" t="s">
        <v>1515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1544</v>
      </c>
      <c r="BK274" s="16" t="s">
        <v>1544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1544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1522</v>
      </c>
      <c r="N275" s="127" t="s">
        <v>1523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1545</v>
      </c>
      <c r="W275" s="105" t="s">
        <v>1546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1547</v>
      </c>
      <c r="BK275" s="16" t="s">
        <v>1547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1547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1161</v>
      </c>
      <c r="J276" s="127">
        <v>70</v>
      </c>
      <c r="K276" s="127">
        <v>168</v>
      </c>
      <c r="L276" s="105" t="s">
        <v>624</v>
      </c>
      <c r="M276" s="127" t="s">
        <v>1548</v>
      </c>
      <c r="N276" s="127" t="s">
        <v>1549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1550</v>
      </c>
      <c r="W276" s="105" t="s">
        <v>1551</v>
      </c>
      <c r="X276" s="104" t="s">
        <v>452</v>
      </c>
      <c r="Y276" s="129" t="s">
        <v>455</v>
      </c>
      <c r="Z276" s="104"/>
      <c r="AA276" s="183" t="s">
        <v>1552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1553</v>
      </c>
      <c r="BK276" s="16" t="s">
        <v>1553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1553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1270</v>
      </c>
      <c r="W277" s="151" t="s">
        <v>1511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1554</v>
      </c>
      <c r="BK277" s="16" t="s">
        <v>1554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1554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1488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1085</v>
      </c>
      <c r="W278" s="151" t="s">
        <v>1303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1555</v>
      </c>
      <c r="BK278" s="16" t="s">
        <v>1555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1555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1298</v>
      </c>
      <c r="W281" s="151" t="s">
        <v>1556</v>
      </c>
      <c r="X281" s="104" t="s">
        <v>452</v>
      </c>
      <c r="Y281" s="129" t="s">
        <v>455</v>
      </c>
      <c r="Z281" s="104"/>
      <c r="AA281" s="105" t="s">
        <v>1323</v>
      </c>
      <c r="AB281" s="103" t="s">
        <v>454</v>
      </c>
      <c r="AC281" s="152" t="s">
        <v>450</v>
      </c>
      <c r="AD281" s="107">
        <v>0.29166666666666669</v>
      </c>
      <c r="AE281" s="105" t="s">
        <v>1301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1302</v>
      </c>
      <c r="BK281" s="16" t="s">
        <v>1302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1302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1497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1085</v>
      </c>
      <c r="W282" s="151" t="s">
        <v>1303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1557</v>
      </c>
      <c r="BK282" s="16" t="s">
        <v>1557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1557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1558</v>
      </c>
      <c r="N283" s="127" t="s">
        <v>1558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1284</v>
      </c>
      <c r="W283" s="105" t="s">
        <v>1559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1560</v>
      </c>
      <c r="BK283" s="16" t="s">
        <v>1560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1313</v>
      </c>
      <c r="W284" s="151" t="s">
        <v>1505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1561</v>
      </c>
      <c r="BK284" s="16" t="s">
        <v>1561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1561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1427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1085</v>
      </c>
      <c r="W285" s="151" t="s">
        <v>1465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1302</v>
      </c>
      <c r="BK285" s="16" t="s">
        <v>1302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1302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1085</v>
      </c>
      <c r="W286" s="151" t="s">
        <v>1303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1562</v>
      </c>
      <c r="BK286" s="16" t="s">
        <v>1562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1562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1145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1455</v>
      </c>
      <c r="W287" s="151" t="s">
        <v>1563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1381</v>
      </c>
      <c r="BK287" s="16" t="s">
        <v>1381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1381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1142</v>
      </c>
      <c r="W288" s="151" t="s">
        <v>1316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1302</v>
      </c>
      <c r="BK288" s="16" t="s">
        <v>1302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1302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1540</v>
      </c>
      <c r="W289" s="151" t="s">
        <v>1303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1302</v>
      </c>
      <c r="BK289" s="16" t="s">
        <v>1302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1302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1475</v>
      </c>
      <c r="W290" s="151" t="s">
        <v>1511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1564</v>
      </c>
      <c r="BK290" s="16" t="s">
        <v>1564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1475</v>
      </c>
      <c r="W291" s="151" t="s">
        <v>1511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1564</v>
      </c>
      <c r="BK291" s="16" t="s">
        <v>1564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1480</v>
      </c>
      <c r="W292" s="151" t="s">
        <v>1514</v>
      </c>
      <c r="X292" s="104" t="s">
        <v>452</v>
      </c>
      <c r="Y292" s="129" t="s">
        <v>455</v>
      </c>
      <c r="Z292" s="104"/>
      <c r="AA292" s="105" t="s">
        <v>1543</v>
      </c>
      <c r="AB292" s="103" t="s">
        <v>443</v>
      </c>
      <c r="AC292" s="152"/>
      <c r="AD292" s="107">
        <v>0.45833333333333331</v>
      </c>
      <c r="AE292" s="105" t="s">
        <v>1515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1565</v>
      </c>
      <c r="BK292" s="16" t="s">
        <v>1565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1566</v>
      </c>
      <c r="N293" s="127" t="s">
        <v>1567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1545</v>
      </c>
      <c r="W293" s="105" t="s">
        <v>1546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1568</v>
      </c>
      <c r="BK293" s="16" t="s">
        <v>1568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1383</v>
      </c>
      <c r="W294" s="105" t="s">
        <v>1569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1570</v>
      </c>
      <c r="BK294" s="16" t="s">
        <v>1570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1570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1161</v>
      </c>
      <c r="J295" s="127">
        <v>70</v>
      </c>
      <c r="K295" s="127">
        <v>168</v>
      </c>
      <c r="L295" s="105" t="s">
        <v>624</v>
      </c>
      <c r="M295" s="127" t="s">
        <v>1548</v>
      </c>
      <c r="N295" s="127" t="s">
        <v>1549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1550</v>
      </c>
      <c r="W295" s="105" t="s">
        <v>1551</v>
      </c>
      <c r="X295" s="104" t="s">
        <v>452</v>
      </c>
      <c r="Y295" s="129" t="s">
        <v>455</v>
      </c>
      <c r="Z295" s="104"/>
      <c r="AA295" s="183" t="s">
        <v>1360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1571</v>
      </c>
      <c r="BK295" s="16" t="s">
        <v>1571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1270</v>
      </c>
      <c r="W296" s="151" t="s">
        <v>1511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1572</v>
      </c>
      <c r="BK296" s="16" t="s">
        <v>1572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1572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1488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1085</v>
      </c>
      <c r="W297" s="151" t="s">
        <v>1303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1302</v>
      </c>
      <c r="BK297" s="16" t="s">
        <v>1302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1302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1573</v>
      </c>
      <c r="W299" s="151" t="s">
        <v>1505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1574</v>
      </c>
      <c r="BK299" s="17" t="s">
        <v>1574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1497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1085</v>
      </c>
      <c r="W300" s="151" t="s">
        <v>1303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1349</v>
      </c>
      <c r="AN300" s="105" t="s">
        <v>1350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1575</v>
      </c>
      <c r="BK300" s="17" t="s">
        <v>1576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1313</v>
      </c>
      <c r="W301" s="151" t="s">
        <v>1505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1577</v>
      </c>
      <c r="BK301" s="17" t="s">
        <v>1578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1578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1427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1085</v>
      </c>
      <c r="W302" s="151" t="s">
        <v>1465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1579</v>
      </c>
      <c r="BK302" s="17" t="s">
        <v>1579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1579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1085</v>
      </c>
      <c r="W303" s="151" t="s">
        <v>1303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1408</v>
      </c>
      <c r="BK303" s="17" t="s">
        <v>1408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1408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1540</v>
      </c>
      <c r="W304" s="151" t="s">
        <v>1303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1580</v>
      </c>
      <c r="BK304" s="17" t="s">
        <v>1580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1580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1161</v>
      </c>
      <c r="J305" s="127">
        <v>73</v>
      </c>
      <c r="K305" s="127">
        <v>42</v>
      </c>
      <c r="L305" s="105" t="s">
        <v>624</v>
      </c>
      <c r="M305" s="127" t="s">
        <v>1581</v>
      </c>
      <c r="N305" s="127" t="s">
        <v>1582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1540</v>
      </c>
      <c r="W305" s="105" t="s">
        <v>1583</v>
      </c>
      <c r="X305" s="104" t="s">
        <v>452</v>
      </c>
      <c r="Y305" s="129"/>
      <c r="Z305" s="104"/>
      <c r="AA305" s="183" t="s">
        <v>1584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1585</v>
      </c>
      <c r="W306" s="151" t="s">
        <v>1511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1586</v>
      </c>
      <c r="BK306" s="17" t="s">
        <v>1586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1586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1383</v>
      </c>
      <c r="W307" s="105" t="s">
        <v>1569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1587</v>
      </c>
      <c r="BK307" s="17" t="s">
        <v>1587</v>
      </c>
      <c r="BL307" s="15"/>
      <c r="BM307" s="130" t="s">
        <v>471</v>
      </c>
      <c r="BN307" s="130" t="s">
        <v>500</v>
      </c>
      <c r="BO307" s="130" t="s">
        <v>1588</v>
      </c>
      <c r="BP307" s="186" t="s">
        <v>1587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1589</v>
      </c>
      <c r="N308" s="127" t="s">
        <v>1590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1545</v>
      </c>
      <c r="W308" s="105" t="s">
        <v>1546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1591</v>
      </c>
      <c r="BK308" s="17" t="s">
        <v>1591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1591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1592</v>
      </c>
      <c r="J309" s="127">
        <v>70</v>
      </c>
      <c r="K309" s="127">
        <v>131</v>
      </c>
      <c r="L309" s="105">
        <v>96</v>
      </c>
      <c r="M309" s="127" t="s">
        <v>1593</v>
      </c>
      <c r="N309" s="127" t="s">
        <v>1594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1545</v>
      </c>
      <c r="W309" s="105" t="s">
        <v>1546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1270</v>
      </c>
      <c r="W310" s="151" t="s">
        <v>1511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1578</v>
      </c>
      <c r="BK310" s="17" t="s">
        <v>1578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1578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1085</v>
      </c>
      <c r="W311" s="151" t="s">
        <v>1303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1595</v>
      </c>
      <c r="BK311" s="17" t="s">
        <v>1595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1595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1497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1085</v>
      </c>
      <c r="W315" s="151" t="s">
        <v>1303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>
        <v>0.37638888888888888</v>
      </c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1596</v>
      </c>
      <c r="BK315" s="17" t="s">
        <v>1596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1597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1427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1085</v>
      </c>
      <c r="W316" s="151" t="s">
        <v>1465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1598</v>
      </c>
      <c r="BK316" s="17" t="s">
        <v>1598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1598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1085</v>
      </c>
      <c r="W317" s="151" t="s">
        <v>1303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>
        <v>0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1596</v>
      </c>
      <c r="BK317" s="17" t="s">
        <v>1596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1597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1540</v>
      </c>
      <c r="W318" s="151" t="s">
        <v>1303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1598</v>
      </c>
      <c r="BK318" s="17" t="s">
        <v>1598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1598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1085</v>
      </c>
      <c r="W319" s="151" t="s">
        <v>1303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1599</v>
      </c>
      <c r="BK319" s="17" t="s">
        <v>1599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1599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1589</v>
      </c>
      <c r="N320" s="127" t="s">
        <v>1590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1545</v>
      </c>
      <c r="W320" s="105" t="s">
        <v>1546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1600</v>
      </c>
      <c r="BK320" s="17" t="s">
        <v>1600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1600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7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1592</v>
      </c>
      <c r="J321" s="127">
        <v>70</v>
      </c>
      <c r="K321" s="127">
        <v>131</v>
      </c>
      <c r="L321" s="105">
        <v>96</v>
      </c>
      <c r="M321" s="127" t="s">
        <v>1593</v>
      </c>
      <c r="N321" s="127" t="s">
        <v>1594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1545</v>
      </c>
      <c r="W321" s="105" t="s">
        <v>1546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1497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1085</v>
      </c>
      <c r="W324" s="151" t="s">
        <v>1303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 t="s">
        <v>1601</v>
      </c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1313</v>
      </c>
      <c r="W325" s="151" t="s">
        <v>1505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 t="s">
        <v>1602</v>
      </c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1427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1085</v>
      </c>
      <c r="W326" s="151" t="s">
        <v>1465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>
        <v>0.32569444444444445</v>
      </c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 t="s">
        <v>1603</v>
      </c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154.30000000000001</v>
      </c>
      <c r="L327" s="105">
        <v>153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1085</v>
      </c>
      <c r="W327" s="151" t="s">
        <v>1303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154.30000000000001</v>
      </c>
      <c r="AQ327" s="105">
        <f>BS_CONTROLE[[#This Row],[KM - Inicio]]</f>
        <v>154.30000000000001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 t="s">
        <v>1604</v>
      </c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54.7</v>
      </c>
      <c r="L328" s="105">
        <v>52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1540</v>
      </c>
      <c r="W328" s="151" t="s">
        <v>1303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ZDG-ZTN</v>
      </c>
      <c r="AN328" s="105" t="str">
        <f>IF(BS_CONTROLE[[#This Row],[SB]]=0, "-", BS_CONTROLE[[#This Row],[SB]])</f>
        <v>ZDGPAT1</v>
      </c>
      <c r="AO328" s="105">
        <f>IF(BS_CONTROLE[[#This Row],[SUB]]=0, "-", BS_CONTROLE[[#This Row],[SUB]])</f>
        <v>73</v>
      </c>
      <c r="AP328" s="105">
        <f>BS_CONTROLE[[#This Row],[KM - Inicio]]</f>
        <v>54.7</v>
      </c>
      <c r="AQ328" s="105">
        <f>BS_CONTROLE[[#This Row],[KM - Inicio]]</f>
        <v>54.7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1605</v>
      </c>
      <c r="W329" s="151" t="s">
        <v>1606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 t="s">
        <v>1607</v>
      </c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1608</v>
      </c>
      <c r="W330" s="151" t="s">
        <v>1606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 t="s">
        <v>1607</v>
      </c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1609</v>
      </c>
      <c r="J331" s="127">
        <v>70</v>
      </c>
      <c r="K331" s="127">
        <v>168</v>
      </c>
      <c r="L331" s="105" t="s">
        <v>1609</v>
      </c>
      <c r="M331" s="127" t="s">
        <v>1610</v>
      </c>
      <c r="N331" s="127" t="s">
        <v>1611</v>
      </c>
      <c r="O331" s="106">
        <v>0.39583333333333331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1612</v>
      </c>
      <c r="W331" s="105" t="s">
        <v>1559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1270</v>
      </c>
      <c r="W332" s="151" t="s">
        <v>1511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 t="s">
        <v>1602</v>
      </c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1085</v>
      </c>
      <c r="W333" s="151" t="s">
        <v>1303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 t="s">
        <v>1601</v>
      </c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1589</v>
      </c>
      <c r="N334" s="127" t="s">
        <v>1590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1613</v>
      </c>
      <c r="W334" s="105" t="s">
        <v>1546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/>
      <c r="AS334" s="108"/>
      <c r="AT334" s="108"/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/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1614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1615</v>
      </c>
      <c r="I335" s="106" t="s">
        <v>1616</v>
      </c>
      <c r="J335" s="105">
        <v>73</v>
      </c>
      <c r="K335" s="105">
        <v>42</v>
      </c>
      <c r="L335" s="105" t="s">
        <v>624</v>
      </c>
      <c r="M335" s="127" t="s">
        <v>1617</v>
      </c>
      <c r="N335" s="127" t="s">
        <v>1617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1618</v>
      </c>
      <c r="W335" s="151" t="s">
        <v>1093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/>
      <c r="AS335" s="108"/>
      <c r="AT335" s="108"/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/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6.25E-2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1383</v>
      </c>
      <c r="W336" s="105" t="s">
        <v>1569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/>
      <c r="AS336" s="108"/>
      <c r="AT336" s="108"/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0</v>
      </c>
      <c r="AZ336" s="153"/>
      <c r="BA336" s="109"/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/>
      <c r="BI336" s="16"/>
      <c r="BJ336" s="16" t="s">
        <v>1602</v>
      </c>
      <c r="BK336" s="17"/>
      <c r="BL336" s="15"/>
      <c r="BM336" s="130"/>
      <c r="BN336" s="130"/>
      <c r="BO336" s="130"/>
      <c r="BP336" s="17"/>
      <c r="BQ336" s="11" t="str">
        <f t="shared" si="16"/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ANTONIO (TF-681)46076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882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157.68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1383</v>
      </c>
      <c r="W337" s="151" t="s">
        <v>1511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157.68</v>
      </c>
      <c r="AQ337" s="105">
        <f>BS_CONTROLE[[#This Row],[KM - Inicio]]</f>
        <v>157.68</v>
      </c>
      <c r="AR337" s="108"/>
      <c r="AS337" s="108"/>
      <c r="AT337" s="108"/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0</v>
      </c>
      <c r="AZ337" s="153"/>
      <c r="BA337" s="109"/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/>
      <c r="BI337" s="16"/>
      <c r="BJ337" s="16" t="s">
        <v>1607</v>
      </c>
      <c r="BK337" s="17"/>
      <c r="BL337" s="15"/>
      <c r="BM337" s="130"/>
      <c r="BN337" s="130"/>
      <c r="BO337" s="130"/>
      <c r="BP337" s="17"/>
      <c r="BQ337" s="11" t="str">
        <f t="shared" si="16"/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8.3333333333333329E-2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1383</v>
      </c>
      <c r="W338" s="151" t="s">
        <v>1619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/>
      <c r="AS338" s="108"/>
      <c r="AT338" s="108"/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0</v>
      </c>
      <c r="AZ338" s="153"/>
      <c r="BA338" s="109"/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/>
      <c r="BI338" s="16"/>
      <c r="BJ338" s="16" t="s">
        <v>1620</v>
      </c>
      <c r="BK338" s="17"/>
      <c r="BL338" s="15"/>
      <c r="BM338" s="130"/>
      <c r="BN338" s="130"/>
      <c r="BO338" s="130"/>
      <c r="BP338" s="17"/>
      <c r="BQ338" s="11" t="str">
        <f t="shared" si="16"/>
        <v>Produção e Intervalo</v>
      </c>
      <c r="BR338" s="18">
        <f>IF(OR(B338="",F338=""),"*",AY338/P338)</f>
        <v>0</v>
      </c>
      <c r="BS338" s="18">
        <f>IF(OR(B338="",F338=""),"*",BA338/Q338)</f>
        <v>0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1621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1622</v>
      </c>
      <c r="E3" s="193" t="s">
        <v>1623</v>
      </c>
      <c r="F3" s="193" t="s">
        <v>1624</v>
      </c>
      <c r="G3" s="193" t="s">
        <v>1625</v>
      </c>
      <c r="H3" s="193" t="s">
        <v>1626</v>
      </c>
    </row>
    <row r="4" spans="3:8" ht="15" customHeight="1">
      <c r="C4" s="189" t="s">
        <v>1095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1627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1628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1629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1628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21" sqref="B321:S33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1082</v>
      </c>
      <c r="Q1" s="275"/>
      <c r="R1" s="111"/>
      <c r="S1" s="84"/>
      <c r="T1" s="86"/>
      <c r="U1" s="276" t="s">
        <v>1630</v>
      </c>
      <c r="V1" s="276"/>
      <c r="W1" s="276"/>
    </row>
    <row r="2" spans="1:23" ht="15" customHeight="1">
      <c r="A2" s="87" t="s">
        <v>1631</v>
      </c>
      <c r="B2" s="87" t="s">
        <v>1632</v>
      </c>
      <c r="C2" s="87" t="s">
        <v>442</v>
      </c>
      <c r="D2" s="88" t="s">
        <v>1034</v>
      </c>
      <c r="E2" s="88" t="s">
        <v>4</v>
      </c>
      <c r="F2" s="88" t="s">
        <v>1633</v>
      </c>
      <c r="G2" s="88" t="s">
        <v>503</v>
      </c>
      <c r="H2" s="88" t="s">
        <v>1023</v>
      </c>
      <c r="I2" s="88" t="s">
        <v>1025</v>
      </c>
      <c r="J2" s="88" t="s">
        <v>1026</v>
      </c>
      <c r="K2" s="88" t="s">
        <v>1029</v>
      </c>
      <c r="L2" s="88" t="s">
        <v>5</v>
      </c>
      <c r="M2" s="124" t="s">
        <v>1</v>
      </c>
      <c r="N2" s="112" t="s">
        <v>1027</v>
      </c>
      <c r="O2" s="112" t="s">
        <v>1028</v>
      </c>
      <c r="P2" s="89" t="s">
        <v>1030</v>
      </c>
      <c r="Q2" s="89" t="s">
        <v>1031</v>
      </c>
      <c r="R2" s="112" t="s">
        <v>1032</v>
      </c>
      <c r="S2" s="90" t="s">
        <v>1634</v>
      </c>
      <c r="T2" s="91" t="s">
        <v>1037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1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1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1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80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1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1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1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80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80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2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 t="str">
        <f ca="1">_xlfn.XLOOKUP(G241&amp;$U$2,BS_CONTROLE[CHAVE],BS_CONTROLE[Quantidade_11],"-")</f>
        <v>-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80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2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50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1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>
        <f ca="1">_xlfn.XLOOKUP(G270&amp;$W$2,BS_CONTROLE[CHAVE],BS_CONTROLE[Quantidade_11],"-")</f>
        <v>2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>
        <f ca="1">_xlfn.XLOOKUP(G271&amp;$W$2,BS_CONTROLE[CHAVE],BS_CONTROLE[Quantidade_11],"-")</f>
        <v>1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50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 t="str">
        <f ca="1">_xlfn.XLOOKUP(G274&amp;$U$2,BS_CONTROLE[CHAVE],BS_CONTROLE[Quantidade_11],"-")</f>
        <v>-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80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2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>
        <f ca="1">_xlfn.XLOOKUP(G289&amp;$W$2,BS_CONTROLE[CHAVE],BS_CONTROLE[Quantidade_11],"-")</f>
        <v>1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50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>
        <f ca="1">_xlfn.XLOOKUP(G296&amp;$V$2,BS_CONTROLE[CHAVE],BS_CONTROLE[Quantidade_11],"-")</f>
        <v>1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1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1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50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50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 t="str">
        <f ca="1">_xlfn.XLOOKUP(G307&amp;$U$2,BS_CONTROLE[CHAVE],BS_CONTROLE[Quantidade_11],"-")</f>
        <v>-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50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50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154.30000000000001</v>
      </c>
      <c r="O324" s="144">
        <f>IF(SP_NORTE!L327="","*",SP_NORTE!L327)</f>
        <v>153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ZDG-ZTN</v>
      </c>
      <c r="L325" s="138" t="str">
        <f>IF(SP_NORTE!N328="","*",SP_NORTE!N328)</f>
        <v>ZDGPAT1</v>
      </c>
      <c r="M325" s="139">
        <f>IF(SP_NORTE!J328="","*",SP_NORTE!J328)</f>
        <v>73</v>
      </c>
      <c r="N325" s="144">
        <f>IF(SP_NORTE!K328="","*",SP_NORTE!K328)</f>
        <v>54.7</v>
      </c>
      <c r="O325" s="144">
        <f>IF(SP_NORTE!L328="","*",SP_NORTE!L328)</f>
        <v>52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2</v>
      </c>
    </row>
    <row r="327" spans="1:23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>
        <f ca="1">_xlfn.XLOOKUP(G327&amp;$W$2,BS_CONTROLE[CHAVE],BS_CONTROLE[Quantidade_11],"-")</f>
        <v>2</v>
      </c>
    </row>
    <row r="328" spans="1:23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>
        <f>IF(SP_NORTE!O331="","*",SP_NORTE!O331)</f>
        <v>0.39583333333333331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IF(SP_NORTE!Y334="","*",SP_NORTE!Y334)</f>
        <v>*</v>
      </c>
      <c r="B331" s="146" t="str">
        <f>IF(SP_NORTE!X334="","*",SP_NORTE!X334)</f>
        <v>Oportunidade</v>
      </c>
      <c r="C331" s="146" t="str">
        <f>IF(SP_NORTE!Z334="","*",SP_NORTE!Z334)</f>
        <v>*</v>
      </c>
      <c r="D331" s="138" t="str">
        <f>IF(SP_NORTE!S334="","*",SP_NORTE!S334)</f>
        <v>SP NORTE</v>
      </c>
      <c r="E331" s="138" t="str">
        <f>IF(SP_NORTE!T334="","*",SP_NORTE!T334)</f>
        <v>ZRX-ZTI</v>
      </c>
      <c r="F331" s="145">
        <f>IF(SP_NORTE!B334="","*",SP_NORTE!B334)</f>
        <v>46076</v>
      </c>
      <c r="G331" s="145" t="str">
        <f>IF(SP_NORTE!D334="","*",SP_NORTE!D334)</f>
        <v>V97</v>
      </c>
      <c r="H331" s="145" t="str">
        <f>IF(SP_NORTE!F334="","*",SP_NORTE!F334)</f>
        <v>DETECÇÃO - ULTRASSOM - SPERRY</v>
      </c>
      <c r="I331" s="145" t="str">
        <f>IF(SP_NORTE!H334="","*",SP_NORTE!H334)</f>
        <v>ZIQ2</v>
      </c>
      <c r="J331" s="145" t="str">
        <f>IF(SP_NORTE!I334="","*",SP_NORTE!I334)</f>
        <v>ZRX</v>
      </c>
      <c r="K331" s="138" t="str">
        <f>IF(SP_NORTE!M334="","*",SP_NORTE!M334)</f>
        <v>ZIQ-ZRX</v>
      </c>
      <c r="L331" s="138" t="str">
        <f>IF(SP_NORTE!N334="","*",SP_NORTE!N334)</f>
        <v>ZIQZRX</v>
      </c>
      <c r="M331" s="139">
        <f>IF(SP_NORTE!J334="","*",SP_NORTE!J334)</f>
        <v>70</v>
      </c>
      <c r="N331" s="144">
        <f>IF(SP_NORTE!K334="","*",SP_NORTE!K334)</f>
        <v>168</v>
      </c>
      <c r="O331" s="144">
        <f>IF(SP_NORTE!L334="","*",SP_NORTE!L334)</f>
        <v>131</v>
      </c>
      <c r="P331" s="143">
        <f>IF(SP_NORTE!O334="","*",SP_NORTE!O334)</f>
        <v>0.33333333333333331</v>
      </c>
      <c r="Q331" s="143">
        <f>IF(SP_NORTE!P334="","*",SP_NORTE!P334)</f>
        <v>4.1666666666666664E-2</v>
      </c>
      <c r="R331" s="145" t="str">
        <f>IF(SP_NORTE!Q334="","*",CONCATENATE(SP_NORTE!Q334," ",SP_NORTE!R334))</f>
        <v>30 KM</v>
      </c>
      <c r="S331" s="145" t="str">
        <f>IF(SP_NORTE!V334="","*",SP_NORTE!V334)</f>
        <v xml:space="preserve">Savio </v>
      </c>
      <c r="T331" s="145" t="str">
        <f>IF(SP_NORTE!W334="","*",SP_NORTE!W334)</f>
        <v xml:space="preserve">Detecção Sperry </v>
      </c>
      <c r="U331" s="136">
        <f ca="1">_xlfn.XLOOKUP(G331&amp;$U$2,BS_CONTROLE[CHAVE],BS_CONTROLE[Quantidade_11],"-")</f>
        <v>0</v>
      </c>
      <c r="V331" s="136">
        <f ca="1">_xlfn.XLOOKUP(G331&amp;$V$2,BS_CONTROLE[CHAVE],BS_CONTROLE[Quantidade_11],"-")</f>
        <v>0</v>
      </c>
      <c r="W331" s="136">
        <f ca="1">_xlfn.XLOOKUP(G331&amp;$W$2,BS_CONTROLE[CHAVE],BS_CONTROLE[Quantidade_11],"-")</f>
        <v>50</v>
      </c>
    </row>
    <row r="332" spans="1:23">
      <c r="A332" s="146" t="str">
        <f>IF(SP_NORTE!Y335="","*",SP_NORTE!Y335)</f>
        <v>*</v>
      </c>
      <c r="B332" s="146" t="str">
        <f>IF(SP_NORTE!X335="","*",SP_NORTE!X335)</f>
        <v>Oportunidade</v>
      </c>
      <c r="C332" s="146" t="str">
        <f>IF(SP_NORTE!Z335="","*",SP_NORTE!Z335)</f>
        <v>*</v>
      </c>
      <c r="D332" s="138" t="str">
        <f>IF(SP_NORTE!S335="","*",SP_NORTE!S335)</f>
        <v>SP NORTE</v>
      </c>
      <c r="E332" s="138" t="str">
        <f>IF(SP_NORTE!T335="","*",SP_NORTE!T335)</f>
        <v>ZCZ-ZTI</v>
      </c>
      <c r="F332" s="145">
        <f>IF(SP_NORTE!B335="","*",SP_NORTE!B335)</f>
        <v>46076</v>
      </c>
      <c r="G332" s="145" t="str">
        <f>IF(SP_NORTE!D335="","*",SP_NORTE!D335)</f>
        <v>V53</v>
      </c>
      <c r="H332" s="145" t="str">
        <f>IF(SP_NORTE!F335="","*",SP_NORTE!F335)</f>
        <v>DESLOCAMENTO</v>
      </c>
      <c r="I332" s="145" t="str">
        <f>IF(SP_NORTE!H335="","*",SP_NORTE!H335)</f>
        <v>ZMA-2</v>
      </c>
      <c r="J332" s="145" t="str">
        <f>IF(SP_NORTE!I335="","*",SP_NORTE!I335)</f>
        <v>ZRU-2</v>
      </c>
      <c r="K332" s="138" t="str">
        <f>IF(SP_NORTE!M335="","*",SP_NORTE!M335)</f>
        <v>ZMA-ZRU</v>
      </c>
      <c r="L332" s="138" t="str">
        <f>IF(SP_NORTE!N335="","*",SP_NORTE!N335)</f>
        <v>ZMA-ZRU</v>
      </c>
      <c r="M332" s="139">
        <f>IF(SP_NORTE!J335="","*",SP_NORTE!J335)</f>
        <v>73</v>
      </c>
      <c r="N332" s="144">
        <f>IF(SP_NORTE!K335="","*",SP_NORTE!K335)</f>
        <v>42</v>
      </c>
      <c r="O332" s="144" t="str">
        <f>IF(SP_NORTE!L335="","*",SP_NORTE!L335)</f>
        <v>-</v>
      </c>
      <c r="P332" s="143">
        <f>IF(SP_NORTE!O335="","*",SP_NORTE!O335)</f>
        <v>0.39583333333333331</v>
      </c>
      <c r="Q332" s="143">
        <f>IF(SP_NORTE!P335="","*",SP_NORTE!P335)</f>
        <v>4.1666666666666664E-2</v>
      </c>
      <c r="R332" s="145" t="str">
        <f>IF(SP_NORTE!Q335="","*",CONCATENATE(SP_NORTE!Q335," ",SP_NORTE!R335))</f>
        <v>1 BINÁRIO</v>
      </c>
      <c r="S332" s="145" t="str">
        <f>IF(SP_NORTE!V335="","*",SP_NORTE!V335)</f>
        <v>Higor</v>
      </c>
      <c r="T332" s="145" t="str">
        <f>IF(SP_NORTE!W335="","*",SP_NORTE!W335)</f>
        <v>Deslocamento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IF(SP_NORTE!Y336="","*",SP_NORTE!Y336)</f>
        <v>*</v>
      </c>
      <c r="B333" s="146" t="str">
        <f>IF(SP_NORTE!X336="","*",SP_NORTE!X336)</f>
        <v>Oportunidade</v>
      </c>
      <c r="C333" s="146" t="str">
        <f>IF(SP_NORTE!Z336="","*",SP_NORTE!Z336)</f>
        <v>*</v>
      </c>
      <c r="D333" s="138" t="str">
        <f>IF(SP_NORTE!S336="","*",SP_NORTE!S336)</f>
        <v>SP NORTE</v>
      </c>
      <c r="E333" s="138" t="str">
        <f>IF(SP_NORTE!T336="","*",SP_NORTE!T336)</f>
        <v>ZRX-ZTI</v>
      </c>
      <c r="F333" s="145">
        <f>IF(SP_NORTE!B336="","*",SP_NORTE!B336)</f>
        <v>46076</v>
      </c>
      <c r="G333" s="145" t="str">
        <f>IF(SP_NORTE!D336="","*",SP_NORTE!D336)</f>
        <v>SIVALDO (TP-707)</v>
      </c>
      <c r="H333" s="145" t="str">
        <f>IF(SP_NORTE!F336="","*",SP_NORTE!F336)</f>
        <v>PDM - SUBSTITUIÇÃO - DORMENTE</v>
      </c>
      <c r="I333" s="145" t="str">
        <f>IF(SP_NORTE!H336="","*",SP_NORTE!H336)</f>
        <v>-</v>
      </c>
      <c r="J333" s="145" t="str">
        <f>IF(SP_NORTE!I336="","*",SP_NORTE!I336)</f>
        <v>-</v>
      </c>
      <c r="K333" s="138" t="str">
        <f>IF(SP_NORTE!M336="","*",SP_NORTE!M336)</f>
        <v>ZSK-ZXH</v>
      </c>
      <c r="L333" s="138" t="str">
        <f>IF(SP_NORTE!N336="","*",SP_NORTE!N336)</f>
        <v>ZSK208</v>
      </c>
      <c r="M333" s="139">
        <f>IF(SP_NORTE!J336="","*",SP_NORTE!J336)</f>
        <v>71</v>
      </c>
      <c r="N333" s="144">
        <f>IF(SP_NORTE!K336="","*",SP_NORTE!K336)</f>
        <v>208</v>
      </c>
      <c r="O333" s="144" t="str">
        <f>IF(SP_NORTE!L336="","*",SP_NORTE!L336)</f>
        <v>-</v>
      </c>
      <c r="P333" s="143">
        <f>IF(SP_NORTE!O336="","*",SP_NORTE!O336)</f>
        <v>0.375</v>
      </c>
      <c r="Q333" s="143">
        <f>IF(SP_NORTE!P336="","*",SP_NORTE!P336)</f>
        <v>6.25E-2</v>
      </c>
      <c r="R333" s="145" t="str">
        <f>IF(SP_NORTE!Q336="","*",CONCATENATE(SP_NORTE!Q336," ",SP_NORTE!R336))</f>
        <v>30 Nº DE DORMENTES</v>
      </c>
      <c r="S333" s="145" t="str">
        <f>IF(SP_NORTE!V336="","*",SP_NORTE!V336)</f>
        <v>Marcone</v>
      </c>
      <c r="T333" s="145" t="str">
        <f>IF(SP_NORTE!W336="","*",SP_NORTE!W336)</f>
        <v xml:space="preserve">Substituição de dormentes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0</v>
      </c>
    </row>
    <row r="334" spans="1:23">
      <c r="A334" s="146" t="str">
        <f>IF(SP_NORTE!Y337="","*",SP_NORTE!Y337)</f>
        <v>*</v>
      </c>
      <c r="B334" s="146" t="str">
        <f>IF(SP_NORTE!X337="","*",SP_NORTE!X337)</f>
        <v>Oportunidade</v>
      </c>
      <c r="C334" s="146" t="str">
        <f>IF(SP_NORTE!Z337="","*",SP_NORTE!Z337)</f>
        <v>*</v>
      </c>
      <c r="D334" s="138" t="str">
        <f>IF(SP_NORTE!S337="","*",SP_NORTE!S337)</f>
        <v>SP NORTE</v>
      </c>
      <c r="E334" s="138" t="str">
        <f>IF(SP_NORTE!T337="","*",SP_NORTE!T337)</f>
        <v>ZRX-ZTI</v>
      </c>
      <c r="F334" s="145">
        <f>IF(SP_NORTE!B337="","*",SP_NORTE!B337)</f>
        <v>46076</v>
      </c>
      <c r="G334" s="145" t="str">
        <f>IF(SP_NORTE!D337="","*",SP_NORTE!D337)</f>
        <v>ANTONIO (TF-681)</v>
      </c>
      <c r="H334" s="145" t="str">
        <f>IF(SP_NORTE!F337="","*",SP_NORTE!F337)</f>
        <v>PDM - SOLDA</v>
      </c>
      <c r="I334" s="145" t="str">
        <f>IF(SP_NORTE!H337="","*",SP_NORTE!H337)</f>
        <v>-</v>
      </c>
      <c r="J334" s="145" t="str">
        <f>IF(SP_NORTE!I337="","*",SP_NORTE!I337)</f>
        <v>-</v>
      </c>
      <c r="K334" s="138" t="str">
        <f>IF(SP_NORTE!M337="","*",SP_NORTE!M337)</f>
        <v>ZOX</v>
      </c>
      <c r="L334" s="138" t="str">
        <f>IF(SP_NORTE!N337="","*",SP_NORTE!N337)</f>
        <v>ZOX1</v>
      </c>
      <c r="M334" s="139">
        <f>IF(SP_NORTE!J337="","*",SP_NORTE!J337)</f>
        <v>70</v>
      </c>
      <c r="N334" s="144">
        <f>IF(SP_NORTE!K337="","*",SP_NORTE!K337)</f>
        <v>157.68</v>
      </c>
      <c r="O334" s="144" t="str">
        <f>IF(SP_NORTE!L337="","*",SP_NORTE!L337)</f>
        <v>-</v>
      </c>
      <c r="P334" s="143">
        <f>IF(SP_NORTE!O337="","*",SP_NORTE!O337)</f>
        <v>0.375</v>
      </c>
      <c r="Q334" s="143">
        <f>IF(SP_NORTE!P337="","*",SP_NORTE!P337)</f>
        <v>6.25E-2</v>
      </c>
      <c r="R334" s="145" t="str">
        <f>IF(SP_NORTE!Q337="","*",CONCATENATE(SP_NORTE!Q337," ",SP_NORTE!R337))</f>
        <v>1 Nº DE SOLDA</v>
      </c>
      <c r="S334" s="145" t="str">
        <f>IF(SP_NORTE!V337="","*",SP_NORTE!V337)</f>
        <v>Marcone</v>
      </c>
      <c r="T334" s="145" t="str">
        <f>IF(SP_NORTE!W337="","*",SP_NORTE!W337)</f>
        <v xml:space="preserve">Execução de solda - Condicionado a temperatura 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0</v>
      </c>
      <c r="W334" s="136">
        <f ca="1">_xlfn.XLOOKUP(G334&amp;$W$2,BS_CONTROLE[CHAVE],BS_CONTROLE[Quantidade_11],"-")</f>
        <v>0</v>
      </c>
    </row>
    <row r="335" spans="1:23">
      <c r="A335" s="146" t="str">
        <f>IF(SP_NORTE!Y338="","*",SP_NORTE!Y338)</f>
        <v>*</v>
      </c>
      <c r="B335" s="146" t="str">
        <f>IF(SP_NORTE!X338="","*",SP_NORTE!X338)</f>
        <v>Oportunidade</v>
      </c>
      <c r="C335" s="146" t="str">
        <f>IF(SP_NORTE!Z338="","*",SP_NORTE!Z338)</f>
        <v>*</v>
      </c>
      <c r="D335" s="138" t="str">
        <f>IF(SP_NORTE!S338="","*",SP_NORTE!S338)</f>
        <v>SP NORTE</v>
      </c>
      <c r="E335" s="138" t="str">
        <f>IF(SP_NORTE!T338="","*",SP_NORTE!T338)</f>
        <v>ZRX-ZTI</v>
      </c>
      <c r="F335" s="145">
        <f>IF(SP_NORTE!B338="","*",SP_NORTE!B338)</f>
        <v>46076</v>
      </c>
      <c r="G335" s="145" t="str">
        <f>IF(SP_NORTE!D338="","*",SP_NORTE!D338)</f>
        <v xml:space="preserve">TURMA FIXA VIA </v>
      </c>
      <c r="H335" s="145" t="str">
        <f>IF(SP_NORTE!F338="","*",SP_NORTE!F338)</f>
        <v>PDM - AMV - MEIA CHAVE</v>
      </c>
      <c r="I335" s="145" t="str">
        <f>IF(SP_NORTE!H338="","*",SP_NORTE!H338)</f>
        <v>-</v>
      </c>
      <c r="J335" s="145" t="str">
        <f>IF(SP_NORTE!I338="","*",SP_NORTE!I338)</f>
        <v>-</v>
      </c>
      <c r="K335" s="138" t="str">
        <f>IF(SP_NORTE!M338="","*",SP_NORTE!M338)</f>
        <v>ZOX-ZIQ</v>
      </c>
      <c r="L335" s="138" t="str">
        <f>IF(SP_NORTE!N338="","*",SP_NORTE!N338)</f>
        <v>164ZIQ</v>
      </c>
      <c r="M335" s="139">
        <f>IF(SP_NORTE!J338="","*",SP_NORTE!J338)</f>
        <v>70</v>
      </c>
      <c r="N335" s="144">
        <f>IF(SP_NORTE!K338="","*",SP_NORTE!K338)</f>
        <v>166.7</v>
      </c>
      <c r="O335" s="144" t="str">
        <f>IF(SP_NORTE!L338="","*",SP_NORTE!L338)</f>
        <v>-</v>
      </c>
      <c r="P335" s="143">
        <f>IF(SP_NORTE!O338="","*",SP_NORTE!O338)</f>
        <v>0.41666666666666669</v>
      </c>
      <c r="Q335" s="143">
        <f>IF(SP_NORTE!P338="","*",SP_NORTE!P338)</f>
        <v>8.3333333333333329E-2</v>
      </c>
      <c r="R335" s="145" t="str">
        <f>IF(SP_NORTE!Q338="","*",CONCATENATE(SP_NORTE!Q338," ",SP_NORTE!R338))</f>
        <v>1 Nº DE PEÇAS</v>
      </c>
      <c r="S335" s="145" t="str">
        <f>IF(SP_NORTE!V338="","*",SP_NORTE!V338)</f>
        <v>Marcone</v>
      </c>
      <c r="T335" s="145" t="str">
        <f>IF(SP_NORTE!W338="","*",SP_NORTE!W338)</f>
        <v>Substituição de meia chave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1635</v>
      </c>
      <c r="C2" s="121" t="s">
        <v>1019</v>
      </c>
      <c r="D2" s="76" t="s">
        <v>1021</v>
      </c>
      <c r="E2" s="76" t="s">
        <v>1636</v>
      </c>
      <c r="F2" s="99" t="s">
        <v>1637</v>
      </c>
      <c r="G2" s="76" t="s">
        <v>1638</v>
      </c>
      <c r="H2" s="76" t="s">
        <v>1639</v>
      </c>
      <c r="I2" s="76" t="s">
        <v>1640</v>
      </c>
      <c r="J2" s="76" t="s">
        <v>1641</v>
      </c>
      <c r="K2" s="78" t="s">
        <v>1642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ZDG-ZTN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ANTONIO (TF-681)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1643</v>
      </c>
      <c r="D5" s="278"/>
      <c r="E5" s="278"/>
      <c r="F5" s="278"/>
      <c r="G5" s="278"/>
      <c r="H5" s="278"/>
      <c r="I5" s="278"/>
      <c r="J5" s="279"/>
      <c r="K5" s="280" t="s">
        <v>1644</v>
      </c>
      <c r="L5" s="281"/>
      <c r="M5" s="281"/>
      <c r="N5" s="281"/>
      <c r="O5" s="282" t="s">
        <v>1645</v>
      </c>
      <c r="P5" s="283"/>
    </row>
    <row r="6" spans="1:16" s="74" customFormat="1" ht="15" customHeight="1">
      <c r="A6" s="66" t="s">
        <v>1633</v>
      </c>
      <c r="B6" s="75" t="s">
        <v>1632</v>
      </c>
      <c r="C6" s="76" t="s">
        <v>1034</v>
      </c>
      <c r="D6" s="77" t="s">
        <v>1035</v>
      </c>
      <c r="E6" s="76" t="s">
        <v>1646</v>
      </c>
      <c r="F6" s="76" t="s">
        <v>1025</v>
      </c>
      <c r="G6" s="76" t="s">
        <v>1029</v>
      </c>
      <c r="H6" s="115" t="s">
        <v>642</v>
      </c>
      <c r="I6" s="78" t="s">
        <v>1030</v>
      </c>
      <c r="J6" s="78" t="s">
        <v>1031</v>
      </c>
      <c r="K6" s="79" t="s">
        <v>1025</v>
      </c>
      <c r="L6" s="79" t="s">
        <v>1647</v>
      </c>
      <c r="M6" s="80" t="s">
        <v>642</v>
      </c>
      <c r="N6" s="81" t="s">
        <v>1029</v>
      </c>
      <c r="O6" s="156" t="s">
        <v>1072</v>
      </c>
      <c r="P6" s="132" t="s">
        <v>1648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154.30000000000001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154.30000000000001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ZDG-ZTN</v>
      </c>
      <c r="H254" s="116">
        <f>IF(SP_NORTE!K328="","*",SP_NORTE!K328)</f>
        <v>54.7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ZDG-ZTN</v>
      </c>
      <c r="M254" s="83">
        <f>IF(SP_NORTE!AP328="","*",SP_NORTE!AP328)</f>
        <v>54.7</v>
      </c>
      <c r="N254" s="83" t="str">
        <f>IF(SP_NORTE!AM328="","*",SP_NORTE!AM328)</f>
        <v>ZDG-ZTN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6.25E-2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ANTONIO (TF-681)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157.68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157.68</v>
      </c>
      <c r="N259" s="83" t="str">
        <f>IF(SP_NORTE!AM337="","*",SP_NORTE!AM337)</f>
        <v>ZOX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8.3333333333333329E-2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1649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2026-02-23T10:58:43Z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