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74" documentId="120_S{118792C3-22EF-5104-A093-F22BFE3913F3}" xr6:coauthVersionLast="47" xr6:coauthVersionMax="47" xr10:uidLastSave="{CE8445B8-EF73-4807-A643-EBEF26B8E2C9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5" i="1" l="1" a="1"/>
  <c r="N65" i="1"/>
  <c r="M65" i="1" a="1"/>
  <c r="M65" i="1"/>
  <c r="N63" i="1" a="1"/>
  <c r="N63" i="1"/>
  <c r="M63" i="1" a="1"/>
  <c r="M63" i="1"/>
  <c r="N62" i="1" a="1"/>
  <c r="N62" i="1"/>
  <c r="M62" i="1" a="1"/>
  <c r="M62" i="1"/>
  <c r="M74" i="1" a="1"/>
  <c r="M74" i="1"/>
  <c r="M73" i="1" a="1"/>
  <c r="M73" i="1"/>
  <c r="M68" i="1" a="1"/>
  <c r="M68" i="1"/>
  <c r="M69" i="1" a="1"/>
  <c r="M69" i="1"/>
  <c r="N69" i="1" a="1"/>
  <c r="N69" i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N66" i="1" a="1"/>
  <c r="N66" i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M46" i="1" a="1"/>
  <c r="M46" i="1"/>
  <c r="N46" i="1" a="1"/>
  <c r="N46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D44" i="15"/>
  <c r="E44" i="15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K48" i="15"/>
  <c r="L48" i="15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L49" i="15"/>
  <c r="R53" i="1"/>
  <c r="R49" i="15" s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L50" i="15"/>
  <c r="R54" i="1"/>
  <c r="R50" i="15" s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L51" i="15"/>
  <c r="R55" i="1"/>
  <c r="R51" i="15" s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L52" i="15"/>
  <c r="R56" i="1"/>
  <c r="R52" i="15" s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L53" i="15"/>
  <c r="R57" i="1"/>
  <c r="R53" i="15" s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R54" i="15" s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L55" i="15"/>
  <c r="R59" i="1"/>
  <c r="R55" i="15" s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L56" i="15"/>
  <c r="R60" i="1"/>
  <c r="R56" i="15" s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L57" i="15"/>
  <c r="R61" i="1"/>
  <c r="R57" i="15" s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L58" i="15"/>
  <c r="R62" i="1"/>
  <c r="R58" i="15" s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L59" i="15"/>
  <c r="R63" i="1"/>
  <c r="R59" i="15" s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L60" i="15"/>
  <c r="R64" i="1"/>
  <c r="R60" i="15" s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L61" i="15"/>
  <c r="R65" i="1"/>
  <c r="R61" i="15" s="1"/>
  <c r="S65" i="1" a="1"/>
  <c r="S65" i="1"/>
  <c r="T65" i="1" a="1"/>
  <c r="T65" i="1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AM66" i="1" s="1"/>
  <c r="L62" i="15"/>
  <c r="R66" i="1"/>
  <c r="R62" i="15" s="1"/>
  <c r="S66" i="1" a="1"/>
  <c r="S66" i="1" s="1"/>
  <c r="T66" i="1" a="1"/>
  <c r="T66" i="1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L63" i="15"/>
  <c r="R67" i="1"/>
  <c r="R63" i="15" s="1"/>
  <c r="S67" i="1" a="1"/>
  <c r="S67" i="1" s="1"/>
  <c r="T67" i="1" a="1"/>
  <c r="T67" i="1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L64" i="15"/>
  <c r="R68" i="1"/>
  <c r="R64" i="15" s="1"/>
  <c r="S68" i="1" a="1"/>
  <c r="S68" i="1" s="1"/>
  <c r="T68" i="1" a="1"/>
  <c r="T68" i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L66" i="15"/>
  <c r="R70" i="1"/>
  <c r="R66" i="15" s="1"/>
  <c r="S70" i="1" a="1"/>
  <c r="S70" i="1" s="1"/>
  <c r="T70" i="1" a="1"/>
  <c r="T70" i="1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L67" i="15"/>
  <c r="R71" i="1"/>
  <c r="R67" i="15" s="1"/>
  <c r="S71" i="1" a="1"/>
  <c r="S71" i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L69" i="15"/>
  <c r="R73" i="1"/>
  <c r="R69" i="15" s="1"/>
  <c r="S73" i="1" a="1"/>
  <c r="S73" i="1" s="1"/>
  <c r="T73" i="1" a="1"/>
  <c r="T73" i="1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L70" i="15"/>
  <c r="R74" i="1"/>
  <c r="R70" i="15" s="1"/>
  <c r="S74" i="1" a="1"/>
  <c r="S74" i="1" s="1"/>
  <c r="T74" i="1" a="1"/>
  <c r="T74" i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AM76" i="1" s="1"/>
  <c r="N76" i="1" a="1"/>
  <c r="N76" i="1"/>
  <c r="L72" i="15" s="1"/>
  <c r="R76" i="1"/>
  <c r="S76" i="1" a="1"/>
  <c r="S76" i="1" s="1"/>
  <c r="T76" i="1" a="1"/>
  <c r="T76" i="1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L73" i="15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AM79" i="1" s="1"/>
  <c r="N79" i="1" a="1"/>
  <c r="N79" i="1"/>
  <c r="L75" i="15" s="1"/>
  <c r="R79" i="1"/>
  <c r="S79" i="1" a="1"/>
  <c r="S79" i="1"/>
  <c r="T79" i="1" a="1"/>
  <c r="T79" i="1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L76" i="15" s="1"/>
  <c r="R80" i="1"/>
  <c r="S80" i="1" a="1"/>
  <c r="S80" i="1"/>
  <c r="T80" i="1" a="1"/>
  <c r="T80" i="1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8" i="15" s="1"/>
  <c r="R82" i="1"/>
  <c r="S82" i="1" a="1"/>
  <c r="S82" i="1"/>
  <c r="T82" i="1" a="1"/>
  <c r="T82" i="1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AM83" i="1" s="1"/>
  <c r="N83" i="1" a="1"/>
  <c r="N83" i="1"/>
  <c r="R83" i="1"/>
  <c r="S83" i="1" a="1"/>
  <c r="S83" i="1"/>
  <c r="T83" i="1" a="1"/>
  <c r="T83" i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80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N86" i="1" a="1"/>
  <c r="N86" i="1"/>
  <c r="R86" i="1"/>
  <c r="S86" i="1" a="1"/>
  <c r="S86" i="1"/>
  <c r="T86" i="1" a="1"/>
  <c r="T86" i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83" i="15" s="1"/>
  <c r="R87" i="1"/>
  <c r="S87" i="1" a="1"/>
  <c r="S87" i="1"/>
  <c r="T87" i="1" a="1"/>
  <c r="T87" i="1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AM88" i="1" s="1"/>
  <c r="N88" i="1" a="1"/>
  <c r="N88" i="1"/>
  <c r="L84" i="15" s="1"/>
  <c r="R88" i="1"/>
  <c r="S88" i="1" a="1"/>
  <c r="S88" i="1"/>
  <c r="T88" i="1" a="1"/>
  <c r="T88" i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85" i="15" s="1"/>
  <c r="R89" i="1"/>
  <c r="S89" i="1" a="1"/>
  <c r="S89" i="1" s="1"/>
  <c r="T89" i="1" a="1"/>
  <c r="T89" i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8" i="15" s="1"/>
  <c r="R92" i="1"/>
  <c r="S92" i="1" a="1"/>
  <c r="S92" i="1" s="1"/>
  <c r="T92" i="1" a="1"/>
  <c r="T92" i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91" i="15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94" i="15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98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4" i="1" l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L93" i="15"/>
  <c r="AN97" i="1"/>
  <c r="L81" i="15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L90" i="15"/>
  <c r="AN94" i="1"/>
  <c r="L87" i="15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L71" i="15"/>
  <c r="AN75" i="1"/>
  <c r="L68" i="15"/>
  <c r="AN72" i="1"/>
  <c r="L82" i="15"/>
  <c r="AN86" i="1"/>
  <c r="L77" i="15"/>
  <c r="AN81" i="1"/>
  <c r="L65" i="15"/>
  <c r="AN69" i="1"/>
  <c r="BE91" i="1" a="1"/>
  <c r="BE91" i="1" s="1"/>
  <c r="AN84" i="1"/>
  <c r="BC83" i="1" a="1"/>
  <c r="BC83" i="1" s="1"/>
  <c r="L79" i="15"/>
  <c r="AN83" i="1"/>
  <c r="BC81" i="1" a="1"/>
  <c r="BC81" i="1" s="1"/>
  <c r="BD81" i="1" a="1"/>
  <c r="BD81" i="1" s="1"/>
  <c r="L74" i="15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L89" i="15"/>
  <c r="AN93" i="1"/>
  <c r="L95" i="15"/>
  <c r="AN99" i="1"/>
  <c r="L86" i="15"/>
  <c r="AN90" i="1"/>
  <c r="L92" i="15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<sst xmlns="http://schemas.openxmlformats.org/spreadsheetml/2006/main" count="3641" uniqueCount="1181">
  <si>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</si>
  <si>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</si>
  <si>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</si>
  <si>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</si>
  <si>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</si>
  <si>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</si>
  <si>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</si>
  <si>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</si>
  <si>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</si>
  <si>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</si>
  <si>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</si>
  <si>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</si>
  <si>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</si>
  <si>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</si>
  <si>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</si>
  <si>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</si>
  <si>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</si>
  <si>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</si>
  <si>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</si>
  <si>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</si>
  <si>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</si>
  <si>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</si>
  <si>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</si>
  <si>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</si>
  <si>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</si>
  <si>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</si>
  <si>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</si>
  <si>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</si>
  <si>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</si>
  <si>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</si>
  <si>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</si>
  <si>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</si>
  <si>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</si>
  <si>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</si>
  <si>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</si>
  <si>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</si>
  <si>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</si>
  <si>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</si>
  <si>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</si>
  <si>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</si>
  <si>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</si>
  <si>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</si>
  <si>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</si>
  <si>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</si>
  <si>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</si>
  <si>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</si>
  <si>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</si>
  <si>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</si>
  <si>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</si>
  <si>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</si>
  <si>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</si>
  <si>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</si>
  <si>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</si>
  <si>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</si>
  <si>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</si>
  <si>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</si>
  <si>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</si>
  <si>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</si>
  <si>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</si>
  <si>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</si>
  <si>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</si>
  <si>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</si>
  <si>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</si>
  <si>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</si>
  <si>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</si>
  <si>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</si>
  <si>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</si>
  <si>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</si>
  <si>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</si>
  <si>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</si>
  <si>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</si>
  <si>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</si>
  <si>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</si>
  <si>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</si>
  <si>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</si>
  <si>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</si>
  <si>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</si>
  <si>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</si>
  <si>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</si>
  <si>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</si>
  <si>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</si>
  <si>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</si>
  <si>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</si>
  <si>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</si>
  <si>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</si>
  <si>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</si>
  <si>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</si>
  <si>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</si>
  <si>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</si>
  <si>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</si>
  <si>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</si>
  <si>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</si>
  <si>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</si>
  <si>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</si>
  <si>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</si>
  <si>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</si>
  <si>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</si>
  <si>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</si>
  <si>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</si>
  <si>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</si>
  <si>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</si>
  <si>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</si>
  <si>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</si>
  <si>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</si>
  <si>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</si>
  <si>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</si>
  <si>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</si>
  <si>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</si>
  <si>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</si>
  <si>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</si>
  <si>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</si>
  <si>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</si>
  <si>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</si>
  <si>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</si>
  <si>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</si>
  <si>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</si>
  <si>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</si>
  <si>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</si>
  <si>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</si>
  <si>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</si>
  <si>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</si>
  <si>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</si>
  <si>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</si>
  <si>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</si>
  <si>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</si>
  <si>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</si>
  <si>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</si>
  <si>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</si>
  <si>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</si>
  <si>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</si>
  <si>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</si>
  <si>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</si>
  <si>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</si>
  <si>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</si>
  <si>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</si>
  <si>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</si>
  <si>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</si>
  <si>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</si>
  <si>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</si>
  <si>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</si>
  <si>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</si>
  <si>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</si>
  <si>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</si>
  <si>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</si>
  <si>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</si>
  <si>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</si>
  <si>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</si>
  <si>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</si>
  <si>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</si>
  <si>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</si>
  <si>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</si>
  <si>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</si>
  <si>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</si>
  <si>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</si>
  <si>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</si>
  <si>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</si>
  <si>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</si>
  <si>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</si>
  <si>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</si>
  <si>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</si>
  <si>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</si>
  <si>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</si>
  <si>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</si>
  <si>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</si>
  <si>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</si>
  <si>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</si>
  <si>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</si>
  <si>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</si>
  <si>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</si>
  <si>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</si>
  <si>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</si>
  <si>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</si>
  <si>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</si>
  <si>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</si>
  <si>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</si>
  <si>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</si>
  <si>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</si>
  <si>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</si>
  <si>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</si>
  <si>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</si>
  <si>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</si>
  <si>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</si>
  <si>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</si>
  <si>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</si>
  <si>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</si>
  <si>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</si>
  <si>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</si>
  <si>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</si>
  <si>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</si>
  <si>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</si>
  <si>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</si>
  <si>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</si>
  <si>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</si>
  <si>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</si>
  <si>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</si>
  <si>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</si>
  <si>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</si>
  <si>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</si>
  <si>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</si>
  <si>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</si>
  <si>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</si>
  <si>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</si>
  <si>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</si>
  <si>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</si>
  <si>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</si>
  <si>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</si>
  <si>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</si>
  <si>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</si>
  <si>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</si>
  <si>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</si>
  <si>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</si>
  <si>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</si>
  <si>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</si>
  <si>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</si>
  <si>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</si>
  <si>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</si>
  <si>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</si>
  <si>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</si>
  <si>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</si>
  <si>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</si>
  <si>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</si>
  <si>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</si>
  <si>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</si>
  <si>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</si>
  <si>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</si>
  <si>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</si>
  <si>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</si>
  <si>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</si>
  <si>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</si>
  <si>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</si>
  <si>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</si>
  <si>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</si>
  <si>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</si>
  <si>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</si>
  <si>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</si>
  <si>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</si>
  <si>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</si>
  <si>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</si>
  <si>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</si>
  <si>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</si>
  <si>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</si>
  <si>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</si>
  <si>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</si>
  <si>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</si>
  <si>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</si>
  <si>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</si>
  <si>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</si>
  <si>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</si>
  <si>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</si>
  <si>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</si>
  <si>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</si>
  <si>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</si>
  <si>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</si>
  <si>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</si>
  <si>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</si>
  <si>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</si>
  <si>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</si>
  <si>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</si>
  <si>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</si>
  <si>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</si>
  <si>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</si>
  <si>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</si>
  <si>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</si>
  <si>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</si>
  <si>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</si>
  <si>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</si>
  <si>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</si>
  <si>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</si>
  <si>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</si>
  <si>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</si>
  <si>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</si>
  <si>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</si>
  <si>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</si>
  <si>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</si>
  <si>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</si>
  <si>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</si>
  <si>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</si>
  <si>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</si>
  <si>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</si>
  <si>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</si>
  <si>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</si>
  <si>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</si>
  <si>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</si>
  <si>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</si>
  <si>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</si>
  <si>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</si>
  <si>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</si>
  <si>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</si>
  <si>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</si>
  <si>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</si>
  <si>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</si>
  <si>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</si>
  <si>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</si>
  <si>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</si>
  <si>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</si>
  <si>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</si>
  <si>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</si>
  <si>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</si>
  <si>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</si>
  <si>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</si>
  <si>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</si>
  <si>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</si>
  <si>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</si>
  <si>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</si>
  <si>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</si>
  <si>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</si>
  <si>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</si>
  <si>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</si>
  <si>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</si>
  <si>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</si>
  <si>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</si>
  <si>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</si>
  <si>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</si>
  <si>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</si>
  <si>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</si>
  <si>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</si>
  <si>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</si>
  <si>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</si>
  <si>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</si>
  <si>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</si>
  <si>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</si>
  <si>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</si>
  <si>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</si>
  <si>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</si>
  <si>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</si>
  <si>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</si>
  <si>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</si>
  <si>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</si>
  <si>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</si>
  <si>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</si>
  <si>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</si>
  <si>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</si>
  <si>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</si>
  <si>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</si>
  <si>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</si>
  <si>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</si>
  <si>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</si>
  <si>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</si>
  <si>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</si>
  <si>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</si>
  <si>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</si>
  <si>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</si>
  <si>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</si>
  <si>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</si>
  <si>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</si>
  <si>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</si>
  <si>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</si>
  <si>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</si>
  <si>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</si>
  <si>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</si>
  <si>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</si>
  <si>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</si>
  <si>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</si>
  <si>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</si>
  <si>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</si>
  <si>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</si>
  <si>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</si>
  <si>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</si>
  <si>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</si>
  <si>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</si>
  <si>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</si>
  <si>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</si>
  <si>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</si>
  <si>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</si>
  <si>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</si>
  <si>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</si>
  <si>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</si>
  <si>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</si>
  <si>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</si>
  <si>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</si>
  <si>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</si>
  <si>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</si>
  <si>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</si>
  <si>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</si>
  <si>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</si>
  <si>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</si>
  <si>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</si>
  <si>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</si>
  <si>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</si>
  <si>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</si>
  <si>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</si>
  <si>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</si>
  <si>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</si>
  <si>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</si>
  <si>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</si>
  <si>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</si>
  <si>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</si>
  <si>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</si>
  <si>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</si>
  <si>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</si>
  <si>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</si>
  <si>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</si>
  <si>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</si>
  <si>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</si>
  <si>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</si>
  <si>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</si>
  <si>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</si>
  <si>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</si>
  <si>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</si>
  <si>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</si>
  <si>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</si>
  <si>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</si>
  <si>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</si>
  <si>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</si>
  <si>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</si>
  <si>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</si>
  <si>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</si>
  <si>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</si>
  <si>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</si>
  <si>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</si>
  <si>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</si>
  <si>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</si>
  <si>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</si>
  <si>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</si>
  <si>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</si>
  <si>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</si>
  <si>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</si>
  <si>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</si>
  <si>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</si>
  <si>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</si>
  <si>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</si>
  <si>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</si>
  <si>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</si>
  <si>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</si>
  <si>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</si>
  <si>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</si>
  <si>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</si>
  <si>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</si>
  <si>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</si>
  <si>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</si>
  <si>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</si>
  <si>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</si>
  <si>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</si>
  <si>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</si>
  <si>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</si>
  <si>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</si>
  <si>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</si>
  <si>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</si>
  <si>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</si>
  <si>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</si>
  <si>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</si>
  <si>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</si>
  <si>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</si>
  <si>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</si>
  <si>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</si>
  <si>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</si>
  <si>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</si>
  <si>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</si>
  <si>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</si>
  <si>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</si>
  <si>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</si>
  <si>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</si>
  <si>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</si>
  <si>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</si>
  <si>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</si>
  <si>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</si>
  <si>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</si>
  <si>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</si>
  <si>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</si>
  <si>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</si>
  <si>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</si>
  <si>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</si>
  <si>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</si>
  <si>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</si>
  <si>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</si>
  <si>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</si>
  <si>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</si>
  <si>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</si>
  <si>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</si>
  <si>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</si>
  <si>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</si>
  <si>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</si>
  <si>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</si>
  <si>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</si>
  <si>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</si>
  <si>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</si>
  <si>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</si>
  <si>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</si>
  <si>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</si>
  <si>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</si>
  <si>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</si>
  <si>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</si>
  <si>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</si>
  <si>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</si>
  <si>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</si>
  <si>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</si>
  <si>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</si>
  <si>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</si>
  <si>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</si>
  <si>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</si>
  <si>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</si>
  <si>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</si>
  <si>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</si>
  <si>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</si>
  <si>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</si>
  <si>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</si>
  <si>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</si>
  <si>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</si>
  <si>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</si>
  <si>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</si>
  <si>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</si>
  <si>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</si>
  <si>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</si>
  <si>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</si>
  <si>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</si>
  <si>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</si>
  <si>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</si>
  <si>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</si>
  <si>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</si>
  <si>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</si>
  <si>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</si>
  <si>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</si>
  <si>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</si>
  <si>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</si>
  <si>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</si>
  <si>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</si>
  <si>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</si>
  <si>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</si>
  <si>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</si>
  <si>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</si>
  <si>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</si>
  <si>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</si>
  <si>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</si>
  <si>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</si>
  <si>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</si>
  <si>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</si>
  <si>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</si>
  <si>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</si>
  <si>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</si>
  <si>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</si>
  <si>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</si>
  <si>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</si>
  <si>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</si>
  <si>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</si>
  <si>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</si>
  <si>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</si>
  <si>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</si>
  <si>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</si>
  <si>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</si>
  <si>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</si>
  <si>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</si>
  <si>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</si>
  <si>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</si>
  <si>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</si>
  <si>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</si>
  <si>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</si>
  <si>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</si>
  <si>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</si>
  <si>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</si>
  <si>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</si>
  <si>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</si>
  <si>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</si>
  <si>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</si>
  <si>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</si>
  <si>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</si>
  <si>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</si>
  <si>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</si>
  <si>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</si>
  <si>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</si>
  <si>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</si>
  <si>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</si>
  <si>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</si>
  <si>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</si>
  <si>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</si>
  <si>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</si>
  <si>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</si>
  <si>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</si>
  <si>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</si>
  <si>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</si>
  <si>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</si>
  <si>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</si>
  <si>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</si>
  <si>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</si>
  <si>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</si>
  <si>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</si>
  <si>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</si>
  <si>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</si>
  <si>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</si>
  <si>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</si>
  <si>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</si>
  <si>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</si>
  <si>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</si>
  <si>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</si>
  <si>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</si>
  <si>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</si>
  <si>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</si>
  <si>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</si>
  <si>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</si>
  <si>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</si>
  <si>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</si>
  <si>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</si>
  <si>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</si>
  <si>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</si>
  <si>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</si>
  <si>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</si>
  <si>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</si>
  <si>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</si>
  <si>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</si>
  <si>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</si>
  <si>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</si>
  <si>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</si>
  <si>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</si>
  <si>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</si>
  <si>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</si>
  <si>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</si>
  <si>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</si>
  <si>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</si>
  <si>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</si>
  <si>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</si>
  <si>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</si>
  <si>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</si>
  <si>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</si>
  <si>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</si>
  <si>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</si>
  <si>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</si>
  <si>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</si>
  <si>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</si>
  <si>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</si>
  <si>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</si>
  <si>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</si>
  <si>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</si>
  <si>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</si>
  <si>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</si>
  <si>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</si>
  <si>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</si>
  <si>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</si>
  <si>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</si>
  <si>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</si>
  <si>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</si>
  <si>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</si>
  <si>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</si>
  <si>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</si>
  <si>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</si>
  <si>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</si>
  <si>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</si>
  <si>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</si>
  <si>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</si>
  <si>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</si>
  <si>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</si>
  <si>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</si>
  <si>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</si>
  <si>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</si>
  <si>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</si>
  <si>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</si>
  <si>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</si>
  <si>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</si>
  <si>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</si>
  <si>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</si>
  <si>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</si>
  <si>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</si>
  <si>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</si>
  <si>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</si>
  <si>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</si>
  <si>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</si>
  <si>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</si>
  <si>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</si>
  <si>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</si>
  <si>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</si>
  <si>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</si>
  <si>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</si>
  <si>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</si>
  <si>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</si>
  <si>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</si>
  <si>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</si>
  <si>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</si>
  <si>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</si>
  <si>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</si>
  <si>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</si>
  <si>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</si>
  <si>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</si>
  <si>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</si>
  <si>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</si>
  <si>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</si>
  <si>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</si>
  <si>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</si>
  <si>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</si>
  <si>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</si>
  <si>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</si>
  <si>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</si>
  <si>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</si>
  <si>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</si>
  <si>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</si>
  <si>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</si>
  <si>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</si>
  <si>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</si>
  <si>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</si>
  <si>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</si>
  <si>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</si>
  <si>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</si>
  <si>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</si>
  <si>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</si>
  <si>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</si>
  <si>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</si>
  <si>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</si>
  <si>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</si>
  <si>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</si>
  <si>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</si>
  <si>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</si>
  <si>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</si>
  <si>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</si>
  <si>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</si>
  <si>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</si>
  <si>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</si>
  <si>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</si>
  <si>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</si>
  <si>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</si>
  <si>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</si>
  <si>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</si>
  <si>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</si>
  <si>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</si>
  <si>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</si>
  <si>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</si>
  <si>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</si>
  <si>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</si>
  <si>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</si>
  <si>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</si>
  <si>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</si>
  <si>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</si>
  <si>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</si>
  <si>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</si>
  <si>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</si>
  <si>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</si>
  <si>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</si>
  <si>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</si>
  <si>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</si>
  <si>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</si>
  <si>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</si>
  <si>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</si>
  <si>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</si>
  <si>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</si>
  <si>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</si>
  <si>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</si>
  <si>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</si>
  <si>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</si>
  <si>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</si>
  <si>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</si>
  <si>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</si>
  <si>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</si>
  <si>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</si>
  <si>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</si>
  <si>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</si>
  <si>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</si>
  <si>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</si>
  <si>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</si>
  <si>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</si>
  <si>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</si>
  <si>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</si>
  <si>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</si>
  <si>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</si>
  <si>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</si>
  <si>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</si>
  <si>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</si>
  <si>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</si>
  <si>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</si>
  <si>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</si>
  <si>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</si>
  <si>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</si>
  <si>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</si>
  <si>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</si>
  <si>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</si>
  <si>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</si>
  <si>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</si>
  <si>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</si>
  <si>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</si>
  <si>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</si>
  <si>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</si>
  <si>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</si>
  <si>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</si>
  <si>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</si>
  <si>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</si>
  <si>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</si>
  <si>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</si>
  <si>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</si>
  <si>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</si>
  <si>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</si>
  <si>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</si>
  <si>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</si>
  <si>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</si>
  <si>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</si>
  <si>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</si>
  <si>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</si>
  <si>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</si>
  <si>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</si>
  <si>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</si>
  <si>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</si>
  <si>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</si>
  <si>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</si>
  <si>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</si>
  <si>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</si>
  <si>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</si>
  <si>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</si>
  <si>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</si>
  <si>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</si>
  <si>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</si>
  <si>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</si>
  <si>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</si>
  <si>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</si>
  <si>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</si>
  <si>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</si>
  <si>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</si>
  <si>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</si>
  <si>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</si>
  <si>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</si>
  <si>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</si>
  <si>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</si>
  <si>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</si>
  <si>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</si>
  <si>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</si>
  <si>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</si>
  <si>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</si>
  <si>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</si>
  <si>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</si>
  <si>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</si>
  <si>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</si>
  <si>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</si>
  <si>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</si>
  <si>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</si>
  <si>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</si>
  <si>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</si>
  <si>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</si>
  <si>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</si>
  <si>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</si>
  <si>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</si>
  <si>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</si>
  <si>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</si>
  <si>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</si>
  <si>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</si>
  <si>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</si>
  <si>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</si>
  <si>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</si>
  <si>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</si>
  <si>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</si>
  <si>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</si>
  <si>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</si>
  <si>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</si>
  <si>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</si>
  <si>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</si>
  <si>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</si>
  <si>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</si>
  <si>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</si>
  <si>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</si>
  <si>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</si>
  <si>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</si>
  <si>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</si>
  <si>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</si>
  <si>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</si>
  <si>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</si>
  <si>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</si>
  <si>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</si>
  <si>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</si>
  <si>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</si>
  <si>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</si>
  <si>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</si>
  <si>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</si>
  <si>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</si>
  <si>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</si>
  <si>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</si>
  <si>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</si>
  <si>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</si>
  <si>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</si>
  <si>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</si>
  <si>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</si>
  <si>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</si>
  <si>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</si>
  <si>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</si>
  <si>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</si>
  <si>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</si>
  <si>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</si>
  <si>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</si>
  <si>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</si>
  <si>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</si>
  <si>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</si>
  <si>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</si>
  <si>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</si>
  <si>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</si>
  <si>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</si>
  <si>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</si>
  <si>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</si>
  <si>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</si>
  <si>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</si>
  <si>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</si>
  <si>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</si>
  <si>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</si>
  <si>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</si>
  <si>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</si>
  <si>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</si>
  <si>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</si>
  <si>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</si>
  <si>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</si>
  <si>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</si>
  <si>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</si>
  <si>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</si>
  <si>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</si>
  <si>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</si>
  <si>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</si>
  <si>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</si>
  <si>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</si>
  <si>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</si>
  <si>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</si>
  <si>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</si>
  <si>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</si>
  <si>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</si>
  <si>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</si>
  <si>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</si>
  <si>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</si>
  <si>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</si>
  <si>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</si>
  <si>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</si>
  <si>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</si>
  <si>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</si>
  <si>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</si>
  <si>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</si>
  <si>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</si>
  <si>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</si>
  <si>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</si>
  <si>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</si>
  <si>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</si>
  <si>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</si>
  <si>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</si>
  <si>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</si>
  <si>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</si>
  <si>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</si>
  <si>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</si>
  <si>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</si>
  <si>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</si>
  <si>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</si>
  <si>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</si>
  <si>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</si>
  <si>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</si>
  <si>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</si>
  <si>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</si>
  <si>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</si>
  <si>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</si>
  <si>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</si>
  <si>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</si>
  <si>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</si>
  <si>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</si>
  <si>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</si>
  <si>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</si>
  <si>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</si>
  <si>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</si>
  <si>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</si>
  <si>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</si>
  <si>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</si>
  <si>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</si>
  <si>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</si>
  <si>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</si>
  <si>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</si>
  <si>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</si>
  <si>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</si>
  <si>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</si>
  <si>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</si>
  <si>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</si>
  <si>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</si>
  <si>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</si>
  <si>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</si>
  <si>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</si>
  <si>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</si>
  <si>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</si>
  <si>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</si>
  <si>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</si>
  <si>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</si>
  <si>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</si>
  <si>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</si>
  <si>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</si>
  <si>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</si>
  <si>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</si>
  <si>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</si>
  <si>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</si>
  <si>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</si>
  <si>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</si>
  <si>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</si>
  <si>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</si>
  <si>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</si>
  <si>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</si>
  <si>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</si>
  <si>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</si>
  <si>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</si>
  <si>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</si>
  <si>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</si>
  <si>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</si>
  <si>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</si>
  <si>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</si>
  <si>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</si>
  <si>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</si>
  <si>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</si>
  <si>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</si>
  <si>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</si>
  <si>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</si>
  <si>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</si>
  <si>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</si>
  <si>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</si>
  <si>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</si>
  <si>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</si>
  <si>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</si>
  <si>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</si>
  <si>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</si>
  <si>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</si>
  <si>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</si>
  <si>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</si>
  <si>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</si>
  <si>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</si>
  <si>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</si>
  <si>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</si>
  <si>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</si>
  <si>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</si>
  <si>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</si>
  <si>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</si>
  <si>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</si>
  <si>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</si>
  <si>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</si>
  <si>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</si>
  <si>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</si>
  <si>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</si>
  <si>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</si>
  <si>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</si>
  <si>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</si>
  <si>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</si>
  <si>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</si>
  <si>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</si>
  <si>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</si>
  <si>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</si>
  <si>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</si>
  <si>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</si>
  <si>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</si>
  <si>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</si>
  <si>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</si>
  <si>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</si>
  <si>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</si>
  <si>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</si>
  <si>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</si>
  <si>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</si>
  <si>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</si>
  <si>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</si>
  <si>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</si>
  <si>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</si>
  <si>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</si>
  <si>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</si>
  <si>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</si>
  <si>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</si>
  <si>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</si>
  <si>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</si>
  <si>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</si>
  <si>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</si>
  <si>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</si>
  <si>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</si>
  <si>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</si>
  <si>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</si>
  <si>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</si>
  <si>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</si>
  <si>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</si>
  <si>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</si>
  <si>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</si>
  <si>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</si>
  <si>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</si>
  <si>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</si>
  <si>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</si>
  <si>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</si>
  <si>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</si>
  <si>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</si>
  <si>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</si>
  <si>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</si>
  <si>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</si>
  <si>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Em intervalo das 11h07 até 15h07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</si>
  <si>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</si>
  <si>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</si>
  <si>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</si>
  <si>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</si>
  <si>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</si>
  <si>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</si>
  <si>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</si>
  <si>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</si>
  <si>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</si>
  <si>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</si>
  <si>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</si>
  <si>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</si>
  <si>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Em deslocamento para km de trabalho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</si>
  <si>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</si>
  <si>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</si>
  <si>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</si>
  <si>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</si>
  <si>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</si>
  <si>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</si>
  <si>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</si>
  <si>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</si>
  <si>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</si>
  <si>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</si>
  <si>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</si>
  <si>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</si>
  <si>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</si>
  <si>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</si>
  <si>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</si>
  <si>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</si>
  <si>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</si>
  <si>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</si>
  <si>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</si>
  <si>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</si>
  <si>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</si>
  <si>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K79ZEZ2/ZXWK792</t>
  </si>
  <si>
    <t>Augusto</t>
  </si>
  <si>
    <t>Bloco Modernização Recolhimento de dormentes + Solda</t>
  </si>
  <si>
    <t>Deslocamento e entrando pelo AMV Norte- Eng. Ferraz*- Atividade: Recolhimento de Dormentes
* Abertura do intervalo com chegada do W61 em K79ZEZ-2
* Recolha de dormente do Km 80+000 ao 81+500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</si>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</sst>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BD1" activePane="topRight" state="frozen"/>
      <selection pane="topRight" activeCell="BN35" sqref="BN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925</v>
      </c>
      <c r="C1" s="181"/>
      <c r="D1" s="181"/>
      <c r="E1" s="3"/>
      <c r="F1" s="180" t="s">
        <v>926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90" t="s">
        <v>927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928</v>
      </c>
      <c r="BI1" s="196"/>
      <c r="BJ1" s="196"/>
      <c r="BK1" s="197"/>
      <c r="BL1" s="5"/>
      <c r="BM1" s="187" t="s">
        <v>929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0" t="s">
        <v>930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933</v>
      </c>
      <c r="AT2" s="191"/>
      <c r="AU2" s="191"/>
      <c r="AV2" s="191"/>
      <c r="AW2" s="191"/>
      <c r="AX2" s="191"/>
      <c r="AY2" s="194"/>
      <c r="AZ2" s="6"/>
      <c r="BA2" s="184" t="s">
        <v>934</v>
      </c>
      <c r="BB2" s="186"/>
      <c r="BC2" s="190" t="s">
        <v>931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4" t="s">
        <v>935</v>
      </c>
      <c r="AJ3" s="186"/>
      <c r="AK3" s="184" t="s">
        <v>936</v>
      </c>
      <c r="AL3" s="185"/>
      <c r="AM3" s="206"/>
      <c r="AN3" s="207"/>
      <c r="AO3" s="185"/>
      <c r="AP3" s="185"/>
      <c r="AQ3" s="186"/>
      <c r="AR3" s="63"/>
      <c r="AS3" s="178" t="s">
        <v>942</v>
      </c>
      <c r="AT3" s="179"/>
      <c r="AU3" s="178" t="s">
        <v>943</v>
      </c>
      <c r="AV3" s="179"/>
      <c r="AW3" s="178" t="s">
        <v>944</v>
      </c>
      <c r="AX3" s="179"/>
      <c r="AY3" s="63" t="s">
        <v>945</v>
      </c>
      <c r="AZ3" s="63"/>
      <c r="BA3" s="204"/>
      <c r="BB3" s="205"/>
      <c r="BC3" s="184" t="s">
        <v>938</v>
      </c>
      <c r="BD3" s="185"/>
      <c r="BE3" s="185"/>
      <c r="BF3" s="186"/>
      <c r="BG3" s="62"/>
      <c r="BH3" s="198"/>
      <c r="BI3" s="199"/>
      <c r="BJ3" s="199"/>
      <c r="BK3" s="200"/>
      <c r="BL3" s="62"/>
      <c r="BM3" s="187" t="s">
        <v>946</v>
      </c>
      <c r="BN3" s="188"/>
      <c r="BO3" s="188"/>
      <c r="BP3" s="189"/>
      <c r="BQ3" s="187" t="s">
        <v>717</v>
      </c>
      <c r="BR3" s="188"/>
      <c r="BS3" s="189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0.62986111111111109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0.16666666666666663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1062</v>
      </c>
      <c r="BK27" s="18" t="s">
        <v>1063</v>
      </c>
      <c r="BL27" s="16"/>
      <c r="BM27" s="130"/>
      <c r="BN27" s="130"/>
      <c r="BO27" s="130"/>
      <c r="BP27" s="18"/>
      <c r="BQ27" s="12" t="str">
        <f t="shared" si="3"/>
        <v>Produção</v>
      </c>
      <c r="BR27" s="19">
        <f t="shared" si="4"/>
        <v>0.99999999999999978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/>
      <c r="BI35" s="17"/>
      <c r="BJ35" s="17" t="s">
        <v>1075</v>
      </c>
      <c r="BK35" s="18" t="s">
        <v>1076</v>
      </c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1077</v>
      </c>
      <c r="W36" s="151" t="s">
        <v>1078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1077</v>
      </c>
      <c r="BG36" s="16"/>
      <c r="BH36" s="17">
        <v>2</v>
      </c>
      <c r="BI36" s="17"/>
      <c r="BJ36" s="17" t="s">
        <v>1079</v>
      </c>
      <c r="BK36" s="18" t="s">
        <v>1079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1080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1077</v>
      </c>
      <c r="W37" s="151" t="s">
        <v>1078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1077</v>
      </c>
      <c r="BG37" s="16"/>
      <c r="BH37" s="17">
        <v>2</v>
      </c>
      <c r="BI37" s="17"/>
      <c r="BJ37" s="17" t="s">
        <v>1081</v>
      </c>
      <c r="BK37" s="18" t="s">
        <v>1081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1077</v>
      </c>
      <c r="W38" s="151" t="s">
        <v>1082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1077</v>
      </c>
      <c r="BG38" s="16"/>
      <c r="BH38" s="17">
        <v>0</v>
      </c>
      <c r="BI38" s="17"/>
      <c r="BJ38" s="17" t="s">
        <v>1054</v>
      </c>
      <c r="BK38" s="18" t="s">
        <v>1083</v>
      </c>
      <c r="BL38" s="16"/>
      <c r="BM38" s="130" t="s">
        <v>416</v>
      </c>
      <c r="BN38" s="130" t="s">
        <v>445</v>
      </c>
      <c r="BO38" s="130" t="s">
        <v>496</v>
      </c>
      <c r="BP38" s="18" t="s">
        <v>1083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1077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1077</v>
      </c>
      <c r="BG39" s="16"/>
      <c r="BH39" s="17">
        <v>0</v>
      </c>
      <c r="BI39" s="17"/>
      <c r="BJ39" s="17" t="s">
        <v>1084</v>
      </c>
      <c r="BK39" s="18" t="s">
        <v>1084</v>
      </c>
      <c r="BL39" s="16"/>
      <c r="BM39" s="130" t="s">
        <v>426</v>
      </c>
      <c r="BN39" s="130" t="s">
        <v>426</v>
      </c>
      <c r="BO39" s="130" t="s">
        <v>426</v>
      </c>
      <c r="BP39" s="18" t="s">
        <v>1084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1085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1086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1086</v>
      </c>
      <c r="BG40" s="16"/>
      <c r="BH40" s="17">
        <v>3</v>
      </c>
      <c r="BI40" s="17"/>
      <c r="BJ40" s="17" t="s">
        <v>1087</v>
      </c>
      <c r="BK40" s="18" t="s">
        <v>1088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1089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1090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1091</v>
      </c>
      <c r="N48" s="150" t="s">
        <v>1092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/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/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/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1093</v>
      </c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1077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1094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1077</v>
      </c>
      <c r="W56" s="151" t="s">
        <v>1095</v>
      </c>
      <c r="X56" s="104" t="s">
        <v>396</v>
      </c>
      <c r="Y56" s="129"/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/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1077</v>
      </c>
      <c r="W58" s="151" t="s">
        <v>1030</v>
      </c>
      <c r="X58" s="104" t="s">
        <v>396</v>
      </c>
      <c r="Y58" s="129"/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/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/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/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/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1096</v>
      </c>
      <c r="I66" s="106" t="s">
        <v>1096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1097</v>
      </c>
      <c r="X66" s="104" t="s">
        <v>396</v>
      </c>
      <c r="Y66" s="129"/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1098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1099</v>
      </c>
      <c r="W67" s="151" t="s">
        <v>1100</v>
      </c>
      <c r="X67" s="104" t="s">
        <v>391</v>
      </c>
      <c r="Y67" s="129"/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1098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1099</v>
      </c>
      <c r="W68" s="151" t="s">
        <v>1101</v>
      </c>
      <c r="X68" s="104" t="s">
        <v>391</v>
      </c>
      <c r="Y68" s="129"/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1099</v>
      </c>
      <c r="W69" s="151" t="s">
        <v>1030</v>
      </c>
      <c r="X69" s="104" t="s">
        <v>391</v>
      </c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V8546056</v>
      </c>
      <c r="B70" s="102">
        <v>46056</v>
      </c>
      <c r="C70" s="135">
        <f>IF(BS_CONTROLE[[#This Row],[DATA]]="","",WEEKNUM(BS_CONTROLE[[#This Row],[DATA]]))</f>
        <v>6</v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1102</v>
      </c>
      <c r="I70" s="106" t="s">
        <v>1103</v>
      </c>
      <c r="J70" s="105">
        <v>54</v>
      </c>
      <c r="K70" s="105">
        <v>106.4</v>
      </c>
      <c r="L70" s="105" t="s">
        <v>568</v>
      </c>
      <c r="M70" s="127" t="s">
        <v>1104</v>
      </c>
      <c r="N70" s="127" t="s">
        <v>1105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1106</v>
      </c>
      <c r="X70" s="104" t="s">
        <v>396</v>
      </c>
      <c r="Y70" s="129"/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1107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1099</v>
      </c>
      <c r="W71" s="151" t="s">
        <v>1108</v>
      </c>
      <c r="X71" s="104" t="s">
        <v>391</v>
      </c>
      <c r="Y71" s="129"/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1080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1099</v>
      </c>
      <c r="W72" s="151" t="s">
        <v>1109</v>
      </c>
      <c r="X72" s="104" t="s">
        <v>391</v>
      </c>
      <c r="Y72" s="129"/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/>
      <c r="AS72" s="108"/>
      <c r="AT72" s="108"/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1077</v>
      </c>
      <c r="W73" s="151" t="s">
        <v>1030</v>
      </c>
      <c r="X73" s="104" t="s">
        <v>396</v>
      </c>
      <c r="Y73" s="129"/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>
      <c r="A74" s="47" t="str">
        <f t="shared" si="8"/>
        <v>V85</v>
      </c>
      <c r="B74" s="102"/>
      <c r="C74" s="135" t="str">
        <f>IF(BS_CONTROLE[[#This Row],[DATA]]="","",WEEKNUM(BS_CONTROLE[[#This Row],[DATA]]))</f>
        <v/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1102</v>
      </c>
      <c r="I74" s="106" t="s">
        <v>1102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1110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1111</v>
      </c>
      <c r="C4" s="160" t="s">
        <v>1112</v>
      </c>
      <c r="D4" s="160" t="s">
        <v>1113</v>
      </c>
      <c r="E4" s="160" t="s">
        <v>1114</v>
      </c>
      <c r="F4" s="160" t="s">
        <v>4</v>
      </c>
      <c r="G4" s="160" t="s">
        <v>1115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1116</v>
      </c>
      <c r="C6" s="161">
        <v>407867</v>
      </c>
      <c r="D6" s="161" t="s">
        <v>1117</v>
      </c>
      <c r="E6" s="161" t="s">
        <v>799</v>
      </c>
      <c r="F6" s="161" t="s">
        <v>1118</v>
      </c>
      <c r="G6" s="162"/>
    </row>
    <row r="7" spans="2:7">
      <c r="B7" s="161" t="s">
        <v>1119</v>
      </c>
      <c r="C7" s="161">
        <v>293644</v>
      </c>
      <c r="D7" s="161" t="s">
        <v>1120</v>
      </c>
      <c r="E7" s="161" t="s">
        <v>799</v>
      </c>
      <c r="F7" s="161" t="s">
        <v>1118</v>
      </c>
      <c r="G7" s="162"/>
    </row>
    <row r="8" spans="2:7">
      <c r="B8" s="161" t="s">
        <v>1121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1122</v>
      </c>
      <c r="C9" s="161">
        <v>256790</v>
      </c>
      <c r="D9" s="161" t="s">
        <v>1123</v>
      </c>
      <c r="E9" s="161" t="s">
        <v>800</v>
      </c>
      <c r="F9" s="161" t="s">
        <v>1124</v>
      </c>
      <c r="G9" s="162">
        <v>46357</v>
      </c>
    </row>
    <row r="10" spans="2:7">
      <c r="B10" s="161" t="s">
        <v>1125</v>
      </c>
      <c r="C10" s="161">
        <v>265193</v>
      </c>
      <c r="D10" s="161" t="s">
        <v>1126</v>
      </c>
      <c r="E10" s="161" t="s">
        <v>801</v>
      </c>
      <c r="F10" s="161" t="s">
        <v>1127</v>
      </c>
      <c r="G10" s="161" t="s">
        <v>1128</v>
      </c>
    </row>
    <row r="11" spans="2:7">
      <c r="B11" s="161" t="s">
        <v>1129</v>
      </c>
      <c r="C11" s="161">
        <v>293716</v>
      </c>
      <c r="D11" s="161" t="s">
        <v>1130</v>
      </c>
      <c r="E11" s="161" t="s">
        <v>801</v>
      </c>
      <c r="F11" s="161" t="s">
        <v>1127</v>
      </c>
      <c r="G11" s="162">
        <v>46204</v>
      </c>
    </row>
    <row r="12" spans="2:7">
      <c r="B12" s="161" t="s">
        <v>1131</v>
      </c>
      <c r="C12" s="161">
        <v>257258</v>
      </c>
      <c r="D12" s="161" t="s">
        <v>1132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1133</v>
      </c>
      <c r="C13" s="161">
        <v>371147</v>
      </c>
      <c r="D13" s="161" t="s">
        <v>1134</v>
      </c>
      <c r="E13" s="161" t="s">
        <v>802</v>
      </c>
      <c r="F13" s="161" t="s">
        <v>128</v>
      </c>
      <c r="G13" s="161" t="s">
        <v>1128</v>
      </c>
    </row>
    <row r="14" spans="2:7">
      <c r="B14" s="161" t="s">
        <v>1135</v>
      </c>
      <c r="C14" s="161">
        <v>259230</v>
      </c>
      <c r="D14" s="161" t="s">
        <v>1136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1137</v>
      </c>
      <c r="C15" s="161">
        <v>370705</v>
      </c>
      <c r="D15" s="161"/>
      <c r="E15" s="161" t="s">
        <v>802</v>
      </c>
      <c r="F15" s="161" t="s">
        <v>128</v>
      </c>
      <c r="G15" s="161" t="s">
        <v>1128</v>
      </c>
    </row>
    <row r="16" spans="2:7">
      <c r="B16" s="161" t="s">
        <v>1138</v>
      </c>
      <c r="C16" s="161">
        <v>258542</v>
      </c>
      <c r="D16" s="161" t="s">
        <v>1139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1140</v>
      </c>
      <c r="C17" s="161">
        <v>257050</v>
      </c>
      <c r="D17" s="161" t="s">
        <v>1141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abSelected="1"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1142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1143</v>
      </c>
      <c r="D4" s="163" t="s">
        <v>1144</v>
      </c>
      <c r="E4" s="163" t="s">
        <v>1145</v>
      </c>
      <c r="F4" s="160" t="s">
        <v>1146</v>
      </c>
      <c r="G4" s="163" t="s">
        <v>1147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1148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1149</v>
      </c>
      <c r="G7" s="167" t="s">
        <v>1150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1148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1148</v>
      </c>
      <c r="G9" s="167" t="s">
        <v>1151</v>
      </c>
    </row>
    <row r="10" spans="2:7" ht="19.5" customHeight="1">
      <c r="B10" s="167" t="s">
        <v>1152</v>
      </c>
      <c r="C10" s="167">
        <v>9038</v>
      </c>
      <c r="D10" s="168">
        <v>46049</v>
      </c>
      <c r="E10" s="167">
        <v>15098</v>
      </c>
      <c r="F10" s="169" t="s">
        <v>1153</v>
      </c>
      <c r="G10" s="167" t="s">
        <v>1154</v>
      </c>
    </row>
    <row r="11" spans="2:7" ht="19.5" customHeight="1">
      <c r="B11" s="167" t="s">
        <v>719</v>
      </c>
      <c r="C11" s="167" t="s">
        <v>1155</v>
      </c>
      <c r="D11" s="168">
        <v>46048</v>
      </c>
      <c r="E11" s="167">
        <v>11300</v>
      </c>
      <c r="F11" s="169" t="s">
        <v>1156</v>
      </c>
      <c r="G11" s="167" t="s">
        <v>1157</v>
      </c>
    </row>
    <row r="12" spans="2:7" ht="19.5" customHeight="1">
      <c r="B12" s="167" t="s">
        <v>719</v>
      </c>
      <c r="C12" s="167" t="s">
        <v>1158</v>
      </c>
      <c r="D12" s="168">
        <v>46048</v>
      </c>
      <c r="E12" s="167">
        <v>13300</v>
      </c>
      <c r="F12" s="169" t="s">
        <v>1156</v>
      </c>
      <c r="G12" s="167" t="s">
        <v>1159</v>
      </c>
    </row>
    <row r="13" spans="2:7" ht="19.5" customHeight="1">
      <c r="B13" s="167" t="s">
        <v>719</v>
      </c>
      <c r="C13" s="167" t="s">
        <v>1160</v>
      </c>
      <c r="D13" s="168">
        <v>46048</v>
      </c>
      <c r="E13" s="167">
        <v>10500</v>
      </c>
      <c r="F13" s="169" t="s">
        <v>1156</v>
      </c>
      <c r="G13" s="167"/>
    </row>
    <row r="14" spans="2:7" ht="19.5" customHeight="1">
      <c r="B14" s="167" t="s">
        <v>719</v>
      </c>
      <c r="C14" s="167" t="s">
        <v>1161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1162</v>
      </c>
      <c r="D5" s="212"/>
      <c r="E5" s="212"/>
      <c r="F5" s="212"/>
      <c r="G5" s="212"/>
      <c r="H5" s="212"/>
      <c r="I5" s="212"/>
      <c r="J5" s="213"/>
      <c r="K5" s="214" t="s">
        <v>1163</v>
      </c>
      <c r="L5" s="215"/>
      <c r="M5" s="215"/>
      <c r="N5" s="215"/>
      <c r="O5" s="216" t="s">
        <v>1164</v>
      </c>
      <c r="P5" s="217"/>
    </row>
    <row r="6" spans="1:16" s="74" customFormat="1" ht="15" customHeight="1">
      <c r="A6" s="66" t="s">
        <v>1165</v>
      </c>
      <c r="B6" s="75" t="s">
        <v>1166</v>
      </c>
      <c r="C6" s="76" t="s">
        <v>967</v>
      </c>
      <c r="D6" s="77" t="s">
        <v>968</v>
      </c>
      <c r="E6" s="76" t="s">
        <v>1167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1168</v>
      </c>
      <c r="M6" s="80" t="s">
        <v>586</v>
      </c>
      <c r="N6" s="81" t="s">
        <v>962</v>
      </c>
      <c r="O6" s="158" t="s">
        <v>1005</v>
      </c>
      <c r="P6" s="133" t="s">
        <v>1169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MC1 09h58 / autorizado entrada na via 10h15 / Em intervalo das 11h07 até 15h07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MC1 13h42 / Em deslocamento para km de trabalho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1015</v>
      </c>
      <c r="Q1" s="222"/>
      <c r="R1" s="111"/>
      <c r="S1" s="84"/>
      <c r="T1" s="86"/>
      <c r="U1" s="223" t="s">
        <v>1170</v>
      </c>
      <c r="V1" s="223"/>
      <c r="W1" s="223"/>
    </row>
    <row r="2" spans="1:23" ht="15" customHeight="1">
      <c r="A2" s="87" t="s">
        <v>1171</v>
      </c>
      <c r="B2" s="87" t="s">
        <v>1166</v>
      </c>
      <c r="C2" s="87" t="s">
        <v>386</v>
      </c>
      <c r="D2" s="88" t="s">
        <v>967</v>
      </c>
      <c r="E2" s="88" t="s">
        <v>4</v>
      </c>
      <c r="F2" s="88" t="s">
        <v>1165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1172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Oportunidade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SP SUL</v>
      </c>
      <c r="E50" s="139" t="str">
        <f>IF(SP_SUL!T54="","*",SP_SUL!T54)</f>
        <v>ZBV-ZKE</v>
      </c>
      <c r="F50" s="145">
        <f>IF(SP_SUL!B54="","*",SP_SUL!B54)</f>
        <v>46056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-</v>
      </c>
      <c r="J50" s="145" t="str">
        <f>IF(SP_SUL!I54="","*",SP_SUL!I54)</f>
        <v>-</v>
      </c>
      <c r="K50" s="139" t="str">
        <f>IF(SP_SUL!M54="","*",SP_SUL!M54)</f>
        <v>ZYU-ZST</v>
      </c>
      <c r="L50" s="139" t="str">
        <f>IF(SP_SUL!N54="","*",SP_SUL!N54)</f>
        <v>ZYU206</v>
      </c>
      <c r="M50" s="140">
        <f>IF(SP_SUL!J54="","*",SP_SUL!J54)</f>
        <v>56</v>
      </c>
      <c r="N50" s="144">
        <f>IF(SP_SUL!K54="","*",SP_SUL!K54)</f>
        <v>205</v>
      </c>
      <c r="O50" s="144" t="str">
        <f>IF(SP_SUL!L54="","*",SP_SUL!L54)</f>
        <v>-</v>
      </c>
      <c r="P50" s="143">
        <f>IF(SP_SUL!O54="","*",SP_SUL!O54)</f>
        <v>0.375</v>
      </c>
      <c r="Q50" s="143">
        <f>IF(SP_SUL!P54="","*",SP_SUL!P54)</f>
        <v>8.3333333333333329E-2</v>
      </c>
      <c r="R50" s="145" t="str">
        <f>IF(SP_SUL!Q54="","*",CONCATENATE(SP_SUL!Q54," ",SP_SUL!R54))</f>
        <v>40 Nº DE DORMENTES</v>
      </c>
      <c r="S50" s="145" t="str">
        <f>IF(SP_SUL!V54="","*",SP_SUL!V54)</f>
        <v xml:space="preserve">Edson </v>
      </c>
      <c r="T50" s="145" t="str">
        <f>IF(SP_SUL!W54="","*",SP_SUL!W54)</f>
        <v>PDM - Substituição de dormentes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IF(SP_SUL!Y55="","*",SP_SUL!Y55)</f>
        <v>*</v>
      </c>
      <c r="B51" s="146" t="str">
        <f>IF(SP_SUL!X55="","*",SP_SUL!X55)</f>
        <v>Oportunidade</v>
      </c>
      <c r="C51" s="146" t="str">
        <f>IF(SP_SUL!Z55="","*",SP_SUL!Z55)</f>
        <v>*</v>
      </c>
      <c r="D51" s="139" t="str">
        <f>IF(SP_SUL!S55="","*",SP_SUL!S55)</f>
        <v>SP SUL</v>
      </c>
      <c r="E51" s="139" t="str">
        <f>IF(SP_SUL!T55="","*",SP_SUL!T55)</f>
        <v>ZBV-ZKE</v>
      </c>
      <c r="F51" s="145" t="str">
        <f>IF(SP_SUL!B55="","*",SP_SUL!B55)</f>
        <v>*</v>
      </c>
      <c r="G51" s="145" t="str">
        <f>IF(SP_SUL!D55="","*",SP_SUL!D55)</f>
        <v>DANIEL (TP-647)</v>
      </c>
      <c r="H51" s="145" t="str">
        <f>IF(SP_SUL!F55="","*",SP_SUL!F55)</f>
        <v>PDM - SOLDA</v>
      </c>
      <c r="I51" s="145" t="str">
        <f>IF(SP_SUL!H55="","*",SP_SUL!H55)</f>
        <v>-</v>
      </c>
      <c r="J51" s="145" t="str">
        <f>IF(SP_SUL!I55="","*",SP_SUL!I55)</f>
        <v>-</v>
      </c>
      <c r="K51" s="139" t="str">
        <f>IF(SP_SUL!M55="","*",SP_SUL!M55)</f>
        <v>ZYU</v>
      </c>
      <c r="L51" s="139" t="str">
        <f>IF(SP_SUL!N55="","*",SP_SUL!N55)</f>
        <v>198ZYU2</v>
      </c>
      <c r="M51" s="140">
        <f>IF(SP_SUL!J55="","*",SP_SUL!J55)</f>
        <v>56</v>
      </c>
      <c r="N51" s="144">
        <f>IF(SP_SUL!K55="","*",SP_SUL!K55)</f>
        <v>200.035</v>
      </c>
      <c r="O51" s="144" t="str">
        <f>IF(SP_SUL!L55="","*",SP_SUL!L55)</f>
        <v>-</v>
      </c>
      <c r="P51" s="143">
        <f>IF(SP_SUL!O55="","*",SP_SUL!O55)</f>
        <v>0.375</v>
      </c>
      <c r="Q51" s="143">
        <f>IF(SP_SUL!P55="","*",SP_SUL!P55)</f>
        <v>6.25E-2</v>
      </c>
      <c r="R51" s="145" t="str">
        <f>IF(SP_SUL!Q55="","*",CONCATENATE(SP_SUL!Q55," ",SP_SUL!R55))</f>
        <v>1 Nº DE SOLDA</v>
      </c>
      <c r="S51" s="145" t="str">
        <f>IF(SP_SUL!V55="","*",SP_SUL!V55)</f>
        <v>Moises</v>
      </c>
      <c r="T51" s="145" t="str">
        <f>IF(SP_SUL!W55="","*",SP_SUL!W55)</f>
        <v xml:space="preserve">Execução de solda - Condicionado a temperatura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Oportunidade</v>
      </c>
      <c r="C52" s="146" t="str">
        <f>IF(SP_SUL!Z56="","*",SP_SUL!Z56)</f>
        <v>*</v>
      </c>
      <c r="D52" s="139" t="str">
        <f>IF(SP_SUL!S56="","*",SP_SUL!S56)</f>
        <v>SP SUL</v>
      </c>
      <c r="E52" s="139" t="str">
        <f>IF(SP_SUL!T56="","*",SP_SUL!T56)</f>
        <v>ZBV-ZKE</v>
      </c>
      <c r="F52" s="145">
        <f>IF(SP_SUL!B56="","*",SP_SUL!B56)</f>
        <v>46056</v>
      </c>
      <c r="G52" s="145" t="str">
        <f>IF(SP_SUL!D56="","*",SP_SUL!D56)</f>
        <v>W59</v>
      </c>
      <c r="H52" s="145" t="str">
        <f>IF(SP_SUL!F56="","*",SP_SUL!F56)</f>
        <v>PDM - DESCARGA - DORMENTE</v>
      </c>
      <c r="I52" s="145" t="str">
        <f>IF(SP_SUL!H56="","*",SP_SUL!H56)</f>
        <v>ZYU1</v>
      </c>
      <c r="J52" s="145" t="str">
        <f>IF(SP_SUL!I56="","*",SP_SUL!I56)</f>
        <v>ZYU1</v>
      </c>
      <c r="K52" s="139" t="str">
        <f>IF(SP_SUL!M56="","*",SP_SUL!M56)</f>
        <v>ZFY</v>
      </c>
      <c r="L52" s="139" t="str">
        <f>IF(SP_SUL!N56="","*",SP_SUL!N56)</f>
        <v>ZFY1982 / ZYU2</v>
      </c>
      <c r="M52" s="140">
        <f>IF(SP_SUL!J56="","*",SP_SUL!J56)</f>
        <v>56</v>
      </c>
      <c r="N52" s="144">
        <f>IF(SP_SUL!K56="","*",SP_SUL!K56)</f>
        <v>198</v>
      </c>
      <c r="O52" s="144">
        <f>IF(SP_SUL!L56="","*",SP_SUL!L56)</f>
        <v>203</v>
      </c>
      <c r="P52" s="143">
        <f>IF(SP_SUL!O56="","*",SP_SUL!O56)</f>
        <v>0.375</v>
      </c>
      <c r="Q52" s="143">
        <f>IF(SP_SUL!P56="","*",SP_SUL!P56)</f>
        <v>6.25E-2</v>
      </c>
      <c r="R52" s="145" t="str">
        <f>IF(SP_SUL!Q56="","*",CONCATENATE(SP_SUL!Q56," ",SP_SUL!R56))</f>
        <v>300 Nº DE DORMENTES</v>
      </c>
      <c r="S52" s="145" t="str">
        <f>IF(SP_SUL!V56="","*",SP_SUL!V56)</f>
        <v>Moises</v>
      </c>
      <c r="T52" s="145" t="str">
        <f>IF(SP_SUL!W56="","*",SP_SUL!W56)</f>
        <v>PDM - Descarga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Oportunidade</v>
      </c>
      <c r="C53" s="146" t="str">
        <f>IF(SP_SUL!Z57="","*",SP_SUL!Z57)</f>
        <v>*</v>
      </c>
      <c r="D53" s="139" t="str">
        <f>IF(SP_SUL!S57="","*",SP_SUL!S57)</f>
        <v>SP SUL</v>
      </c>
      <c r="E53" s="139" t="str">
        <f>IF(SP_SUL!T57="","*",SP_SUL!T57)</f>
        <v>ZBV-ZKE</v>
      </c>
      <c r="F53" s="145">
        <f>IF(SP_SUL!B57="","*",SP_SUL!B57)</f>
        <v>46056</v>
      </c>
      <c r="G53" s="145" t="str">
        <f>IF(SP_SUL!D57="","*",SP_SUL!D57)</f>
        <v>ROBSON (TF-701)</v>
      </c>
      <c r="H53" s="145" t="str">
        <f>IF(SP_SUL!F57="","*",SP_SUL!F57)</f>
        <v>LIMPEZA</v>
      </c>
      <c r="I53" s="145" t="str">
        <f>IF(SP_SUL!H57="","*",SP_SUL!H57)</f>
        <v>-</v>
      </c>
      <c r="J53" s="145" t="str">
        <f>IF(SP_SUL!I57="","*",SP_SUL!I57)</f>
        <v>-</v>
      </c>
      <c r="K53" s="139" t="str">
        <f>IF(SP_SUL!M57="","*",SP_SUL!M57)</f>
        <v>ZER-170</v>
      </c>
      <c r="L53" s="139" t="str">
        <f>IF(SP_SUL!N57="","*",SP_SUL!N57)</f>
        <v>ZER169</v>
      </c>
      <c r="M53" s="140">
        <f>IF(SP_SUL!J57="","*",SP_SUL!J57)</f>
        <v>56</v>
      </c>
      <c r="N53" s="144">
        <f>IF(SP_SUL!K57="","*",SP_SUL!K57)</f>
        <v>168</v>
      </c>
      <c r="O53" s="144" t="str">
        <f>IF(SP_SUL!L57="","*",SP_SUL!L57)</f>
        <v>-</v>
      </c>
      <c r="P53" s="143">
        <f>IF(SP_SUL!O57="","*",SP_SUL!O57)</f>
        <v>0.375</v>
      </c>
      <c r="Q53" s="143">
        <f>IF(SP_SUL!P57="","*",SP_SUL!P57)</f>
        <v>8.3333333333333329E-2</v>
      </c>
      <c r="R53" s="145" t="str">
        <f>IF(SP_SUL!Q57="","*",CONCATENATE(SP_SUL!Q57," ",SP_SUL!R57))</f>
        <v>1 BINÁRIO</v>
      </c>
      <c r="S53" s="145" t="str">
        <f>IF(SP_SUL!V57="","*",SP_SUL!V57)</f>
        <v xml:space="preserve">Robson </v>
      </c>
      <c r="T53" s="145" t="str">
        <f>IF(SP_SUL!W57="","*",SP_SUL!W57)</f>
        <v>Limpeza na ponte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Oportunidade</v>
      </c>
      <c r="C54" s="146" t="str">
        <f>IF(SP_SUL!Z58="","*",SP_SUL!Z58)</f>
        <v>*</v>
      </c>
      <c r="D54" s="139" t="str">
        <f>IF(SP_SUL!S58="","*",SP_SUL!S58)</f>
        <v>SP SUL</v>
      </c>
      <c r="E54" s="139" t="str">
        <f>IF(SP_SUL!T58="","*",SP_SUL!T58)</f>
        <v>ZBV-ZKE</v>
      </c>
      <c r="F54" s="145">
        <f>IF(SP_SUL!B58="","*",SP_SUL!B58)</f>
        <v>46056</v>
      </c>
      <c r="G54" s="145" t="str">
        <f>IF(SP_SUL!D58="","*",SP_SUL!D58)</f>
        <v>CARLOS (TP-722)</v>
      </c>
      <c r="H54" s="145" t="str">
        <f>IF(SP_SUL!F58="","*",SP_SUL!F58)</f>
        <v>PDM - SOLDA</v>
      </c>
      <c r="I54" s="145" t="str">
        <f>IF(SP_SUL!H58="","*",SP_SUL!H58)</f>
        <v>-</v>
      </c>
      <c r="J54" s="145" t="str">
        <f>IF(SP_SUL!I58="","*",SP_SUL!I58)</f>
        <v>-</v>
      </c>
      <c r="K54" s="139" t="str">
        <f>IF(SP_SUL!M58="","*",SP_SUL!M58)</f>
        <v>154-ZPS</v>
      </c>
      <c r="L54" s="139" t="str">
        <f>IF(SP_SUL!N58="","*",SP_SUL!N58)</f>
        <v>154ZPS</v>
      </c>
      <c r="M54" s="140">
        <f>IF(SP_SUL!J58="","*",SP_SUL!J58)</f>
        <v>56</v>
      </c>
      <c r="N54" s="144">
        <f>IF(SP_SUL!K58="","*",SP_SUL!K58)</f>
        <v>154.30000000000001</v>
      </c>
      <c r="O54" s="144" t="str">
        <f>IF(SP_SUL!L58="","*",SP_SUL!L58)</f>
        <v>-</v>
      </c>
      <c r="P54" s="143">
        <f>IF(SP_SUL!O58="","*",SP_SUL!O58)</f>
        <v>0.375</v>
      </c>
      <c r="Q54" s="143">
        <f>IF(SP_SUL!P58="","*",SP_SUL!P58)</f>
        <v>6.25E-2</v>
      </c>
      <c r="R54" s="145" t="str">
        <f>IF(SP_SUL!Q58="","*",CONCATENATE(SP_SUL!Q58," ",SP_SUL!R58))</f>
        <v>1 Nº DE SOLDA</v>
      </c>
      <c r="S54" s="145" t="str">
        <f>IF(SP_SUL!V58="","*",SP_SUL!V58)</f>
        <v>Moises</v>
      </c>
      <c r="T54" s="145" t="str">
        <f>IF(SP_SUL!W58="","*",SP_SUL!W58)</f>
        <v xml:space="preserve">Execução de solda - Condicionado a temperatura 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>
        <f>IF(SP_SUL!B59="","*",SP_SUL!B59)</f>
        <v>46056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4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 t="str">
        <f>IF(SP_SUL!B60="","*",SP_SUL!B60)</f>
        <v>*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>
        <f>IF(SP_SUL!B61="","*",SP_SUL!B61)</f>
        <v>46056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Oportunidade</v>
      </c>
      <c r="C58" s="146" t="str">
        <f>IF(SP_SUL!Z62="","*",SP_SUL!Z62)</f>
        <v>*</v>
      </c>
      <c r="D58" s="139" t="str">
        <f>IF(SP_SUL!S62="","*",SP_SUL!S62)</f>
        <v>SP SUL</v>
      </c>
      <c r="E58" s="139" t="str">
        <f>IF(SP_SUL!T62="","*",SP_SUL!T62)</f>
        <v>ZKE-ZEV</v>
      </c>
      <c r="F58" s="145">
        <f>IF(SP_SUL!B62="","*",SP_SUL!B62)</f>
        <v>46056</v>
      </c>
      <c r="G58" s="145" t="str">
        <f>IF(SP_SUL!D62="","*",SP_SUL!D62)</f>
        <v>CAIQUE (TMA-677)</v>
      </c>
      <c r="H58" s="145" t="str">
        <f>IF(SP_SUL!F62="","*",SP_SUL!F62)</f>
        <v>MODERNIZAÇÃO - SOLDA</v>
      </c>
      <c r="I58" s="145" t="str">
        <f>IF(SP_SUL!H62="","*",SP_SUL!H62)</f>
        <v>-</v>
      </c>
      <c r="J58" s="145" t="str">
        <f>IF(SP_SUL!I62="","*",SP_SUL!I62)</f>
        <v>-</v>
      </c>
      <c r="K58" s="139" t="str">
        <f>IF(SP_SUL!M62="","*",SP_SUL!M62)</f>
        <v>ZWI-ZYQ</v>
      </c>
      <c r="L58" s="139">
        <f>IF(SP_SUL!N62="","*",SP_SUL!N62)</f>
        <v>1241231</v>
      </c>
      <c r="M58" s="140">
        <f>IF(SP_SUL!J62="","*",SP_SUL!J62)</f>
        <v>48</v>
      </c>
      <c r="N58" s="144">
        <f>IF(SP_SUL!K62="","*",SP_SUL!K62)</f>
        <v>123.363</v>
      </c>
      <c r="O58" s="144" t="str">
        <f>IF(SP_SUL!L62="","*",SP_SUL!L62)</f>
        <v>-</v>
      </c>
      <c r="P58" s="143">
        <f>IF(SP_SUL!O62="","*",SP_SUL!O62)</f>
        <v>0.35416666666666669</v>
      </c>
      <c r="Q58" s="143">
        <f>IF(SP_SUL!P62="","*",SP_SUL!P62)</f>
        <v>6.25E-2</v>
      </c>
      <c r="R58" s="145" t="str">
        <f>IF(SP_SUL!Q62="","*",CONCATENATE(SP_SUL!Q62," ",SP_SUL!R62))</f>
        <v>1 Nº DE SOLDA</v>
      </c>
      <c r="S58" s="145" t="str">
        <f>IF(SP_SUL!V62="","*",SP_SUL!V62)</f>
        <v xml:space="preserve">Alisson </v>
      </c>
      <c r="T58" s="145" t="str">
        <f>IF(SP_SUL!W62="","*",SP_SUL!W62)</f>
        <v xml:space="preserve">Execução de solda - Condicionado a temperatura 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Oportunidade</v>
      </c>
      <c r="C59" s="146" t="str">
        <f>IF(SP_SUL!Z63="","*",SP_SUL!Z63)</f>
        <v>*</v>
      </c>
      <c r="D59" s="139" t="str">
        <f>IF(SP_SUL!S63="","*",SP_SUL!S63)</f>
        <v>SP SUL</v>
      </c>
      <c r="E59" s="139" t="str">
        <f>IF(SP_SUL!T63="","*",SP_SUL!T63)</f>
        <v>ZKE-ZEV</v>
      </c>
      <c r="F59" s="145">
        <f>IF(SP_SUL!B63="","*",SP_SUL!B63)</f>
        <v>46056</v>
      </c>
      <c r="G59" s="145" t="str">
        <f>IF(SP_SUL!D63="","*",SP_SUL!D63)</f>
        <v>WALTER (TP-810)</v>
      </c>
      <c r="H59" s="145" t="str">
        <f>IF(SP_SUL!F63="","*",SP_SUL!F63)</f>
        <v>MODERNIZAÇÃO - SOLDA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ZWI-ZYQ</v>
      </c>
      <c r="L59" s="139">
        <f>IF(SP_SUL!N63="","*",SP_SUL!N63)</f>
        <v>1241231</v>
      </c>
      <c r="M59" s="140">
        <f>IF(SP_SUL!J63="","*",SP_SUL!J63)</f>
        <v>48</v>
      </c>
      <c r="N59" s="144">
        <f>IF(SP_SUL!K63="","*",SP_SUL!K63)</f>
        <v>123.465</v>
      </c>
      <c r="O59" s="144" t="str">
        <f>IF(SP_SUL!L63="","*",SP_SUL!L63)</f>
        <v>-</v>
      </c>
      <c r="P59" s="143">
        <f>IF(SP_SUL!O63="","*",SP_SUL!O63)</f>
        <v>0.35416666666666669</v>
      </c>
      <c r="Q59" s="143">
        <f>IF(SP_SUL!P63="","*",SP_SUL!P63)</f>
        <v>6.25E-2</v>
      </c>
      <c r="R59" s="145" t="str">
        <f>IF(SP_SUL!Q63="","*",CONCATENATE(SP_SUL!Q63," ",SP_SUL!R63))</f>
        <v>1 Nº DE SOLDA</v>
      </c>
      <c r="S59" s="145" t="str">
        <f>IF(SP_SUL!V63="","*",SP_SUL!V63)</f>
        <v xml:space="preserve">Alisson </v>
      </c>
      <c r="T59" s="145" t="str">
        <f>IF(SP_SUL!W63="","*",SP_SUL!W63)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Oportunidade</v>
      </c>
      <c r="C60" s="146" t="str">
        <f>IF(SP_SUL!Z64="","*",SP_SUL!Z64)</f>
        <v>*</v>
      </c>
      <c r="D60" s="139" t="str">
        <f>IF(SP_SUL!S64="","*",SP_SUL!S64)</f>
        <v>SP SUL</v>
      </c>
      <c r="E60" s="139" t="str">
        <f>IF(SP_SUL!T64="","*",SP_SUL!T64)</f>
        <v>ZKE-ZEV</v>
      </c>
      <c r="F60" s="145">
        <f>IF(SP_SUL!B64="","*",SP_SUL!B64)</f>
        <v>46056</v>
      </c>
      <c r="G60" s="145" t="str">
        <f>IF(SP_SUL!D64="","*",SP_SUL!D64)</f>
        <v>CLEBISON (TP-728)</v>
      </c>
      <c r="H60" s="145" t="str">
        <f>IF(SP_SUL!F64="","*",SP_SUL!F64)</f>
        <v>PDM - SOLDA</v>
      </c>
      <c r="I60" s="145" t="str">
        <f>IF(SP_SUL!H64="","*",SP_SUL!H64)</f>
        <v>-</v>
      </c>
      <c r="J60" s="145" t="str">
        <f>IF(SP_SUL!I64="","*",SP_SUL!I64)</f>
        <v>-</v>
      </c>
      <c r="K60" s="139" t="str">
        <f>IF(SP_SUL!M64="","*",SP_SUL!M64)</f>
        <v>ZEJ-ZEV</v>
      </c>
      <c r="L60" s="139">
        <f>IF(SP_SUL!N64="","*",SP_SUL!N64)</f>
        <v>1561552</v>
      </c>
      <c r="M60" s="140">
        <f>IF(SP_SUL!J64="","*",SP_SUL!J64)</f>
        <v>55</v>
      </c>
      <c r="N60" s="144">
        <f>IF(SP_SUL!K64="","*",SP_SUL!K64)</f>
        <v>156</v>
      </c>
      <c r="O60" s="144">
        <f>IF(SP_SUL!L64="","*",SP_SUL!L64)</f>
        <v>156.31</v>
      </c>
      <c r="P60" s="143">
        <f>IF(SP_SUL!O64="","*",SP_SUL!O64)</f>
        <v>0.375</v>
      </c>
      <c r="Q60" s="143">
        <f>IF(SP_SUL!P64="","*",SP_SUL!P64)</f>
        <v>6.25E-2</v>
      </c>
      <c r="R60" s="145" t="str">
        <f>IF(SP_SUL!Q64="","*",CONCATENATE(SP_SUL!Q64," ",SP_SUL!R64))</f>
        <v>1 Nº DE SOLDA</v>
      </c>
      <c r="S60" s="145" t="str">
        <f>IF(SP_SUL!V64="","*",SP_SUL!V64)</f>
        <v xml:space="preserve">Felipe </v>
      </c>
      <c r="T60" s="145" t="str">
        <f>IF(SP_SUL!W64="","*",SP_SUL!W64)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Oportunidade</v>
      </c>
      <c r="C61" s="146" t="str">
        <f>IF(SP_SUL!Z65="","*",SP_SUL!Z65)</f>
        <v>*</v>
      </c>
      <c r="D61" s="139" t="str">
        <f>IF(SP_SUL!S65="","*",SP_SUL!S65)</f>
        <v>SP SUL</v>
      </c>
      <c r="E61" s="139" t="str">
        <f>IF(SP_SUL!T65="","*",SP_SUL!T65)</f>
        <v>ZKE-ZEV</v>
      </c>
      <c r="F61" s="145">
        <f>IF(SP_SUL!B65="","*",SP_SUL!B65)</f>
        <v>46056</v>
      </c>
      <c r="G61" s="145" t="str">
        <f>IF(SP_SUL!D65="","*",SP_SUL!D65)</f>
        <v>ISMAEL(TP-726)</v>
      </c>
      <c r="H61" s="145" t="str">
        <f>IF(SP_SUL!F65="","*",SP_SUL!F65)</f>
        <v>PDM - SOLDA</v>
      </c>
      <c r="I61" s="145" t="str">
        <f>IF(SP_SUL!H65="","*",SP_SUL!H65)</f>
        <v>-</v>
      </c>
      <c r="J61" s="145" t="str">
        <f>IF(SP_SUL!I65="","*",SP_SUL!I65)</f>
        <v>*</v>
      </c>
      <c r="K61" s="139" t="str">
        <f>IF(SP_SUL!M65="","*",SP_SUL!M65)</f>
        <v>ZEJ-ZEV</v>
      </c>
      <c r="L61" s="139">
        <f>IF(SP_SUL!N65="","*",SP_SUL!N65)</f>
        <v>1561552</v>
      </c>
      <c r="M61" s="140">
        <f>IF(SP_SUL!J65="","*",SP_SUL!J65)</f>
        <v>55</v>
      </c>
      <c r="N61" s="144">
        <f>IF(SP_SUL!K65="","*",SP_SUL!K65)</f>
        <v>156</v>
      </c>
      <c r="O61" s="144">
        <f>IF(SP_SUL!L65="","*",SP_SUL!L65)</f>
        <v>156.31</v>
      </c>
      <c r="P61" s="143">
        <f>IF(SP_SUL!O65="","*",SP_SUL!O65)</f>
        <v>0.35416666666666669</v>
      </c>
      <c r="Q61" s="143">
        <f>IF(SP_SUL!P65="","*",SP_SUL!P65)</f>
        <v>6.25E-2</v>
      </c>
      <c r="R61" s="145" t="str">
        <f>IF(SP_SUL!Q65="","*",CONCATENATE(SP_SUL!Q65," ",SP_SUL!R65))</f>
        <v>1 Nº DE SOLDA</v>
      </c>
      <c r="S61" s="145" t="str">
        <f>IF(SP_SUL!V65="","*",SP_SUL!V65)</f>
        <v xml:space="preserve">Felipe </v>
      </c>
      <c r="T61" s="145" t="str">
        <f>IF(SP_SUL!W65="","*",SP_SUL!W65)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Oportunidade</v>
      </c>
      <c r="C62" s="146" t="str">
        <f>IF(SP_SUL!Z66="","*",SP_SUL!Z66)</f>
        <v>*</v>
      </c>
      <c r="D62" s="139" t="str">
        <f>IF(SP_SUL!S66="","*",SP_SUL!S66)</f>
        <v>SP SUL</v>
      </c>
      <c r="E62" s="139" t="str">
        <f>IF(SP_SUL!T66="","*",SP_SUL!T66)</f>
        <v>ZKE-ZEV</v>
      </c>
      <c r="F62" s="145">
        <f>IF(SP_SUL!B66="","*",SP_SUL!B66)</f>
        <v>46056</v>
      </c>
      <c r="G62" s="145" t="str">
        <f>IF(SP_SUL!D66="","*",SP_SUL!D66)</f>
        <v>W96</v>
      </c>
      <c r="H62" s="145" t="str">
        <f>IF(SP_SUL!F66="","*",SP_SUL!F66)</f>
        <v>MODERNIZAÇÃO - DORMENTE - DESCARGA</v>
      </c>
      <c r="I62" s="145" t="str">
        <f>IF(SP_SUL!H66="","*",SP_SUL!H66)</f>
        <v>ZEM-1</v>
      </c>
      <c r="J62" s="145" t="str">
        <f>IF(SP_SUL!I66="","*",SP_SUL!I66)</f>
        <v>ZEM-1</v>
      </c>
      <c r="K62" s="139" t="str">
        <f>IF(SP_SUL!M66="","*",SP_SUL!M66)</f>
        <v>ZEJ-ZEV</v>
      </c>
      <c r="L62" s="139" t="str">
        <f>IF(SP_SUL!N66="","*",SP_SUL!N66)</f>
        <v>ZRB1501</v>
      </c>
      <c r="M62" s="140">
        <f>IF(SP_SUL!J66="","*",SP_SUL!J66)</f>
        <v>48</v>
      </c>
      <c r="N62" s="144">
        <f>IF(SP_SUL!K66="","*",SP_SUL!K66)</f>
        <v>150.6</v>
      </c>
      <c r="O62" s="144">
        <f>IF(SP_SUL!L66="","*",SP_SUL!L66)</f>
        <v>151.6</v>
      </c>
      <c r="P62" s="143">
        <f>IF(SP_SUL!O66="","*",SP_SUL!O66)</f>
        <v>0.3125</v>
      </c>
      <c r="Q62" s="143">
        <f>IF(SP_SUL!P66="","*",SP_SUL!P66)</f>
        <v>0.20833333333333334</v>
      </c>
      <c r="R62" s="145" t="str">
        <f>IF(SP_SUL!Q66="","*",CONCATENATE(SP_SUL!Q66," ",SP_SUL!R66))</f>
        <v>100 Nº DE DORMENTES</v>
      </c>
      <c r="S62" s="145" t="str">
        <f>IF(SP_SUL!V66="","*",SP_SUL!V66)</f>
        <v xml:space="preserve">Alisson </v>
      </c>
      <c r="T62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Contrato</v>
      </c>
      <c r="C63" s="146" t="str">
        <f>IF(SP_SUL!Z67="","*",SP_SUL!Z67)</f>
        <v>*</v>
      </c>
      <c r="D63" s="139" t="str">
        <f>IF(SP_SUL!S67="","*",SP_SUL!S67)</f>
        <v>SP SUL</v>
      </c>
      <c r="E63" s="139" t="str">
        <f>IF(SP_SUL!T67="","*",SP_SUL!T67)</f>
        <v>ZEV-ZPT</v>
      </c>
      <c r="F63" s="145">
        <f>IF(SP_SUL!B67="","*",SP_SUL!B67)</f>
        <v>46056</v>
      </c>
      <c r="G63" s="145" t="str">
        <f>IF(SP_SUL!D67="","*",SP_SUL!D67)</f>
        <v>MODERNIZAÇÃO SERRA</v>
      </c>
      <c r="H63" s="145" t="str">
        <f>IF(SP_SUL!F67="","*",SP_SUL!F67)</f>
        <v>BLOCO</v>
      </c>
      <c r="I63" s="145" t="str">
        <f>IF(SP_SUL!H67="","*",SP_SUL!H67)</f>
        <v>-</v>
      </c>
      <c r="J63" s="145" t="str">
        <f>IF(SP_SUL!I67="","*",SP_SUL!I67)</f>
        <v>-</v>
      </c>
      <c r="K63" s="139" t="str">
        <f>IF(SP_SUL!M67="","*",SP_SUL!M67)</f>
        <v>ZXW-ZEZ</v>
      </c>
      <c r="L63" s="139" t="str">
        <f>IF(SP_SUL!N67="","*",SP_SUL!N67)</f>
        <v>K79ZEZ2/ZXWK792</v>
      </c>
      <c r="M63" s="140">
        <f>IF(SP_SUL!J67="","*",SP_SUL!J67)</f>
        <v>92</v>
      </c>
      <c r="N63" s="144">
        <f>IF(SP_SUL!K67="","*",SP_SUL!K67)</f>
        <v>75.2</v>
      </c>
      <c r="O63" s="144">
        <f>IF(SP_SUL!L67="","*",SP_SUL!L67)</f>
        <v>81.8</v>
      </c>
      <c r="P63" s="143">
        <f>IF(SP_SUL!O67="","*",SP_SUL!O67)</f>
        <v>0.33333333333333331</v>
      </c>
      <c r="Q63" s="143">
        <f>IF(SP_SUL!P67="","*",SP_SUL!P67)</f>
        <v>0.33333333333333331</v>
      </c>
      <c r="R63" s="145" t="str">
        <f>IF(SP_SUL!Q67="","*",CONCATENATE(SP_SUL!Q67," ",SP_SUL!R67))</f>
        <v>1 BINÁRIO</v>
      </c>
      <c r="S63" s="145" t="str">
        <f>IF(SP_SUL!V67="","*",SP_SUL!V67)</f>
        <v>Augusto</v>
      </c>
      <c r="T63" s="145" t="str">
        <f>IF(SP_SUL!W67="","*",SP_SUL!W67)</f>
        <v>Bloco Modernização Recolhimento de dormentes + Solda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Contrato</v>
      </c>
      <c r="C64" s="146" t="str">
        <f>IF(SP_SUL!Z68="","*",SP_SUL!Z68)</f>
        <v>*</v>
      </c>
      <c r="D64" s="139" t="str">
        <f>IF(SP_SUL!S68="","*",SP_SUL!S68)</f>
        <v>SP SUL</v>
      </c>
      <c r="E64" s="139" t="str">
        <f>IF(SP_SUL!T68="","*",SP_SUL!T68)</f>
        <v>ZEV-ZPT</v>
      </c>
      <c r="F64" s="145">
        <f>IF(SP_SUL!B68="","*",SP_SUL!B68)</f>
        <v>46056</v>
      </c>
      <c r="G64" s="145" t="str">
        <f>IF(SP_SUL!D68="","*",SP_SUL!D68)</f>
        <v>W61</v>
      </c>
      <c r="H64" s="145" t="str">
        <f>IF(SP_SUL!F68="","*",SP_SUL!F68)</f>
        <v>MODERNIZAÇÃO - RECOLHIMENTO DE DORMENTE</v>
      </c>
      <c r="I64" s="145" t="str">
        <f>IF(SP_SUL!H68="","*",SP_SUL!H68)</f>
        <v>K67ZEV2</v>
      </c>
      <c r="J64" s="145" t="str">
        <f>IF(SP_SUL!I68="","*",SP_SUL!I68)</f>
        <v>K67ZEV2</v>
      </c>
      <c r="K64" s="139" t="str">
        <f>IF(SP_SUL!M68="","*",SP_SUL!M68)</f>
        <v>ZXW-ZEZ</v>
      </c>
      <c r="L64" s="139" t="str">
        <f>IF(SP_SUL!N68="","*",SP_SUL!N68)</f>
        <v>K79ZEZ2/ZXWK792</v>
      </c>
      <c r="M64" s="140">
        <f>IF(SP_SUL!J68="","*",SP_SUL!J68)</f>
        <v>92</v>
      </c>
      <c r="N64" s="144">
        <f>IF(SP_SUL!K68="","*",SP_SUL!K68)</f>
        <v>75.2</v>
      </c>
      <c r="O64" s="144">
        <f>IF(SP_SUL!L68="","*",SP_SUL!L68)</f>
        <v>81.8</v>
      </c>
      <c r="P64" s="143">
        <f>IF(SP_SUL!O68="","*",SP_SUL!O68)</f>
        <v>0.3125</v>
      </c>
      <c r="Q64" s="143">
        <f>IF(SP_SUL!P68="","*",SP_SUL!P68)</f>
        <v>6.9444444444444447E-4</v>
      </c>
      <c r="R64" s="145" t="str">
        <f>IF(SP_SUL!Q68="","*",CONCATENATE(SP_SUL!Q68," ",SP_SUL!R68))</f>
        <v>1 Nº DE DORMENTES</v>
      </c>
      <c r="S64" s="145" t="str">
        <f>IF(SP_SUL!V68="","*",SP_SUL!V68)</f>
        <v>Augusto</v>
      </c>
      <c r="T64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Contrato</v>
      </c>
      <c r="C65" s="146" t="str">
        <f>IF(SP_SUL!Z69="","*",SP_SUL!Z69)</f>
        <v>*</v>
      </c>
      <c r="D65" s="139" t="str">
        <f>IF(SP_SUL!S69="","*",SP_SUL!S69)</f>
        <v>SP SUL</v>
      </c>
      <c r="E65" s="139" t="str">
        <f>IF(SP_SUL!T69="","*",SP_SUL!T69)</f>
        <v>ZEV-ZPT</v>
      </c>
      <c r="F65" s="145">
        <f>IF(SP_SUL!B69="","*",SP_SUL!B69)</f>
        <v>46056</v>
      </c>
      <c r="G65" s="145" t="str">
        <f>IF(SP_SUL!D69="","*",SP_SUL!D69)</f>
        <v>MODERNIZAÇÃO TURMA 2</v>
      </c>
      <c r="H65" s="145" t="str">
        <f>IF(SP_SUL!F69="","*",SP_SUL!F69)</f>
        <v>MODERNIZAÇÃO - SOLDA</v>
      </c>
      <c r="I65" s="145" t="str">
        <f>IF(SP_SUL!H69="","*",SP_SUL!H69)</f>
        <v>-</v>
      </c>
      <c r="J65" s="145" t="str">
        <f>IF(SP_SUL!I69="","*",SP_SUL!I69)</f>
        <v>-</v>
      </c>
      <c r="K65" s="139" t="str">
        <f>IF(SP_SUL!M69="","*",SP_SUL!M69)</f>
        <v>ZXW-ZEZ</v>
      </c>
      <c r="L65" s="139" t="str">
        <f>IF(SP_SUL!N69="","*",SP_SUL!N69)</f>
        <v>K79ZEZ2</v>
      </c>
      <c r="M65" s="140">
        <f>IF(SP_SUL!J69="","*",SP_SUL!J69)</f>
        <v>92</v>
      </c>
      <c r="N65" s="144">
        <f>IF(SP_SUL!K69="","*",SP_SUL!K69)</f>
        <v>75.373999999999995</v>
      </c>
      <c r="O65" s="144">
        <f>IF(SP_SUL!L69="","*",SP_SUL!L69)</f>
        <v>75.45</v>
      </c>
      <c r="P65" s="143">
        <f>IF(SP_SUL!O69="","*",SP_SUL!O69)</f>
        <v>0.33333333333333331</v>
      </c>
      <c r="Q65" s="143">
        <f>IF(SP_SUL!P69="","*",SP_SUL!P69)</f>
        <v>6.9444444444444447E-4</v>
      </c>
      <c r="R65" s="145" t="str">
        <f>IF(SP_SUL!Q69="","*",CONCATENATE(SP_SUL!Q69," ",SP_SUL!R69))</f>
        <v>4 Nº DE SOLDA</v>
      </c>
      <c r="S65" s="145" t="str">
        <f>IF(SP_SUL!V69="","*",SP_SUL!V69)</f>
        <v>Augusto</v>
      </c>
      <c r="T65" s="145" t="str">
        <f>IF(SP_SUL!W69="","*",SP_SUL!W69)</f>
        <v xml:space="preserve">Execução de solda - Condicionado a temperatura 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IF(SP_SUL!Y70="","*",SP_SUL!Y70)</f>
        <v>*</v>
      </c>
      <c r="B66" s="146" t="str">
        <f>IF(SP_SUL!X70="","*",SP_SUL!X70)</f>
        <v>Oportunidade</v>
      </c>
      <c r="C66" s="146" t="str">
        <f>IF(SP_SUL!Z70="","*",SP_SUL!Z70)</f>
        <v>*</v>
      </c>
      <c r="D66" s="139" t="str">
        <f>IF(SP_SUL!S70="","*",SP_SUL!S70)</f>
        <v>SP SUL</v>
      </c>
      <c r="E66" s="139" t="str">
        <f>IF(SP_SUL!T70="","*",SP_SUL!T70)</f>
        <v>ZEV-ZPT</v>
      </c>
      <c r="F66" s="145">
        <f>IF(SP_SUL!B70="","*",SP_SUL!B70)</f>
        <v>46056</v>
      </c>
      <c r="G66" s="145" t="str">
        <f>IF(SP_SUL!D70="","*",SP_SUL!D70)</f>
        <v>V85</v>
      </c>
      <c r="H66" s="145" t="str">
        <f>IF(SP_SUL!F70="","*",SP_SUL!F70)</f>
        <v>DESLOCAMENTO</v>
      </c>
      <c r="I66" s="145" t="str">
        <f>IF(SP_SUL!H70="","*",SP_SUL!H70)</f>
        <v>ZDRZPT</v>
      </c>
      <c r="J66" s="145" t="str">
        <f>IF(SP_SUL!I70="","*",SP_SUL!I70)</f>
        <v>ZEV-2</v>
      </c>
      <c r="K66" s="139" t="str">
        <f>IF(SP_SUL!M70="","*",SP_SUL!M70)</f>
        <v>ZPT-ZEV</v>
      </c>
      <c r="L66" s="139" t="str">
        <f>IF(SP_SUL!N70="","*",SP_SUL!N70)</f>
        <v>ZPTZEV</v>
      </c>
      <c r="M66" s="140">
        <f>IF(SP_SUL!J70="","*",SP_SUL!J70)</f>
        <v>54</v>
      </c>
      <c r="N66" s="144">
        <f>IF(SP_SUL!K70="","*",SP_SUL!K70)</f>
        <v>106.4</v>
      </c>
      <c r="O66" s="144" t="str">
        <f>IF(SP_SUL!L70="","*",SP_SUL!L70)</f>
        <v>-</v>
      </c>
      <c r="P66" s="143">
        <f>IF(SP_SUL!O70="","*",SP_SUL!O70)</f>
        <v>0.375</v>
      </c>
      <c r="Q66" s="143">
        <f>IF(SP_SUL!P70="","*",SP_SUL!P70)</f>
        <v>4.1666666666666664E-2</v>
      </c>
      <c r="R66" s="145" t="str">
        <f>IF(SP_SUL!Q70="","*",CONCATENATE(SP_SUL!Q70," ",SP_SUL!R70))</f>
        <v>1 BINÁRIO</v>
      </c>
      <c r="S66" s="145" t="str">
        <f>IF(SP_SUL!V70="","*",SP_SUL!V70)</f>
        <v>Antonioni</v>
      </c>
      <c r="T66" s="145" t="str">
        <f>IF(SP_SUL!W70="","*",SP_SUL!W70)</f>
        <v>Deslocamento de ZPT para bloco de ZEZZXW após segue para encerrar em ZEV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Contrato</v>
      </c>
      <c r="C67" s="146" t="str">
        <f>IF(SP_SUL!Z71="","*",SP_SUL!Z71)</f>
        <v>*</v>
      </c>
      <c r="D67" s="139" t="str">
        <f>IF(SP_SUL!S71="","*",SP_SUL!S71)</f>
        <v>SP SUL</v>
      </c>
      <c r="E67" s="139" t="str">
        <f>IF(SP_SUL!T71="","*",SP_SUL!T71)</f>
        <v>ZEV-ZPT</v>
      </c>
      <c r="F67" s="145">
        <f>IF(SP_SUL!B71="","*",SP_SUL!B71)</f>
        <v>46056</v>
      </c>
      <c r="G67" s="145" t="str">
        <f>IF(SP_SUL!D71="","*",SP_SUL!D71)</f>
        <v>MODERNIZAÇÃO SERRA</v>
      </c>
      <c r="H67" s="145" t="str">
        <f>IF(SP_SUL!F71="","*",SP_SUL!F71)</f>
        <v>BLOCO</v>
      </c>
      <c r="I67" s="145" t="str">
        <f>IF(SP_SUL!H71="","*",SP_SUL!H71)</f>
        <v>-</v>
      </c>
      <c r="J67" s="145" t="str">
        <f>IF(SP_SUL!I71="","*",SP_SUL!I71)</f>
        <v>-</v>
      </c>
      <c r="K67" s="139" t="str">
        <f>IF(SP_SUL!M71="","*",SP_SUL!M71)</f>
        <v>ZGP-ZPT</v>
      </c>
      <c r="L67" s="139" t="str">
        <f>IF(SP_SUL!N71="","*",SP_SUL!N71)</f>
        <v>ZGP2/105ZGP2/ZPT1052</v>
      </c>
      <c r="M67" s="140">
        <f>IF(SP_SUL!J71="","*",SP_SUL!J71)</f>
        <v>92</v>
      </c>
      <c r="N67" s="144">
        <f>IF(SP_SUL!K71="","*",SP_SUL!K71)</f>
        <v>102.48</v>
      </c>
      <c r="O67" s="144">
        <f>IF(SP_SUL!L71="","*",SP_SUL!L71)</f>
        <v>102.18</v>
      </c>
      <c r="P67" s="143">
        <f>IF(SP_SUL!O71="","*",SP_SUL!O71)</f>
        <v>0.33333333333333331</v>
      </c>
      <c r="Q67" s="143">
        <f>IF(SP_SUL!P71="","*",SP_SUL!P71)</f>
        <v>0.22916666666666666</v>
      </c>
      <c r="R67" s="145" t="str">
        <f>IF(SP_SUL!Q71="","*",CONCATENATE(SP_SUL!Q71," ",SP_SUL!R71))</f>
        <v>1 BINÁRIO</v>
      </c>
      <c r="S67" s="145" t="str">
        <f>IF(SP_SUL!V71="","*",SP_SUL!V71)</f>
        <v>Augusto</v>
      </c>
      <c r="T67" s="145" t="str">
        <f>IF(SP_SUL!W71="","*",SP_SUL!W71)</f>
        <v>Bloco Modernização: Atividade: Distribuição e Recolhimento de Dormentes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Contrato</v>
      </c>
      <c r="C68" s="146" t="str">
        <f>IF(SP_SUL!Z72="","*",SP_SUL!Z72)</f>
        <v>*</v>
      </c>
      <c r="D68" s="139" t="str">
        <f>IF(SP_SUL!S72="","*",SP_SUL!S72)</f>
        <v>SP SUL</v>
      </c>
      <c r="E68" s="139" t="str">
        <f>IF(SP_SUL!T72="","*",SP_SUL!T72)</f>
        <v>ZEV-ZPT</v>
      </c>
      <c r="F68" s="145">
        <f>IF(SP_SUL!B72="","*",SP_SUL!B72)</f>
        <v>46056</v>
      </c>
      <c r="G68" s="145" t="str">
        <f>IF(SP_SUL!D72="","*",SP_SUL!D72)</f>
        <v>W62</v>
      </c>
      <c r="H68" s="145" t="str">
        <f>IF(SP_SUL!F72="","*",SP_SUL!F72)</f>
        <v>RECOLHIMENTO DE DORMENTE</v>
      </c>
      <c r="I68" s="145" t="str">
        <f>IF(SP_SUL!H72="","*",SP_SUL!H72)</f>
        <v>ZPT1051</v>
      </c>
      <c r="J68" s="145" t="str">
        <f>IF(SP_SUL!I72="","*",SP_SUL!I72)</f>
        <v>ZPTZDR</v>
      </c>
      <c r="K68" s="139" t="str">
        <f>IF(SP_SUL!M72="","*",SP_SUL!M72)</f>
        <v>ZGP</v>
      </c>
      <c r="L68" s="139" t="str">
        <f>IF(SP_SUL!N72="","*",SP_SUL!N72)</f>
        <v>ZGP2</v>
      </c>
      <c r="M68" s="140">
        <f>IF(SP_SUL!J72="","*",SP_SUL!J72)</f>
        <v>92</v>
      </c>
      <c r="N68" s="144">
        <f>IF(SP_SUL!K72="","*",SP_SUL!K72)</f>
        <v>102.1</v>
      </c>
      <c r="O68" s="144">
        <f>IF(SP_SUL!L72="","*",SP_SUL!L72)</f>
        <v>106</v>
      </c>
      <c r="P68" s="143">
        <f>IF(SP_SUL!O72="","*",SP_SUL!O72)</f>
        <v>0.3125</v>
      </c>
      <c r="Q68" s="143">
        <f>IF(SP_SUL!P72="","*",SP_SUL!P72)</f>
        <v>6.9444444444444447E-4</v>
      </c>
      <c r="R68" s="145" t="str">
        <f>IF(SP_SUL!Q72="","*",CONCATENATE(SP_SUL!Q72," ",SP_SUL!R72))</f>
        <v>1 Nº DE PEÇAS</v>
      </c>
      <c r="S68" s="145" t="str">
        <f>IF(SP_SUL!V72="","*",SP_SUL!V72)</f>
        <v>Augusto</v>
      </c>
      <c r="T68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Oportunidade</v>
      </c>
      <c r="C69" s="146" t="str">
        <f>IF(SP_SUL!Z73="","*",SP_SUL!Z73)</f>
        <v>*</v>
      </c>
      <c r="D69" s="139" t="str">
        <f>IF(SP_SUL!S73="","*",SP_SUL!S73)</f>
        <v>SP SUL</v>
      </c>
      <c r="E69" s="139" t="str">
        <f>IF(SP_SUL!T73="","*",SP_SUL!T73)</f>
        <v>ZEV-ZPT</v>
      </c>
      <c r="F69" s="145">
        <f>IF(SP_SUL!B73="","*",SP_SUL!B73)</f>
        <v>46056</v>
      </c>
      <c r="G69" s="145" t="str">
        <f>IF(SP_SUL!D73="","*",SP_SUL!D73)</f>
        <v>HUELTON (TP-725)</v>
      </c>
      <c r="H69" s="145" t="str">
        <f>IF(SP_SUL!F73="","*",SP_SUL!F73)</f>
        <v>PDM - SOLDA</v>
      </c>
      <c r="I69" s="145" t="str">
        <f>IF(SP_SUL!H73="","*",SP_SUL!H73)</f>
        <v>-</v>
      </c>
      <c r="J69" s="145" t="str">
        <f>IF(SP_SUL!I73="","*",SP_SUL!I73)</f>
        <v>-</v>
      </c>
      <c r="K69" s="139" t="str">
        <f>IF(SP_SUL!M73="","*",SP_SUL!M73)</f>
        <v>ZPT</v>
      </c>
      <c r="L69" s="139" t="str">
        <f>IF(SP_SUL!N73="","*",SP_SUL!N73)</f>
        <v>ZPT2</v>
      </c>
      <c r="M69" s="140">
        <f>IF(SP_SUL!J73="","*",SP_SUL!J73)</f>
        <v>92</v>
      </c>
      <c r="N69" s="144">
        <f>IF(SP_SUL!K73="","*",SP_SUL!K73)</f>
        <v>106.7</v>
      </c>
      <c r="O69" s="144" t="str">
        <f>IF(SP_SUL!L73="","*",SP_SUL!L73)</f>
        <v>-</v>
      </c>
      <c r="P69" s="143">
        <f>IF(SP_SUL!O73="","*",SP_SUL!O73)</f>
        <v>0.375</v>
      </c>
      <c r="Q69" s="143">
        <f>IF(SP_SUL!P73="","*",SP_SUL!P73)</f>
        <v>0.125</v>
      </c>
      <c r="R69" s="145" t="str">
        <f>IF(SP_SUL!Q73="","*",CONCATENATE(SP_SUL!Q73," ",SP_SUL!R73))</f>
        <v>2 Nº DE SOLDA</v>
      </c>
      <c r="S69" s="145" t="str">
        <f>IF(SP_SUL!V73="","*",SP_SUL!V73)</f>
        <v>Moises</v>
      </c>
      <c r="T69" s="145" t="str">
        <f>IF(SP_SUL!W73="","*",SP_SUL!W73)</f>
        <v xml:space="preserve">Execução de solda - Condicionado a temperatura 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Oportunidade</v>
      </c>
      <c r="C70" s="146" t="str">
        <f>IF(SP_SUL!Z74="","*",SP_SUL!Z74)</f>
        <v>*</v>
      </c>
      <c r="D70" s="139" t="str">
        <f>IF(SP_SUL!S74="","*",SP_SUL!S74)</f>
        <v>SP SUL</v>
      </c>
      <c r="E70" s="139" t="str">
        <f>IF(SP_SUL!T74="","*",SP_SUL!T74)</f>
        <v>ZEV-ZPT</v>
      </c>
      <c r="F70" s="145" t="str">
        <f>IF(SP_SUL!B74="","*",SP_SUL!B74)</f>
        <v>*</v>
      </c>
      <c r="G70" s="145" t="str">
        <f>IF(SP_SUL!D74="","*",SP_SUL!D74)</f>
        <v>V85</v>
      </c>
      <c r="H70" s="145" t="str">
        <f>IF(SP_SUL!F74="","*",SP_SUL!F74)</f>
        <v>MECANIZAÇÃO - SOCADORA</v>
      </c>
      <c r="I70" s="145" t="str">
        <f>IF(SP_SUL!H74="","*",SP_SUL!H74)</f>
        <v>ZDRZPT</v>
      </c>
      <c r="J70" s="145" t="str">
        <f>IF(SP_SUL!I74="","*",SP_SUL!I74)</f>
        <v>ZDRZPT</v>
      </c>
      <c r="K70" s="139" t="str">
        <f>IF(SP_SUL!M74="","*",SP_SUL!M74)</f>
        <v>ZPT</v>
      </c>
      <c r="L70" s="139" t="str">
        <f>IF(SP_SUL!N74="","*",SP_SUL!N74)</f>
        <v>ZPT2</v>
      </c>
      <c r="M70" s="140">
        <f>IF(SP_SUL!J74="","*",SP_SUL!J74)</f>
        <v>92</v>
      </c>
      <c r="N70" s="144">
        <f>IF(SP_SUL!K74="","*",SP_SUL!K74)</f>
        <v>108.2</v>
      </c>
      <c r="O70" s="144">
        <f>IF(SP_SUL!L74="","*",SP_SUL!L74)</f>
        <v>107.7</v>
      </c>
      <c r="P70" s="143">
        <f>IF(SP_SUL!O74="","*",SP_SUL!O74)</f>
        <v>0.375</v>
      </c>
      <c r="Q70" s="143">
        <f>IF(SP_SUL!P74="","*",SP_SUL!P74)</f>
        <v>8.3333333333333329E-2</v>
      </c>
      <c r="R70" s="145" t="str">
        <f>IF(SP_SUL!Q74="","*",CONCATENATE(SP_SUL!Q74," ",SP_SUL!R74))</f>
        <v>480 M</v>
      </c>
      <c r="S70" s="145" t="str">
        <f>IF(SP_SUL!V74="","*",SP_SUL!V74)</f>
        <v>Antonioni</v>
      </c>
      <c r="T70" s="145" t="str">
        <f>IF(SP_SUL!W74="","*",SP_SUL!W74)</f>
        <v xml:space="preserve">Socaria mecanizada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1173</v>
      </c>
      <c r="C2" s="121" t="s">
        <v>952</v>
      </c>
      <c r="D2" s="76" t="s">
        <v>954</v>
      </c>
      <c r="E2" s="76" t="s">
        <v>1174</v>
      </c>
      <c r="F2" s="99" t="s">
        <v>1175</v>
      </c>
      <c r="G2" s="76" t="s">
        <v>1176</v>
      </c>
      <c r="H2" s="76" t="s">
        <v>1177</v>
      </c>
      <c r="I2" s="76" t="s">
        <v>1178</v>
      </c>
      <c r="J2" s="76" t="s">
        <v>1179</v>
      </c>
      <c r="K2" s="78" t="s">
        <v>1180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>
      <c r="B52" s="94" t="str">
        <f>IF(SP_SUL!Y56="","*",SP_SUL!Y56)</f>
        <v>*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>
      <c r="B53" s="94" t="str">
        <f>IF(SP_SUL!Y57="","*",SP_SUL!Y57)</f>
        <v>*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>
      <c r="B63" s="94" t="str">
        <f>IF(SP_SUL!Y67="","*",SP_SUL!Y67)</f>
        <v>*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>
      <c r="B64" s="94" t="str">
        <f>IF(SP_SUL!Y68="","*",SP_SUL!Y68)</f>
        <v>*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>
      <c r="B65" s="94" t="str">
        <f>IF(SP_SUL!Y69="","*",SP_SUL!Y69)</f>
        <v>*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>
        <f>IF(SP_SUL!B70="","*",SP_SUL!B70)</f>
        <v>46056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>
      <c r="B67" s="94" t="str">
        <f>IF(SP_SUL!Y71="","*",SP_SUL!Y71)</f>
        <v>*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>
      <c r="B69" s="94" t="str">
        <f>IF(SP_SUL!Y73="","*",SP_SUL!Y73)</f>
        <v>*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2026-02-02T18:56:04Z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