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894" documentId="8_{B6337239-1A00-434D-AAD0-422EA1FEB5AE}" xr6:coauthVersionLast="47" xr6:coauthVersionMax="47" xr10:uidLastSave="{07799B5B-C73C-4962-9E53-001B13978D6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2" i="1" l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AJ530" i="1"/>
  <c r="AK530" i="1"/>
  <c r="AL530" i="1"/>
  <c r="AO530" i="1"/>
  <c r="BE530" i="1" s="1"/>
  <c r="AP530" i="1"/>
  <c r="AQ530" i="1"/>
  <c r="BB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D532" i="1" a="1"/>
  <c r="BD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D535" i="1" a="1"/>
  <c r="BD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AP546" i="1"/>
  <c r="AQ546" i="1"/>
  <c r="BC546" i="1" a="1"/>
  <c r="BC546" i="1" s="1"/>
  <c r="BD546" i="1" a="1"/>
  <c r="BD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AP547" i="1"/>
  <c r="AQ547" i="1"/>
  <c r="BC547" i="1" a="1"/>
  <c r="BC547" i="1" s="1"/>
  <c r="BD547" i="1" a="1"/>
  <c r="BD547" i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AN548" i="1" s="1"/>
  <c r="R548" i="1"/>
  <c r="S548" i="1" a="1"/>
  <c r="S548" i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F550" i="1"/>
  <c r="BR550" i="1"/>
  <c r="BS550" i="1"/>
  <c r="A551" i="1"/>
  <c r="G551" i="1"/>
  <c r="M551" i="1" a="1"/>
  <c r="M551" i="1"/>
  <c r="AM551" i="1" s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BE552" i="1" s="1"/>
  <c r="AP552" i="1"/>
  <c r="AQ552" i="1"/>
  <c r="BB552" i="1"/>
  <c r="BC552" i="1" a="1"/>
  <c r="BC552" i="1" s="1"/>
  <c r="BD552" i="1" a="1"/>
  <c r="BD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AM301" i="1" s="1"/>
  <c r="N301" i="1" a="1"/>
  <c r="N301" i="1"/>
  <c r="R301" i="1"/>
  <c r="S301" i="1" a="1"/>
  <c r="S301" i="1"/>
  <c r="T301" i="1" a="1"/>
  <c r="T301" i="1" s="1"/>
  <c r="E299" i="12" s="1"/>
  <c r="U301" i="1"/>
  <c r="AI301" i="1"/>
  <c r="BB301" i="1" s="1"/>
  <c r="AJ301" i="1"/>
  <c r="AK301" i="1"/>
  <c r="AL301" i="1"/>
  <c r="AN301" i="1"/>
  <c r="AO301" i="1"/>
  <c r="BE301" i="1" s="1"/>
  <c r="AP301" i="1"/>
  <c r="AQ301" i="1"/>
  <c r="BC301" i="1" a="1"/>
  <c r="BC301" i="1" s="1"/>
  <c r="BD301" i="1" a="1"/>
  <c r="BD301" i="1" s="1"/>
  <c r="BF301" i="1"/>
  <c r="BR301" i="1"/>
  <c r="BS301" i="1"/>
  <c r="A302" i="1"/>
  <c r="C302" i="1"/>
  <c r="G302" i="1"/>
  <c r="M302" i="1" a="1"/>
  <c r="M302" i="1" s="1"/>
  <c r="N302" i="1" a="1"/>
  <c r="N302" i="1"/>
  <c r="AN302" i="1" s="1"/>
  <c r="R302" i="1"/>
  <c r="S302" i="1" a="1"/>
  <c r="S302" i="1"/>
  <c r="T302" i="1" a="1"/>
  <c r="T302" i="1"/>
  <c r="U302" i="1"/>
  <c r="AI302" i="1"/>
  <c r="AJ302" i="1"/>
  <c r="AK302" i="1"/>
  <c r="AL302" i="1"/>
  <c r="AO302" i="1"/>
  <c r="BE302" i="1" s="1"/>
  <c r="AP302" i="1"/>
  <c r="AQ302" i="1"/>
  <c r="BB302" i="1"/>
  <c r="BC302" i="1" a="1"/>
  <c r="BC302" i="1"/>
  <c r="BD302" i="1" a="1"/>
  <c r="BD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N304" i="1"/>
  <c r="AO304" i="1"/>
  <c r="BE304" i="1" s="1"/>
  <c r="AP304" i="1"/>
  <c r="AQ304" i="1"/>
  <c r="BC304" i="1" a="1"/>
  <c r="BC304" i="1" s="1"/>
  <c r="BD304" i="1" a="1"/>
  <c r="BD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AJ305" i="1"/>
  <c r="AK305" i="1"/>
  <c r="AL305" i="1"/>
  <c r="AO305" i="1"/>
  <c r="BE305" i="1" s="1"/>
  <c r="AP305" i="1"/>
  <c r="AQ305" i="1"/>
  <c r="BB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AJ310" i="1"/>
  <c r="AK310" i="1"/>
  <c r="AL310" i="1"/>
  <c r="AO310" i="1"/>
  <c r="BD310" i="1" s="1" a="1"/>
  <c r="BD310" i="1" s="1"/>
  <c r="AP310" i="1"/>
  <c r="AQ310" i="1"/>
  <c r="BB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/>
  <c r="A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/>
  <c r="AN314" i="1" s="1"/>
  <c r="R314" i="1"/>
  <c r="S314" i="1" a="1"/>
  <c r="S314" i="1" s="1"/>
  <c r="D312" i="12" s="1"/>
  <c r="T314" i="1" a="1"/>
  <c r="T314" i="1" s="1"/>
  <c r="E312" i="12" s="1"/>
  <c r="U314" i="1"/>
  <c r="AI314" i="1"/>
  <c r="AJ314" i="1"/>
  <c r="AK314" i="1"/>
  <c r="AL314" i="1"/>
  <c r="AO314" i="1"/>
  <c r="BE314" i="1" s="1"/>
  <c r="AP314" i="1"/>
  <c r="AQ314" i="1"/>
  <c r="BB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/>
  <c r="A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D328" i="1" a="1"/>
  <c r="BD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12" i="12"/>
  <c r="L310" i="12"/>
  <c r="K326" i="12"/>
  <c r="L276" i="12"/>
  <c r="K276" i="12"/>
  <c r="L302" i="12"/>
  <c r="L300" i="12"/>
  <c r="L299" i="12"/>
  <c r="K298" i="12"/>
  <c r="K296" i="12"/>
  <c r="L285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E315" i="12"/>
  <c r="D314" i="12"/>
  <c r="E309" i="12"/>
  <c r="D305" i="12"/>
  <c r="D302" i="12"/>
  <c r="E300" i="12"/>
  <c r="D300" i="12"/>
  <c r="D299" i="12"/>
  <c r="E294" i="12"/>
  <c r="D289" i="12"/>
  <c r="E288" i="12"/>
  <c r="D285" i="12"/>
  <c r="E283" i="12"/>
  <c r="E280" i="12"/>
  <c r="E278" i="12"/>
  <c r="D277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K277" i="11"/>
  <c r="M278" i="11"/>
  <c r="M279" i="11"/>
  <c r="K281" i="11"/>
  <c r="M281" i="11"/>
  <c r="M282" i="11"/>
  <c r="M283" i="11"/>
  <c r="M285" i="11"/>
  <c r="K290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M304" i="1" l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N18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0" i="11" l="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<sst xmlns="http://schemas.openxmlformats.org/spreadsheetml/2006/main" count="5095" uniqueCount="1403">
  <si>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</si>
  <si>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</si>
  <si>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</si>
  <si>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</si>
  <si>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</si>
  <si>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</si>
  <si>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</si>
  <si>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</si>
  <si>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</si>
  <si>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</si>
  <si>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</si>
  <si>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</si>
  <si>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</si>
  <si>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</si>
  <si>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</si>
  <si>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</si>
  <si>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</si>
  <si>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</si>
  <si>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</si>
  <si>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</si>
  <si>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</si>
  <si>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</si>
  <si>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</si>
  <si>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</si>
  <si>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</si>
  <si>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</si>
  <si>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</si>
  <si>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</si>
  <si>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</si>
  <si>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</si>
  <si>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</si>
  <si>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</si>
  <si>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</si>
  <si>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</si>
  <si>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</si>
  <si>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</si>
  <si>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</si>
  <si>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</si>
  <si>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</si>
  <si>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</si>
  <si>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</si>
  <si>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</si>
  <si>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</si>
  <si>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</si>
  <si>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</si>
  <si>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</si>
  <si>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</si>
  <si>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</si>
  <si>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</si>
  <si>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</si>
  <si>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</si>
  <si>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</si>
  <si>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</si>
  <si>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</si>
  <si>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</si>
  <si>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</si>
  <si>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</si>
  <si>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</si>
  <si>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</si>
  <si>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</si>
  <si>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</si>
  <si>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</si>
  <si>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</si>
  <si>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</si>
  <si>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</si>
  <si>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</si>
  <si>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</si>
  <si>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</si>
  <si>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</si>
  <si>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</si>
  <si>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</si>
  <si>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</si>
  <si>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</si>
  <si>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</si>
  <si>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</si>
  <si>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</si>
  <si>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</si>
  <si>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</si>
  <si>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</si>
  <si>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</si>
  <si>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</si>
  <si>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</si>
  <si>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</si>
  <si>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</si>
  <si>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</si>
  <si>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</si>
  <si>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</si>
  <si>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</si>
  <si>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</si>
  <si>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</si>
  <si>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</si>
  <si>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</si>
  <si>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</si>
  <si>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</si>
  <si>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</si>
  <si>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</si>
  <si>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</si>
  <si>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</si>
  <si>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</si>
  <si>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</si>
  <si>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</si>
  <si>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</si>
  <si>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</si>
  <si>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</si>
  <si>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</si>
  <si>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</si>
  <si>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</si>
  <si>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</si>
  <si>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</si>
  <si>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</si>
  <si>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</si>
  <si>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</si>
  <si>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</si>
  <si>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</si>
  <si>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</si>
  <si>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</si>
  <si>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</si>
  <si>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</si>
  <si>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</si>
  <si>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</si>
  <si>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</si>
  <si>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</si>
  <si>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</si>
  <si>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</si>
  <si>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</si>
  <si>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</si>
  <si>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</si>
  <si>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</si>
  <si>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</si>
  <si>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</si>
  <si>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</si>
  <si>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</si>
  <si>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</si>
  <si>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</si>
  <si>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</si>
  <si>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</si>
  <si>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</si>
  <si>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</si>
  <si>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</si>
  <si>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</si>
  <si>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</si>
  <si>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</si>
  <si>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</si>
  <si>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</si>
  <si>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</si>
  <si>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</si>
  <si>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</si>
  <si>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</si>
  <si>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</si>
  <si>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</si>
  <si>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</si>
  <si>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</si>
  <si>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</si>
  <si>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</si>
  <si>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</si>
  <si>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</si>
  <si>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</si>
  <si>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</si>
  <si>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</si>
  <si>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</si>
  <si>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</si>
  <si>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</si>
  <si>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</si>
  <si>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</si>
  <si>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</si>
  <si>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</si>
  <si>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</si>
  <si>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</si>
  <si>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</si>
  <si>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</si>
  <si>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</si>
  <si>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</si>
  <si>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</si>
  <si>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</si>
  <si>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</si>
  <si>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</si>
  <si>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</si>
  <si>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</si>
  <si>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</si>
  <si>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</si>
  <si>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</si>
  <si>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</si>
  <si>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</si>
  <si>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</si>
  <si>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</si>
  <si>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</si>
  <si>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</si>
  <si>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</si>
  <si>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</si>
  <si>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</si>
  <si>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</si>
  <si>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</si>
  <si>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</si>
  <si>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</si>
  <si>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</si>
  <si>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</si>
  <si>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</si>
  <si>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</si>
  <si>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</si>
  <si>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</si>
  <si>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</si>
  <si>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</si>
  <si>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</si>
  <si>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</si>
  <si>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</si>
  <si>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</si>
  <si>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</si>
  <si>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</si>
  <si>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</si>
  <si>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</si>
  <si>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</si>
  <si>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</si>
  <si>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</si>
  <si>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</si>
  <si>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</si>
  <si>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</si>
  <si>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</si>
  <si>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</si>
  <si>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</si>
  <si>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</si>
  <si>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</si>
  <si>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</si>
  <si>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</si>
  <si>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</si>
  <si>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</si>
  <si>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</si>
  <si>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</si>
  <si>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</si>
  <si>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</si>
  <si>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</si>
  <si>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</si>
  <si>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</si>
  <si>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</si>
  <si>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</si>
  <si>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</si>
  <si>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</si>
  <si>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</si>
  <si>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</si>
  <si>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</si>
  <si>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</si>
  <si>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</si>
  <si>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</si>
  <si>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</si>
  <si>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</si>
  <si>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</si>
  <si>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</si>
  <si>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</si>
  <si>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</si>
  <si>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</si>
  <si>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</si>
  <si>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</si>
  <si>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</si>
  <si>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</si>
  <si>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</si>
  <si>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</si>
  <si>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</si>
  <si>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</si>
  <si>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</si>
  <si>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</si>
  <si>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</si>
  <si>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</si>
  <si>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</si>
  <si>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</si>
  <si>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</si>
  <si>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</si>
  <si>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</si>
  <si>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</si>
  <si>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</si>
  <si>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</si>
  <si>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</si>
  <si>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</si>
  <si>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</si>
  <si>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</si>
  <si>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</si>
  <si>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</si>
  <si>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</si>
  <si>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</si>
  <si>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</si>
  <si>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</si>
  <si>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</si>
  <si>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</si>
  <si>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</si>
  <si>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</si>
  <si>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</si>
  <si>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</si>
  <si>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</si>
  <si>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</si>
  <si>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</si>
  <si>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</si>
  <si>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</si>
  <si>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</si>
  <si>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</si>
  <si>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</si>
  <si>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</si>
  <si>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</si>
  <si>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</si>
  <si>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</si>
  <si>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</si>
  <si>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</si>
  <si>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</si>
  <si>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</si>
  <si>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</si>
  <si>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</si>
  <si>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</si>
  <si>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</si>
  <si>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</si>
  <si>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</si>
  <si>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</si>
  <si>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</si>
  <si>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</si>
  <si>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</si>
  <si>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</si>
  <si>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</si>
  <si>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</si>
  <si>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</si>
  <si>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</si>
  <si>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</si>
  <si>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</si>
  <si>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</si>
  <si>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</si>
  <si>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</si>
  <si>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</si>
  <si>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</si>
  <si>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</si>
  <si>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</si>
  <si>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</si>
  <si>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</si>
  <si>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</si>
  <si>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</si>
  <si>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</si>
  <si>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</si>
  <si>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</si>
  <si>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</si>
  <si>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</si>
  <si>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</si>
  <si>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</si>
  <si>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</si>
  <si>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</si>
  <si>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</si>
  <si>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</si>
  <si>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</si>
  <si>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</si>
  <si>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</si>
  <si>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</si>
  <si>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</si>
  <si>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</si>
  <si>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</si>
  <si>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</si>
  <si>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</si>
  <si>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</si>
  <si>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</si>
  <si>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</si>
  <si>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</si>
  <si>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</si>
  <si>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</si>
  <si>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</si>
  <si>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</si>
  <si>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</si>
  <si>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</si>
  <si>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</si>
  <si>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</si>
  <si>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</si>
  <si>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</si>
  <si>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</si>
  <si>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</si>
  <si>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</si>
  <si>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</si>
  <si>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</si>
  <si>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</si>
  <si>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</si>
  <si>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</si>
  <si>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</si>
  <si>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</si>
  <si>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</si>
  <si>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</si>
  <si>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</si>
  <si>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</si>
  <si>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</si>
  <si>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</si>
  <si>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</si>
  <si>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</si>
  <si>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</si>
  <si>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</si>
  <si>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</si>
  <si>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</si>
  <si>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</si>
  <si>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</si>
  <si>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</si>
  <si>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</si>
  <si>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</si>
  <si>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</si>
  <si>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</si>
  <si>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</si>
  <si>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</si>
  <si>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</si>
  <si>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</si>
  <si>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</si>
  <si>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</si>
  <si>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</si>
  <si>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</si>
  <si>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</si>
  <si>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</si>
  <si>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</si>
  <si>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</si>
  <si>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</si>
  <si>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</si>
  <si>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</si>
  <si>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</si>
  <si>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</si>
  <si>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</si>
  <si>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</si>
  <si>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</si>
  <si>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</si>
  <si>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</si>
  <si>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</si>
  <si>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</si>
  <si>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</si>
  <si>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</si>
  <si>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</si>
  <si>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</si>
  <si>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</si>
  <si>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</si>
  <si>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</si>
  <si>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</si>
  <si>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</si>
  <si>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</si>
  <si>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</si>
  <si>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</si>
  <si>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</si>
  <si>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</si>
  <si>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</si>
  <si>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</si>
  <si>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</si>
  <si>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</si>
  <si>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</si>
  <si>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</si>
  <si>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</si>
  <si>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</si>
  <si>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</si>
  <si>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</si>
  <si>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</si>
  <si>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</si>
  <si>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</si>
  <si>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</si>
  <si>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</si>
  <si>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</si>
  <si>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</si>
  <si>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</si>
  <si>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</si>
  <si>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</si>
  <si>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</si>
  <si>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</si>
  <si>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</si>
  <si>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</si>
  <si>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</si>
  <si>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</si>
  <si>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</si>
  <si>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</si>
  <si>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</si>
  <si>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</si>
  <si>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</si>
  <si>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</si>
  <si>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</si>
  <si>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</si>
  <si>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</si>
  <si>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</si>
  <si>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</si>
  <si>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</si>
  <si>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</si>
  <si>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</si>
  <si>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</si>
  <si>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</si>
  <si>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</si>
  <si>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</si>
  <si>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</si>
  <si>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</si>
  <si>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</si>
  <si>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</si>
  <si>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</si>
  <si>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</si>
  <si>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</si>
  <si>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</si>
  <si>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</si>
  <si>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</si>
  <si>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</si>
  <si>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</si>
  <si>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</si>
  <si>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</si>
  <si>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</si>
  <si>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</si>
  <si>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</si>
  <si>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</si>
  <si>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</si>
  <si>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</si>
  <si>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</si>
  <si>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</si>
  <si>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</si>
  <si>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</si>
  <si>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</si>
  <si>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</si>
  <si>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</si>
  <si>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</si>
  <si>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</si>
  <si>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</si>
  <si>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</si>
  <si>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</si>
  <si>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</si>
  <si>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</si>
  <si>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</si>
  <si>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</si>
  <si>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</si>
  <si>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</si>
  <si>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</si>
  <si>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</si>
  <si>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</si>
  <si>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</si>
  <si>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</si>
  <si>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</si>
  <si>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</si>
  <si>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</si>
  <si>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</si>
  <si>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</si>
  <si>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</si>
  <si>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</si>
  <si>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</si>
  <si>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</si>
  <si>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</si>
  <si>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</si>
  <si>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</si>
  <si>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</si>
  <si>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</si>
  <si>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</si>
  <si>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</si>
  <si>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</si>
  <si>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</si>
  <si>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</si>
  <si>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</si>
  <si>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</si>
  <si>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</si>
  <si>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</si>
  <si>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</si>
  <si>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</si>
  <si>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</si>
  <si>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</si>
  <si>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</si>
  <si>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</si>
  <si>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</si>
  <si>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</si>
  <si>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</si>
  <si>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</si>
  <si>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</si>
  <si>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</si>
  <si>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</si>
  <si>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</si>
  <si>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</si>
  <si>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</si>
  <si>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</si>
  <si>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</si>
  <si>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</si>
  <si>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</si>
  <si>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</si>
  <si>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</si>
  <si>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</si>
  <si>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</si>
  <si>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</si>
  <si>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</si>
  <si>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</si>
  <si>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</si>
  <si>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</si>
  <si>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</si>
  <si>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</si>
  <si>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</si>
  <si>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</si>
  <si>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</si>
  <si>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</si>
  <si>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</si>
  <si>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</si>
  <si>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</si>
  <si>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</si>
  <si>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</si>
  <si>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</si>
  <si>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</si>
  <si>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</si>
  <si>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</si>
  <si>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</si>
  <si>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</si>
  <si>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</si>
  <si>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</si>
  <si>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</si>
  <si>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</si>
  <si>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</si>
  <si>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</si>
  <si>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</si>
  <si>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</si>
  <si>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</si>
  <si>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</si>
  <si>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</si>
  <si>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</si>
  <si>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</si>
  <si>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</si>
  <si>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</si>
  <si>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</si>
  <si>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</si>
  <si>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</si>
  <si>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</si>
  <si>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</si>
  <si>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</si>
  <si>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</si>
  <si>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</si>
  <si>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</si>
  <si>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</si>
  <si>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</si>
  <si>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</si>
  <si>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</si>
  <si>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</si>
  <si>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</si>
  <si>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</si>
  <si>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</si>
  <si>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</si>
  <si>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</si>
  <si>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</si>
  <si>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</si>
  <si>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</si>
  <si>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</si>
  <si>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</si>
  <si>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</si>
  <si>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</si>
  <si>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</si>
  <si>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</si>
  <si>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</si>
  <si>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</si>
  <si>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</si>
  <si>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</si>
  <si>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</si>
  <si>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</si>
  <si>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</si>
  <si>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</si>
  <si>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</si>
  <si>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</si>
  <si>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</si>
  <si>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</si>
  <si>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</si>
  <si>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</si>
  <si>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</si>
  <si>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</si>
  <si>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</si>
  <si>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</si>
  <si>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</si>
  <si>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</si>
  <si>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</si>
  <si>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</si>
  <si>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</si>
  <si>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</si>
  <si>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</si>
  <si>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</si>
  <si>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</si>
  <si>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</si>
  <si>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</si>
  <si>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</si>
  <si>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</si>
  <si>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</si>
  <si>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</si>
  <si>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</si>
  <si>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</si>
  <si>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</si>
  <si>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</si>
  <si>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</si>
  <si>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</si>
  <si>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</si>
  <si>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</si>
  <si>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</si>
  <si>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</si>
  <si>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</si>
  <si>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</si>
  <si>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</si>
  <si>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</si>
  <si>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</si>
  <si>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</si>
  <si>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</si>
  <si>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</si>
  <si>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</si>
  <si>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</si>
  <si>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</si>
  <si>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</si>
  <si>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</si>
  <si>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</si>
  <si>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</si>
  <si>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</si>
  <si>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</si>
  <si>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</si>
  <si>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</si>
  <si>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</si>
  <si>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</si>
  <si>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</si>
  <si>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</si>
  <si>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</si>
  <si>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</si>
  <si>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</si>
  <si>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</si>
  <si>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</si>
  <si>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</si>
  <si>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</si>
  <si>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</si>
  <si>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</si>
  <si>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</si>
  <si>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</si>
  <si>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</si>
  <si>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</si>
  <si>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</si>
  <si>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</si>
  <si>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</si>
  <si>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</si>
  <si>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</si>
  <si>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</si>
  <si>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</si>
  <si>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</si>
  <si>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</si>
  <si>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</si>
  <si>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</si>
  <si>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</si>
  <si>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</si>
  <si>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</si>
  <si>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</si>
  <si>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</si>
  <si>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</si>
  <si>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</si>
  <si>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</si>
  <si>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</si>
  <si>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</si>
  <si>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</si>
  <si>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</si>
  <si>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</si>
  <si>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</si>
  <si>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</si>
  <si>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</si>
  <si>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</si>
  <si>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</si>
  <si>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</si>
  <si>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</si>
  <si>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</si>
  <si>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</si>
  <si>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</si>
  <si>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</si>
  <si>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</si>
  <si>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</si>
  <si>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</si>
  <si>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</si>
  <si>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</si>
  <si>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</si>
  <si>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</si>
  <si>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</si>
  <si>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</si>
  <si>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</si>
  <si>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</si>
  <si>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</si>
  <si>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</si>
  <si>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</si>
  <si>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</si>
  <si>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</si>
  <si>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</si>
  <si>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</si>
  <si>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</si>
  <si>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</si>
  <si>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</si>
  <si>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</si>
  <si>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</si>
  <si>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</si>
  <si>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</si>
  <si>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</si>
  <si>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</si>
  <si>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</si>
  <si>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</si>
  <si>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</si>
  <si>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</si>
  <si>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</si>
  <si>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</si>
  <si>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</si>
  <si>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</si>
  <si>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</si>
  <si>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</si>
  <si>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</si>
  <si>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</si>
  <si>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</si>
  <si>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</si>
  <si>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</si>
  <si>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</si>
  <si>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</si>
  <si>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</si>
  <si>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</si>
  <si>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</si>
  <si>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</si>
  <si>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</si>
  <si>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</si>
  <si>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</si>
  <si>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</si>
  <si>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</si>
  <si>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</si>
  <si>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</si>
  <si>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</si>
  <si>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</si>
  <si>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</si>
  <si>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</si>
  <si>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</si>
  <si>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</si>
  <si>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</si>
  <si>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</si>
  <si>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</si>
  <si>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</si>
  <si>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</si>
  <si>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</si>
  <si>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</si>
  <si>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</si>
  <si>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</si>
  <si>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</si>
  <si>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</si>
  <si>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</si>
  <si>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</si>
  <si>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</si>
  <si>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</si>
  <si>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</si>
  <si>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</si>
  <si>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</si>
  <si>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</si>
  <si>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</si>
  <si>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</si>
  <si>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</si>
  <si>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</si>
  <si>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</si>
  <si>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</si>
  <si>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</si>
  <si>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</si>
  <si>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</si>
  <si>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</si>
  <si>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</si>
  <si>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</si>
  <si>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</si>
  <si>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</si>
  <si>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</si>
  <si>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</si>
  <si>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</si>
  <si>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</si>
  <si>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</si>
  <si>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</si>
  <si>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</si>
  <si>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</si>
  <si>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</si>
  <si>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</si>
  <si>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</si>
  <si>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</si>
  <si>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</si>
  <si>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</si>
  <si>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</si>
  <si>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</si>
  <si>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</si>
  <si>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</si>
  <si>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</si>
  <si>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</si>
  <si>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</si>
  <si>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</si>
  <si>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</si>
  <si>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</si>
  <si>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</si>
  <si>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</si>
  <si>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</si>
  <si>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</si>
  <si>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</si>
  <si>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</si>
  <si>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</si>
  <si>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</si>
  <si>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</si>
  <si>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</si>
  <si>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</si>
  <si>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</si>
  <si>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</si>
  <si>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</si>
  <si>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</si>
  <si>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</si>
  <si>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</si>
  <si>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</si>
  <si>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</si>
  <si>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</si>
  <si>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</si>
  <si>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</si>
  <si>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</si>
  <si>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</si>
  <si>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</si>
  <si>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</si>
  <si>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</si>
  <si>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</si>
  <si>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</si>
  <si>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</si>
  <si>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</si>
  <si>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</si>
  <si>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</si>
  <si>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</si>
  <si>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</si>
  <si>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</si>
  <si>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</si>
  <si>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</si>
  <si>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</si>
  <si>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</si>
  <si>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</si>
  <si>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</si>
  <si>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</si>
  <si>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</si>
  <si>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</si>
  <si>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</si>
  <si>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</si>
  <si>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</si>
  <si>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</si>
  <si>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</si>
  <si>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</si>
  <si>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</si>
  <si>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</si>
  <si>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</si>
  <si>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</si>
  <si>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</si>
  <si>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</si>
  <si>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</si>
  <si>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</si>
  <si>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</si>
  <si>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</si>
  <si>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</si>
  <si>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</si>
  <si>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</si>
  <si>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</si>
  <si>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</si>
  <si>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</si>
  <si>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</si>
  <si>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</si>
  <si>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</si>
  <si>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</si>
  <si>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</si>
  <si>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</si>
  <si>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</si>
  <si>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</si>
  <si>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</si>
  <si>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</si>
  <si>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</si>
  <si>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</si>
  <si>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</si>
  <si>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</si>
  <si>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</si>
  <si>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</si>
  <si>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</si>
  <si>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</si>
  <si>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</si>
  <si>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</si>
  <si>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</si>
  <si>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</si>
  <si>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</si>
  <si>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</si>
  <si>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</si>
  <si>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</si>
  <si>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</si>
  <si>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</si>
  <si>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</si>
  <si>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</si>
  <si>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</si>
  <si>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</si>
  <si>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</si>
  <si>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</si>
  <si>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</si>
  <si>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</si>
  <si>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</si>
  <si>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</si>
  <si>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</si>
  <si>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</si>
  <si>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</si>
  <si>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</si>
  <si>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</si>
  <si>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</si>
  <si>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</si>
  <si>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</si>
  <si>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</si>
  <si>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</si>
  <si>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</si>
  <si>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</si>
  <si>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</si>
  <si>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</si>
  <si>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</si>
  <si>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</si>
  <si>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</si>
  <si>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</si>
  <si>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</si>
  <si>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</si>
  <si>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</si>
  <si>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</si>
  <si>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</si>
  <si>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</si>
  <si>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</si>
  <si>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</si>
  <si>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</si>
  <si>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</si>
  <si>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</si>
  <si>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</si>
  <si>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</si>
  <si>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</si>
  <si>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</si>
  <si>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</si>
  <si>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</si>
  <si>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</si>
  <si>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</si>
  <si>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</si>
  <si>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</si>
  <si>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</si>
  <si>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</si>
  <si>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</si>
  <si>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</si>
  <si>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</si>
  <si>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</si>
  <si>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</si>
  <si>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</si>
  <si>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</si>
  <si>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</si>
  <si>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</si>
  <si>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</si>
  <si>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</si>
  <si>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</si>
  <si>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</si>
  <si>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</si>
  <si>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</si>
  <si>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</si>
  <si>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</si>
  <si>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</si>
  <si>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</si>
  <si>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</si>
  <si>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</si>
  <si>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</si>
  <si>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</si>
  <si>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</si>
  <si>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</si>
  <si>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</si>
  <si>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</si>
  <si>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</si>
  <si>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</si>
  <si>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</si>
  <si>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</si>
  <si>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</si>
  <si>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</si>
  <si>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</si>
  <si>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</si>
  <si>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</si>
  <si>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</si>
  <si>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</si>
  <si>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</si>
  <si>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</si>
  <si>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</si>
  <si>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</si>
  <si>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</si>
  <si>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</si>
  <si>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</si>
  <si>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</si>
  <si>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</si>
  <si>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</si>
  <si>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</si>
  <si>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</si>
  <si>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</si>
  <si>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</si>
  <si>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</si>
  <si>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</si>
  <si>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</si>
  <si>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</si>
  <si>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</si>
  <si>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</si>
  <si>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</si>
  <si>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</si>
  <si>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</si>
  <si>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</si>
  <si>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</si>
  <si>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</si>
  <si>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</si>
  <si>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</si>
  <si>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</si>
  <si>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</si>
  <si>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</si>
  <si>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</si>
  <si>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</si>
  <si>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</si>
  <si>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</si>
  <si>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</si>
  <si>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</si>
  <si>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</si>
  <si>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</si>
  <si>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</si>
  <si>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</si>
  <si>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</si>
  <si>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</si>
  <si>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</si>
  <si>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</si>
  <si>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</si>
  <si>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</si>
  <si>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</si>
  <si>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</si>
  <si>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</si>
  <si>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</si>
  <si>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</si>
  <si>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</si>
  <si>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</si>
  <si>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</si>
  <si>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</si>
  <si>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</si>
  <si>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</si>
  <si>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</si>
  <si>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</si>
  <si>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</si>
  <si>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</si>
  <si>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</si>
  <si>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</si>
  <si>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</si>
  <si>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</si>
  <si>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</si>
  <si>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</si>
  <si>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</si>
  <si>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</si>
  <si>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</si>
  <si>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</si>
  <si>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</si>
  <si>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</si>
  <si>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</si>
  <si>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</si>
  <si>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</si>
  <si>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</si>
  <si>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</si>
  <si>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</si>
  <si>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</si>
  <si>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</si>
  <si>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</si>
  <si>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</si>
  <si>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</si>
  <si>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</si>
  <si>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</si>
  <si>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</si>
  <si>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</si>
  <si>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</si>
  <si>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</si>
  <si>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</si>
  <si>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</si>
  <si>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</si>
  <si>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</si>
  <si>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</si>
  <si>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</si>
  <si>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</si>
  <si>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</si>
  <si>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</si>
  <si>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</si>
  <si>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</si>
  <si>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</si>
  <si>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</si>
  <si>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</si>
  <si>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</si>
  <si>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</si>
  <si>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</si>
  <si>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</si>
  <si>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</si>
  <si>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</si>
  <si>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</si>
  <si>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</si>
  <si>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</si>
  <si>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</si>
  <si>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</si>
  <si>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</si>
  <si>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</si>
  <si>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</si>
  <si>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</si>
  <si>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</si>
  <si>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</si>
  <si>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</si>
  <si>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</si>
  <si>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</si>
  <si>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</si>
  <si>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</si>
  <si>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</si>
  <si>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</si>
  <si>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</si>
  <si>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</si>
  <si>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</si>
  <si>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</si>
  <si>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</si>
  <si>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</si>
  <si>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</si>
  <si>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</si>
  <si>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</si>
  <si>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</si>
  <si>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</si>
  <si>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</si>
  <si>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</si>
  <si>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</si>
  <si>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</si>
  <si>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</si>
  <si>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</si>
  <si>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</si>
  <si>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</si>
  <si>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</si>
  <si>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</si>
  <si>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</si>
  <si>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</si>
  <si>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</si>
  <si>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</si>
  <si>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</si>
  <si>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</si>
  <si>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</si>
  <si>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</si>
  <si>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</si>
  <si>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</si>
  <si>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</si>
  <si>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</si>
  <si>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</si>
  <si>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</si>
  <si>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</si>
  <si>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</si>
  <si>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</si>
  <si>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</si>
  <si>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</si>
  <si>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</si>
  <si>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</si>
  <si>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</si>
  <si>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</si>
  <si>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</si>
  <si>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</si>
  <si>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</si>
  <si>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</si>
  <si>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</si>
  <si>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</si>
  <si>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</si>
  <si>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</si>
  <si>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</si>
  <si>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</si>
  <si>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</si>
  <si>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</si>
  <si>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</si>
  <si>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</si>
  <si>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</si>
  <si>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</si>
  <si>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</si>
  <si>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</si>
  <si>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</si>
  <si>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</si>
  <si>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</si>
  <si>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</si>
  <si>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</si>
  <si>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</si>
  <si>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</si>
  <si>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</si>
  <si>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</si>
  <si>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</si>
  <si>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</si>
  <si>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</si>
  <si>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</si>
  <si>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</si>
  <si>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</si>
  <si>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</si>
  <si>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</si>
  <si>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</si>
  <si>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</si>
  <si>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</si>
  <si>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</si>
  <si>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</si>
  <si>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</si>
  <si>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</si>
  <si>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</si>
  <si>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</si>
  <si>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</si>
  <si>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</si>
  <si>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</si>
  <si>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</si>
  <si>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</si>
  <si>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</si>
  <si>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</si>
  <si>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</si>
  <si>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</si>
  <si>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</si>
  <si>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</si>
  <si>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</si>
  <si>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</si>
  <si>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</si>
  <si>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</si>
  <si>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</si>
  <si>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</si>
  <si>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</si>
  <si>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</si>
  <si>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</si>
  <si>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</si>
  <si>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</si>
  <si>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</si>
  <si>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</si>
  <si>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</si>
  <si>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</si>
  <si>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</si>
  <si>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</si>
  <si>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</si>
  <si>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</si>
  <si>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</si>
  <si>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</si>
  <si>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</si>
  <si>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</si>
  <si>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</si>
  <si>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</si>
  <si>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</si>
  <si>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</si>
  <si>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</si>
  <si>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</si>
  <si>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</si>
  <si>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</si>
  <si>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</si>
  <si>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</si>
  <si>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</si>
  <si>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</si>
  <si>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</si>
  <si>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</si>
  <si>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</si>
  <si>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</si>
  <si>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</si>
  <si>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</si>
  <si>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</si>
  <si>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</si>
  <si>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</si>
  <si>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</si>
  <si>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</si>
  <si>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</si>
  <si>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</si>
  <si>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</si>
  <si>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TGR-TIQ</t>
  </si>
  <si>
    <t>TGRTIQ</t>
  </si>
  <si>
    <t>Solicitado MC1 às 08h29, autorizado na VIA às 1h05, em inspeção R7D entre TGR-TOM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</si>
  <si>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</si>
  <si>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</si>
  <si>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</si>
  <si>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1º intervalo, 2º intervalo após i57 13h00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</si>
  <si>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</si>
  <si>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</si>
  <si>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Intervalo alinhado após i76, previsão 13h00.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</si>
  <si>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</si>
  <si>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</si>
  <si>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</si>
  <si>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Em intervalo, iniciado às 12h04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</si>
  <si>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</si>
  <si>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</si>
  <si>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Em intervalo 12h08 - 13h28</t>
  </si>
  <si>
    <t>TMI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</si>
  <si>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</si>
  <si>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</si>
  <si>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</si>
  <si>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</si>
  <si>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</si>
  <si>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</si>
  <si>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</si>
  <si>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</si>
  <si>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</si>
  <si>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</si>
  <si>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Carga de pedra</t>
  </si>
  <si>
    <t>2 (Ênio+Daniel)</t>
  </si>
  <si>
    <t>Dill</t>
  </si>
  <si>
    <t>Substituição de trilho - Condicinado à temperatura</t>
  </si>
  <si>
    <t>Execução de solda - Condicinado à temperatura</t>
  </si>
  <si>
    <t>Carlos Vilela</t>
  </si>
  <si>
    <t>Serviços de desguarnecimento de ombro de lastro</t>
  </si>
  <si>
    <t>Adenilson</t>
  </si>
  <si>
    <t>Alívio de tensão - Condicionado à temperatura</t>
  </si>
  <si>
    <t>Serviços de socaria mecanizada</t>
  </si>
  <si>
    <t>Heleno</t>
  </si>
  <si>
    <t>Substituição de trilho - Condicinado à temperatura (Tampão, necessário apoio da T.O)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</si>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</sst>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68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688" tableBorderDxfId="687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86"/>
    <tableColumn id="8" xr3:uid="{69D5AC3B-4F64-4F8F-AD2A-0AD158918DDD}" name="CORRELATO" dataDxfId="68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I56" activePane="bottomRight" state="frozen"/>
      <selection pane="bottomRight" activeCell="Q63" sqref="Q6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1123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1124</v>
      </c>
      <c r="BI1" s="337"/>
      <c r="BJ1" s="338"/>
      <c r="BK1" s="339"/>
      <c r="BL1" s="49"/>
      <c r="BM1" s="329" t="s">
        <v>1125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2" t="s">
        <v>1126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1129</v>
      </c>
      <c r="AT2" s="334"/>
      <c r="AU2" s="334"/>
      <c r="AV2" s="334"/>
      <c r="AW2" s="334"/>
      <c r="AX2" s="333"/>
      <c r="AY2" s="335"/>
      <c r="AZ2" s="4"/>
      <c r="BA2" s="326" t="s">
        <v>1130</v>
      </c>
      <c r="BB2" s="328"/>
      <c r="BC2" s="332" t="s">
        <v>1127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6" t="s">
        <v>1131</v>
      </c>
      <c r="AJ3" s="328"/>
      <c r="AK3" s="326" t="s">
        <v>1132</v>
      </c>
      <c r="AL3" s="327"/>
      <c r="AM3" s="327"/>
      <c r="AN3" s="327"/>
      <c r="AO3" s="327"/>
      <c r="AP3" s="327"/>
      <c r="AQ3" s="328"/>
      <c r="AR3" s="240"/>
      <c r="AS3" s="350" t="s">
        <v>1138</v>
      </c>
      <c r="AT3" s="351"/>
      <c r="AU3" s="350" t="s">
        <v>1139</v>
      </c>
      <c r="AV3" s="351"/>
      <c r="AW3" s="350" t="s">
        <v>1140</v>
      </c>
      <c r="AX3" s="352"/>
      <c r="AY3" s="63" t="s">
        <v>1141</v>
      </c>
      <c r="AZ3" s="63"/>
      <c r="BA3" s="348"/>
      <c r="BB3" s="349"/>
      <c r="BC3" s="326" t="s">
        <v>1134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1142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978</v>
      </c>
      <c r="BN25" s="14" t="s">
        <v>1006</v>
      </c>
      <c r="BO25" s="165" t="s">
        <v>1101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1276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1277</v>
      </c>
      <c r="BK28" s="16" t="s">
        <v>1277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1278</v>
      </c>
      <c r="N29" s="217" t="s">
        <v>1279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1280</v>
      </c>
      <c r="W29" s="173" t="s">
        <v>1281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1282</v>
      </c>
      <c r="BK29" s="16" t="s">
        <v>1283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1284</v>
      </c>
      <c r="N30" s="204" t="s">
        <v>1285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1286</v>
      </c>
      <c r="W30" s="173" t="s">
        <v>1287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1288</v>
      </c>
      <c r="BK30" s="16" t="s">
        <v>1288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1289</v>
      </c>
      <c r="W31" s="173" t="s">
        <v>1290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1291</v>
      </c>
      <c r="BK31" s="16" t="s">
        <v>1291</v>
      </c>
      <c r="BL31" s="15"/>
      <c r="BM31" s="14" t="s">
        <v>976</v>
      </c>
      <c r="BN31" s="14" t="s">
        <v>997</v>
      </c>
      <c r="BO31" s="165" t="s">
        <v>1068</v>
      </c>
      <c r="BP31" s="16" t="s">
        <v>1291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1292</v>
      </c>
      <c r="I33" s="173" t="s">
        <v>1255</v>
      </c>
      <c r="J33" s="217">
        <v>98</v>
      </c>
      <c r="K33" s="217">
        <v>750</v>
      </c>
      <c r="L33" s="83" t="s">
        <v>607</v>
      </c>
      <c r="M33" s="204" t="s">
        <v>1293</v>
      </c>
      <c r="N33" s="204" t="s">
        <v>1294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1249</v>
      </c>
      <c r="W33" s="173" t="s">
        <v>1295</v>
      </c>
      <c r="X33" s="218" t="s">
        <v>955</v>
      </c>
      <c r="Y33" s="158" t="s">
        <v>958</v>
      </c>
      <c r="Z33" s="158" t="s">
        <v>951</v>
      </c>
      <c r="AA33" s="83" t="s">
        <v>607</v>
      </c>
      <c r="AB33" s="70" t="s">
        <v>946</v>
      </c>
      <c r="AC33" s="70" t="s">
        <v>941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1296</v>
      </c>
      <c r="BK33" s="16" t="s">
        <v>1296</v>
      </c>
      <c r="BL33" s="15"/>
      <c r="BM33" s="14" t="s">
        <v>980</v>
      </c>
      <c r="BN33" s="14" t="s">
        <v>980</v>
      </c>
      <c r="BO33" s="165" t="s">
        <v>980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1297</v>
      </c>
      <c r="BK34" s="16" t="s">
        <v>1297</v>
      </c>
      <c r="BL34" s="15"/>
      <c r="BM34" s="14" t="s">
        <v>980</v>
      </c>
      <c r="BN34" s="14" t="s">
        <v>980</v>
      </c>
      <c r="BO34" s="165" t="s">
        <v>980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1298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1299</v>
      </c>
      <c r="X35" s="218" t="s">
        <v>955</v>
      </c>
      <c r="Y35" s="158" t="s">
        <v>958</v>
      </c>
      <c r="Z35" s="158" t="s">
        <v>951</v>
      </c>
      <c r="AA35" s="83" t="s">
        <v>1300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1301</v>
      </c>
      <c r="BK35" s="16" t="s">
        <v>1301</v>
      </c>
      <c r="BL35" s="15"/>
      <c r="BM35" s="14" t="s">
        <v>976</v>
      </c>
      <c r="BN35" s="14" t="s">
        <v>997</v>
      </c>
      <c r="BO35" s="165" t="s">
        <v>1068</v>
      </c>
      <c r="BP35" s="16" t="s">
        <v>1302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1222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1303</v>
      </c>
      <c r="BK36" s="16" t="s">
        <v>1303</v>
      </c>
      <c r="BL36" s="15"/>
      <c r="BM36" s="14" t="s">
        <v>980</v>
      </c>
      <c r="BN36" s="14" t="s">
        <v>980</v>
      </c>
      <c r="BO36" s="165" t="s">
        <v>980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1304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1305</v>
      </c>
      <c r="BK37" s="16" t="s">
        <v>1305</v>
      </c>
      <c r="BL37" s="15"/>
      <c r="BM37" s="14" t="s">
        <v>980</v>
      </c>
      <c r="BN37" s="14" t="s">
        <v>980</v>
      </c>
      <c r="BO37" s="165" t="s">
        <v>980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1306</v>
      </c>
      <c r="BK38" s="16" t="s">
        <v>1306</v>
      </c>
      <c r="BL38" s="15"/>
      <c r="BM38" s="14" t="s">
        <v>986</v>
      </c>
      <c r="BN38" s="14" t="s">
        <v>986</v>
      </c>
      <c r="BO38" s="165" t="s">
        <v>986</v>
      </c>
      <c r="BP38" s="16" t="s">
        <v>1306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1307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1308</v>
      </c>
      <c r="N39" s="217" t="s">
        <v>1309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1310</v>
      </c>
      <c r="BK39" s="16" t="s">
        <v>1310</v>
      </c>
      <c r="BL39" s="15"/>
      <c r="BM39" s="14" t="s">
        <v>980</v>
      </c>
      <c r="BN39" s="14" t="s">
        <v>980</v>
      </c>
      <c r="BO39" s="165" t="s">
        <v>980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1311</v>
      </c>
      <c r="W40" s="173" t="s">
        <v>1312</v>
      </c>
      <c r="X40" s="218" t="s">
        <v>955</v>
      </c>
      <c r="Y40" s="158" t="s">
        <v>958</v>
      </c>
      <c r="Z40" s="158" t="s">
        <v>956</v>
      </c>
      <c r="AA40" s="83" t="s">
        <v>1313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1314</v>
      </c>
      <c r="BK40" s="16" t="s">
        <v>1314</v>
      </c>
      <c r="BL40" s="15"/>
      <c r="BM40" s="14" t="s">
        <v>978</v>
      </c>
      <c r="BN40" s="14" t="s">
        <v>997</v>
      </c>
      <c r="BO40" s="165" t="s">
        <v>1070</v>
      </c>
      <c r="BP40" s="16" t="s">
        <v>1315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1316</v>
      </c>
      <c r="BK41" s="16" t="s">
        <v>1316</v>
      </c>
      <c r="BL41" s="15"/>
      <c r="BM41" s="14" t="s">
        <v>972</v>
      </c>
      <c r="BN41" s="14" t="s">
        <v>1003</v>
      </c>
      <c r="BO41" s="165" t="s">
        <v>1092</v>
      </c>
      <c r="BP41" s="16" t="s">
        <v>1316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1317</v>
      </c>
      <c r="BK42" s="16" t="s">
        <v>1317</v>
      </c>
      <c r="BL42" s="15"/>
      <c r="BM42" s="14" t="s">
        <v>982</v>
      </c>
      <c r="BN42" s="14" t="s">
        <v>1007</v>
      </c>
      <c r="BO42" s="165" t="s">
        <v>1007</v>
      </c>
      <c r="BP42" s="16" t="s">
        <v>1317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1278</v>
      </c>
      <c r="N43" s="217" t="s">
        <v>1279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1318</v>
      </c>
      <c r="BK43" s="16" t="s">
        <v>1318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1246</v>
      </c>
      <c r="W44" s="173" t="s">
        <v>1247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1319</v>
      </c>
      <c r="BK44" s="16" t="s">
        <v>1319</v>
      </c>
      <c r="BL44" s="15"/>
      <c r="BM44" s="14" t="s">
        <v>980</v>
      </c>
      <c r="BN44" s="14" t="s">
        <v>980</v>
      </c>
      <c r="BO44" s="165" t="s">
        <v>980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1298</v>
      </c>
      <c r="F46" s="172" t="s">
        <v>783</v>
      </c>
      <c r="G46" s="9" t="str">
        <f>IF(D46="","*",VLOOKUP(F46,BS_ATIVIDADE[#All],3,FALSE))</f>
        <v>PEDRA</v>
      </c>
      <c r="H46" s="173" t="s">
        <v>1320</v>
      </c>
      <c r="I46" s="173" t="s">
        <v>1320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8.3333333333333329E-2</v>
      </c>
      <c r="Q46" s="83">
        <v>15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1259</v>
      </c>
      <c r="W46" s="173" t="s">
        <v>1215</v>
      </c>
      <c r="X46" s="218" t="s">
        <v>955</v>
      </c>
      <c r="Y46" s="158" t="s">
        <v>958</v>
      </c>
      <c r="Z46" s="158" t="s">
        <v>951</v>
      </c>
      <c r="AA46" s="83" t="s">
        <v>1300</v>
      </c>
      <c r="AB46" s="70" t="s">
        <v>946</v>
      </c>
      <c r="AC46" s="70" t="s">
        <v>941</v>
      </c>
      <c r="AD46" s="173">
        <v>0.39583333333333331</v>
      </c>
      <c r="AE46" s="83">
        <v>9414</v>
      </c>
      <c r="AF46" s="83" t="s">
        <v>607</v>
      </c>
      <c r="AG46" s="83">
        <v>15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/>
      <c r="AT46" s="242"/>
      <c r="AU46" s="38"/>
      <c r="AV46" s="38"/>
      <c r="AW46" s="38"/>
      <c r="AX46" s="38"/>
      <c r="AY46" s="313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1</v>
      </c>
      <c r="BI46" s="16"/>
      <c r="BJ46" s="16" t="s">
        <v>1321</v>
      </c>
      <c r="BK46" s="16" t="s">
        <v>1321</v>
      </c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1322</v>
      </c>
      <c r="N47" s="204" t="s">
        <v>1323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1249</v>
      </c>
      <c r="W47" s="173" t="s">
        <v>1295</v>
      </c>
      <c r="X47" s="218" t="s">
        <v>955</v>
      </c>
      <c r="Y47" s="158" t="s">
        <v>958</v>
      </c>
      <c r="Z47" s="158" t="s">
        <v>951</v>
      </c>
      <c r="AA47" s="83" t="s">
        <v>607</v>
      </c>
      <c r="AB47" s="70" t="s">
        <v>946</v>
      </c>
      <c r="AC47" s="70" t="s">
        <v>941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/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1324</v>
      </c>
      <c r="BK47" s="16" t="s">
        <v>1324</v>
      </c>
      <c r="BL47" s="15"/>
      <c r="BM47" s="14"/>
      <c r="BN47" s="14"/>
      <c r="BO47" s="165"/>
      <c r="BP47" s="16"/>
      <c r="BQ47" s="12" t="str">
        <f t="shared" si="2"/>
        <v>Produção</v>
      </c>
      <c r="BR47" s="18">
        <f t="shared" si="3"/>
        <v>1</v>
      </c>
      <c r="BS47" s="18">
        <f t="shared" si="4"/>
        <v>0</v>
      </c>
      <c r="BT47" s="225" t="str">
        <f t="shared" si="5"/>
        <v/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1259</v>
      </c>
      <c r="W48" s="173" t="s">
        <v>1222</v>
      </c>
      <c r="X48" s="218" t="s">
        <v>955</v>
      </c>
      <c r="Y48" s="158" t="s">
        <v>958</v>
      </c>
      <c r="Z48" s="158" t="s">
        <v>956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/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1325</v>
      </c>
      <c r="BK48" s="16" t="s">
        <v>1326</v>
      </c>
      <c r="BL48" s="15"/>
      <c r="BM48" s="14"/>
      <c r="BN48" s="14"/>
      <c r="BO48" s="165"/>
      <c r="BP48" s="16"/>
      <c r="BQ48" s="12" t="str">
        <f t="shared" si="2"/>
        <v>Produção</v>
      </c>
      <c r="BR48" s="18">
        <f t="shared" si="3"/>
        <v>1.3333333333333339</v>
      </c>
      <c r="BS48" s="18">
        <f t="shared" si="4"/>
        <v>0</v>
      </c>
      <c r="BT48" s="225" t="str">
        <f t="shared" si="5"/>
        <v/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1262</v>
      </c>
      <c r="W49" s="173" t="s">
        <v>1263</v>
      </c>
      <c r="X49" s="218" t="s">
        <v>955</v>
      </c>
      <c r="Y49" s="158" t="s">
        <v>958</v>
      </c>
      <c r="Z49" s="158" t="s">
        <v>951</v>
      </c>
      <c r="AA49" s="83">
        <v>1</v>
      </c>
      <c r="AB49" s="70" t="s">
        <v>946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5.4861111111111138E-2</v>
      </c>
      <c r="AZ49" s="13"/>
      <c r="BA49" s="71"/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1</v>
      </c>
      <c r="BI49" s="16"/>
      <c r="BJ49" s="16" t="s">
        <v>1327</v>
      </c>
      <c r="BK49" s="16" t="s">
        <v>1328</v>
      </c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0.65833333333333366</v>
      </c>
      <c r="BS49" s="18">
        <f t="shared" si="4"/>
        <v>0</v>
      </c>
      <c r="BT49" s="225" t="str">
        <f t="shared" si="5"/>
        <v/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1221</v>
      </c>
      <c r="W50" s="173" t="s">
        <v>1329</v>
      </c>
      <c r="X50" s="218" t="s">
        <v>955</v>
      </c>
      <c r="Y50" s="158" t="s">
        <v>958</v>
      </c>
      <c r="Z50" s="158" t="s">
        <v>951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1</v>
      </c>
      <c r="BI50" s="16"/>
      <c r="BJ50" s="16" t="s">
        <v>1330</v>
      </c>
      <c r="BK50" s="16" t="s">
        <v>1331</v>
      </c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1311</v>
      </c>
      <c r="W51" s="173" t="s">
        <v>1312</v>
      </c>
      <c r="X51" s="218" t="s">
        <v>955</v>
      </c>
      <c r="Y51" s="158" t="s">
        <v>958</v>
      </c>
      <c r="Z51" s="158" t="s">
        <v>956</v>
      </c>
      <c r="AA51" s="83" t="s">
        <v>1313</v>
      </c>
      <c r="AB51" s="70" t="s">
        <v>946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1332</v>
      </c>
      <c r="BK51" s="16" t="s">
        <v>1333</v>
      </c>
      <c r="BL51" s="15"/>
      <c r="BM51" s="14" t="s">
        <v>986</v>
      </c>
      <c r="BN51" s="14" t="s">
        <v>986</v>
      </c>
      <c r="BO51" s="165" t="s">
        <v>986</v>
      </c>
      <c r="BP51" s="16" t="s">
        <v>1333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1230</v>
      </c>
      <c r="W52" s="173" t="s">
        <v>1231</v>
      </c>
      <c r="X52" s="218" t="s">
        <v>955</v>
      </c>
      <c r="Y52" s="158" t="s">
        <v>958</v>
      </c>
      <c r="Z52" s="158" t="s">
        <v>951</v>
      </c>
      <c r="AA52" s="83">
        <v>1</v>
      </c>
      <c r="AB52" s="70" t="s">
        <v>946</v>
      </c>
      <c r="AC52" s="70" t="s">
        <v>941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ERRO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1334</v>
      </c>
      <c r="BK52" s="16" t="s">
        <v>1335</v>
      </c>
      <c r="BL52" s="15"/>
      <c r="BM52" s="14"/>
      <c r="BN52" s="14"/>
      <c r="BO52" s="165"/>
      <c r="BP52" s="16"/>
      <c r="BQ52" s="12" t="e">
        <f t="shared" si="2"/>
        <v>#VALUE!</v>
      </c>
      <c r="BR52" s="18" t="e">
        <f t="shared" si="3"/>
        <v>#VALUE!</v>
      </c>
      <c r="BS52" s="18">
        <f t="shared" si="4"/>
        <v>0</v>
      </c>
      <c r="BT52" s="225" t="str">
        <f t="shared" si="5"/>
        <v/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1311</v>
      </c>
      <c r="W53" s="173" t="s">
        <v>1336</v>
      </c>
      <c r="X53" s="218" t="s">
        <v>955</v>
      </c>
      <c r="Y53" s="158" t="s">
        <v>958</v>
      </c>
      <c r="Z53" s="158" t="s">
        <v>960</v>
      </c>
      <c r="AA53" s="83">
        <v>1</v>
      </c>
      <c r="AB53" s="70" t="s">
        <v>946</v>
      </c>
      <c r="AC53" s="70" t="s">
        <v>941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/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1337</v>
      </c>
      <c r="BK53" s="16" t="s">
        <v>1338</v>
      </c>
      <c r="BL53" s="15"/>
      <c r="BM53" s="14"/>
      <c r="BN53" s="14"/>
      <c r="BO53" s="165"/>
      <c r="BP53" s="16"/>
      <c r="BQ53" s="12" t="str">
        <f t="shared" si="2"/>
        <v>Produção</v>
      </c>
      <c r="BR53" s="18">
        <f t="shared" si="3"/>
        <v>1</v>
      </c>
      <c r="BS53" s="18">
        <f t="shared" si="4"/>
        <v>0</v>
      </c>
      <c r="BT53" s="225" t="str">
        <f t="shared" si="5"/>
        <v/>
      </c>
    </row>
    <row r="54" spans="1:72" hidden="1">
      <c r="A54" s="50" t="str">
        <f t="shared" si="1"/>
        <v>A60</v>
      </c>
      <c r="B54" s="171"/>
      <c r="C54" s="8" t="str">
        <f>IF(BS_CONTROLE[[#This Row],[DATA]]="","",WEEKNUM(BS_CONTROLE[[#This Row],[DATA]]))</f>
        <v/>
      </c>
      <c r="D54" s="51" t="s">
        <v>703</v>
      </c>
      <c r="E54" s="318">
        <v>313</v>
      </c>
      <c r="F54" s="172" t="s">
        <v>629</v>
      </c>
      <c r="G54" s="9" t="str">
        <f>IF(D54="","*",VLOOKUP(F54,BS_ATIVIDADE[#All],3,FALSE))</f>
        <v>DETECÇÃO</v>
      </c>
      <c r="H54" s="173" t="s">
        <v>228</v>
      </c>
      <c r="I54" s="173" t="s">
        <v>1339</v>
      </c>
      <c r="J54" s="217">
        <v>74</v>
      </c>
      <c r="K54" s="217">
        <v>111</v>
      </c>
      <c r="L54" s="83" t="s">
        <v>607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54" s="173">
        <v>0.3125</v>
      </c>
      <c r="P54" s="173">
        <v>4.1666666666666664E-2</v>
      </c>
      <c r="Q54" s="83">
        <v>110</v>
      </c>
      <c r="R54" s="10" t="str">
        <f>IFERROR(_xlfn.XLOOKUP(F54, BS_ATIVIDADE[ATIVIDADE],BS_ATIVIDADE[UNIDADE] ), "*")</f>
        <v>KM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4" s="80" t="str">
        <f>IFERROR(_xlfn.XLOOKUP(J54, BASE_MAPA!$D$2:$D$359, BASE_MAPA!$I$2:$I$359), "ERRO")</f>
        <v>MARCO INICIAL - ALTO ARAGUAIA</v>
      </c>
      <c r="V54" s="198" t="s">
        <v>1227</v>
      </c>
      <c r="W54" s="173" t="s">
        <v>1253</v>
      </c>
      <c r="X54" s="218" t="s">
        <v>950</v>
      </c>
      <c r="Y54" s="158"/>
      <c r="Z54" s="158" t="s">
        <v>951</v>
      </c>
      <c r="AA54" s="83">
        <v>1</v>
      </c>
      <c r="AB54" s="70" t="s">
        <v>946</v>
      </c>
      <c r="AC54" s="70" t="s">
        <v>941</v>
      </c>
      <c r="AD54" s="173">
        <v>0.29166666666666669</v>
      </c>
      <c r="AE54" s="83">
        <v>5487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DETECÇÃO - RONDA 7 DIAS</v>
      </c>
      <c r="AJ54" s="9" t="str">
        <f>IF(D54="","*",VLOOKUP(AI54,BS_ATIVIDADE[#Data],3,FALSE))</f>
        <v>DETECÇÃO</v>
      </c>
      <c r="AK54" s="278" t="str">
        <f>IF(BS_CONTROLE[[#This Row],[Local - Partida]]=0, "-", BS_CONTROLE[[#This Row],[Local - Partida]])</f>
        <v>TIN2</v>
      </c>
      <c r="AL54" s="278" t="str">
        <f>IF(BS_CONTROLE[[#This Row],[Local - Encerramento]]=0, "-", BS_CONTROLE[[#This Row],[Local - Encerramento]])</f>
        <v>TMI</v>
      </c>
      <c r="AM54" s="278" t="str">
        <f>IF(BS_CONTROLE[[#This Row],[Entre - Estações]]=0, "-", BS_CONTROLE[[#This Row],[Entre - Estações]])</f>
        <v>TIN</v>
      </c>
      <c r="AN54" s="278" t="str">
        <f>IF(BS_CONTROLE[[#This Row],[SB]]=0, "-", BS_CONTROLE[[#This Row],[SB]])</f>
        <v>TIN1</v>
      </c>
      <c r="AO54" s="279">
        <f>IF(BS_CONTROLE[[#This Row],[SUB]]=0, "-", BS_CONTROLE[[#This Row],[SUB]])</f>
        <v>74</v>
      </c>
      <c r="AP54" s="280">
        <f>IF(BS_CONTROLE[[#This Row],[KM - Inicio]]=0, "-", BS_CONTROLE[[#This Row],[KM - Inicio]])</f>
        <v>111</v>
      </c>
      <c r="AQ54" s="280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3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KM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4" s="11" t="str">
        <f>IFERROR(_xlfn.XLOOKUP(AO54, BASE_MAPA!$D$2:$D$359, BASE_MAPA!$I$2:$I$359), "ERRO")</f>
        <v>MARCO INICIAL - ALTO ARAGUAIA</v>
      </c>
      <c r="BF54" s="281" t="str">
        <f>IF(BS_CONTROLE[[#This Row],[Responsavel pelo boletim]]=0, "-", BS_CONTROLE[[#This Row],[Responsavel pelo boletim]])</f>
        <v>Miguel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1278</v>
      </c>
      <c r="N55" s="217" t="s">
        <v>1279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1222</v>
      </c>
      <c r="X55" s="218" t="s">
        <v>955</v>
      </c>
      <c r="Y55" s="158" t="s">
        <v>958</v>
      </c>
      <c r="Z55" s="158" t="s">
        <v>951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1340</v>
      </c>
      <c r="BK55" s="16" t="s">
        <v>1341</v>
      </c>
      <c r="BL55" s="15"/>
      <c r="BM55" s="14" t="s">
        <v>972</v>
      </c>
      <c r="BN55" s="14" t="s">
        <v>993</v>
      </c>
      <c r="BO55" s="165" t="s">
        <v>1112</v>
      </c>
      <c r="BP55" s="16" t="s">
        <v>1342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1343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1344</v>
      </c>
      <c r="J56" s="217">
        <v>78</v>
      </c>
      <c r="K56" s="217">
        <v>336</v>
      </c>
      <c r="L56" s="83" t="s">
        <v>607</v>
      </c>
      <c r="M56" s="217" t="s">
        <v>1345</v>
      </c>
      <c r="N56" s="217" t="s">
        <v>1346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1347</v>
      </c>
      <c r="W56" s="321" t="s">
        <v>1348</v>
      </c>
      <c r="X56" s="218" t="s">
        <v>955</v>
      </c>
      <c r="Y56" s="158" t="s">
        <v>958</v>
      </c>
      <c r="Z56" s="158" t="s">
        <v>956</v>
      </c>
      <c r="AA56" s="83" t="s">
        <v>607</v>
      </c>
      <c r="AB56" s="70" t="s">
        <v>946</v>
      </c>
      <c r="AC56" s="70" t="s">
        <v>941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1</v>
      </c>
      <c r="BI56" s="16"/>
      <c r="BJ56" s="16" t="s">
        <v>1349</v>
      </c>
      <c r="BK56" s="16" t="s">
        <v>1349</v>
      </c>
      <c r="BL56" s="15"/>
      <c r="BM56" s="14"/>
      <c r="BN56" s="14"/>
      <c r="BO56" s="165"/>
      <c r="BP56" s="16"/>
      <c r="BQ56" s="12" t="str">
        <f t="shared" si="2"/>
        <v>Produção e Intervalo</v>
      </c>
      <c r="BR56" s="18">
        <f t="shared" si="3"/>
        <v>0</v>
      </c>
      <c r="BS56" s="18">
        <f t="shared" si="4"/>
        <v>0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16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1249</v>
      </c>
      <c r="W59" s="173" t="s">
        <v>1350</v>
      </c>
      <c r="X59" s="218" t="s">
        <v>955</v>
      </c>
      <c r="Y59" s="158"/>
      <c r="Z59" s="158" t="s">
        <v>951</v>
      </c>
      <c r="AA59" s="83" t="s">
        <v>1351</v>
      </c>
      <c r="AB59" s="70" t="s">
        <v>946</v>
      </c>
      <c r="AC59" s="70" t="s">
        <v>941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0.375</v>
      </c>
      <c r="P60" s="173">
        <v>0.125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1352</v>
      </c>
      <c r="W60" s="173" t="s">
        <v>1353</v>
      </c>
      <c r="X60" s="218" t="s">
        <v>955</v>
      </c>
      <c r="Y60" s="158"/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/>
      <c r="AS60" s="242"/>
      <c r="AT60" s="242"/>
      <c r="AU60" s="38"/>
      <c r="AV60" s="38"/>
      <c r="AW60" s="38"/>
      <c r="AX60" s="38"/>
      <c r="AY60" s="313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 t="shared" si="3"/>
        <v>0</v>
      </c>
      <c r="BS60" s="18">
        <f t="shared" si="4"/>
        <v>0</v>
      </c>
      <c r="BT60" s="225" t="str">
        <f t="shared" si="5"/>
        <v/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0.375</v>
      </c>
      <c r="P61" s="173">
        <v>0.125</v>
      </c>
      <c r="Q61" s="83">
        <v>2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1218</v>
      </c>
      <c r="W61" s="173" t="s">
        <v>1354</v>
      </c>
      <c r="X61" s="218" t="s">
        <v>955</v>
      </c>
      <c r="Y61" s="158"/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/>
      <c r="AS61" s="242"/>
      <c r="AT61" s="242"/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/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0.375</v>
      </c>
      <c r="P62" s="173">
        <v>8.3333333333333329E-2</v>
      </c>
      <c r="Q62" s="83">
        <v>2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1233</v>
      </c>
      <c r="W62" s="173" t="s">
        <v>1354</v>
      </c>
      <c r="X62" s="218" t="s">
        <v>955</v>
      </c>
      <c r="Y62" s="158"/>
      <c r="Z62" s="158" t="s">
        <v>960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Produção e Intervalo</v>
      </c>
      <c r="BR62" s="18">
        <f t="shared" si="3"/>
        <v>0</v>
      </c>
      <c r="BS62" s="18">
        <f t="shared" si="4"/>
        <v>0</v>
      </c>
      <c r="BT62" s="225" t="str">
        <f t="shared" si="5"/>
        <v/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2000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1355</v>
      </c>
      <c r="W63" s="173" t="s">
        <v>1356</v>
      </c>
      <c r="X63" s="218" t="s">
        <v>950</v>
      </c>
      <c r="Y63" s="158"/>
      <c r="Z63" s="158" t="s">
        <v>951</v>
      </c>
      <c r="AA63" s="83">
        <v>1</v>
      </c>
      <c r="AB63" s="70" t="s">
        <v>946</v>
      </c>
      <c r="AC63" s="70" t="s">
        <v>941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1357</v>
      </c>
      <c r="W64" s="173" t="s">
        <v>1358</v>
      </c>
      <c r="X64" s="218" t="s">
        <v>955</v>
      </c>
      <c r="Y64" s="158"/>
      <c r="Z64" s="158" t="s">
        <v>962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/>
      <c r="AS64" s="242"/>
      <c r="AT64" s="242"/>
      <c r="AU64" s="38"/>
      <c r="AV64" s="38"/>
      <c r="AW64" s="38"/>
      <c r="AX64" s="38"/>
      <c r="AY64" s="313">
        <f>IF(D64="","*",IFERROR(IF(ISODD(COUNT(AS64:AX64)),"ERRO",SUM((AT64-AS64),(AV64-AU64),(AX64-AW64))),"ERRO"))</f>
        <v>0</v>
      </c>
      <c r="AZ64" s="13"/>
      <c r="BA64" s="71"/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Produção e Intervalo</v>
      </c>
      <c r="BR64" s="18">
        <f t="shared" si="3"/>
        <v>0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8.3333333333333329E-2</v>
      </c>
      <c r="Q65" s="83">
        <v>20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1311</v>
      </c>
      <c r="W65" s="173" t="s">
        <v>1312</v>
      </c>
      <c r="X65" s="218" t="s">
        <v>955</v>
      </c>
      <c r="Y65" s="158"/>
      <c r="Z65" s="158" t="s">
        <v>951</v>
      </c>
      <c r="AA65" s="83" t="s">
        <v>1313</v>
      </c>
      <c r="AB65" s="70" t="s">
        <v>946</v>
      </c>
      <c r="AC65" s="70" t="s">
        <v>941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/>
      <c r="AS65" s="242"/>
      <c r="AT65" s="242"/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1230</v>
      </c>
      <c r="W66" s="173" t="s">
        <v>1359</v>
      </c>
      <c r="X66" s="218" t="s">
        <v>961</v>
      </c>
      <c r="Y66" s="158"/>
      <c r="Z66" s="158" t="s">
        <v>956</v>
      </c>
      <c r="AA66" s="83">
        <v>1</v>
      </c>
      <c r="AB66" s="70" t="s">
        <v>946</v>
      </c>
      <c r="AC66" s="70" t="s">
        <v>941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/>
      <c r="AS66" s="242"/>
      <c r="AT66" s="242"/>
      <c r="AU66" s="38"/>
      <c r="AV66" s="38"/>
      <c r="AW66" s="38"/>
      <c r="AX66" s="38"/>
      <c r="AY66" s="313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1360</v>
      </c>
      <c r="W67" s="173" t="s">
        <v>1354</v>
      </c>
      <c r="X67" s="218" t="s">
        <v>955</v>
      </c>
      <c r="Y67" s="158"/>
      <c r="Z67" s="158" t="s">
        <v>960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/>
      <c r="AS67" s="242"/>
      <c r="AT67" s="242"/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8.3333333333333329E-2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1311</v>
      </c>
      <c r="W68" s="173" t="s">
        <v>1361</v>
      </c>
      <c r="X68" s="218" t="s">
        <v>955</v>
      </c>
      <c r="Y68" s="158"/>
      <c r="Z68" s="158" t="s">
        <v>962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/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Produção e Intervalo</v>
      </c>
      <c r="BR68" s="18">
        <f t="shared" si="3"/>
        <v>0</v>
      </c>
      <c r="BS68" s="18">
        <f t="shared" si="4"/>
        <v>0</v>
      </c>
      <c r="BT68" s="225" t="str">
        <f t="shared" si="5"/>
        <v/>
      </c>
    </row>
    <row r="69" spans="1:72" hidden="1">
      <c r="A69" s="50" t="str">
        <f t="shared" si="1"/>
        <v>45996</v>
      </c>
      <c r="B69" s="171">
        <v>45996</v>
      </c>
      <c r="C69" s="8">
        <f>IF(BS_CONTROLE[[#This Row],[DATA]]="","",WEEKNUM(BS_CONTROLE[[#This Row],[DATA]]))</f>
        <v>49</v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>45996</v>
      </c>
      <c r="B70" s="171">
        <v>45996</v>
      </c>
      <c r="C70" s="8">
        <f>IF(BS_CONTROLE[[#This Row],[DATA]]="","",WEEKNUM(BS_CONTROLE[[#This Row],[DATA]]))</f>
        <v>49</v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6">D71&amp;B71</f>
        <v>45996</v>
      </c>
      <c r="B71" s="171">
        <v>45996</v>
      </c>
      <c r="C71" s="8">
        <f>IF(BS_CONTROLE[[#This Row],[DATA]]="","",WEEKNUM(BS_CONTROLE[[#This Row],[DATA]]))</f>
        <v>49</v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0" t="str">
        <f t="shared" si="6"/>
        <v>45996</v>
      </c>
      <c r="B72" s="171">
        <v>45996</v>
      </c>
      <c r="C72" s="8">
        <f>IF(BS_CONTROLE[[#This Row],[DATA]]="","",WEEKNUM(BS_CONTROLE[[#This Row],[DATA]]))</f>
        <v>49</v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 hidden="1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 hidden="1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 hidden="1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 hidden="1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 hidden="1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 hidden="1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 hidden="1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 hidden="1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 hidden="1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 hidden="1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 hidden="1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 hidden="1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 hidden="1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 hidden="1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 hidden="1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 hidden="1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hidden="1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idden="1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 hidden="1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 hidden="1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 hidden="1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K400 L67:L68 J57:K64" name="Range1_8_1"/>
    <protectedRange sqref="O408:Q450 O15:Q18 O21:Q21 O23:Q23 O28:Q28 O40:Q40 O36:Q37 O30:Q34 O54:Q54 O50:Q51 O44:Q48 O67:Q400 O57:Q65" name="Range1_9_1"/>
    <protectedRange sqref="V408:Y450 Y6:Y12 X13:Y14 V21:Y21 V15:Y18 Y19:Y20 X28 Y23:Y31 Y37:Y38 Y40:Y43 V36 Y35 V32:Y34 X36:Y36 V44:Y45 V48 X48 V47:X47 Y46:Y56 V67:Y400 Y65:Y66 V57:Y64" name="Range1_11_1"/>
    <protectedRange sqref="Z408:AD450 Z6:Z15 Z21:AD21 Z16:AD18 Z23:Z28 Z37 Z36:AD36 Z32:AD34 Z45:AD45 Z41:Z44 Z52:Z53 Z50 Z55 Z47:AD48 Z67:AD400 Z57:AD64" name="Range1_12_1"/>
    <protectedRange sqref="BF6:BF552" name="Range1_18_1"/>
    <protectedRange sqref="J401:K407 J6:K13 J26:K27 J40:K42 J51:K53 J65:K66" name="Range1_8_1_1"/>
    <protectedRange sqref="O401:Q406 O6:Q11 O12 O26:Q27 O41:Q42 O52:Q53 O66:Q66" name="Range1_9_1_1"/>
    <protectedRange sqref="O407:Q407 O13:Q13 P12:Q12" name="Range1_9_1_4"/>
    <protectedRange sqref="Y404 V401:Y403 V405:Y407 V6:X8 V10:X12 V13:W13 V23:X27 V37:X37 V41:X43 W36 W48 V52:X53 V50:X50 V55:X55 V66" name="Range1_11_1_1"/>
    <protectedRange sqref="Z401:AD403 Z405:AD407 AA6:AD8 AA10:AD13 AA23:AD27 AA37:AD37 AA41:AD43 AA52:AD53 AA50:AD50 AA55:AD55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" name="Range1_11_1_6"/>
    <protectedRange sqref="Z40:AD40 Z51:AD51 Z65:AD66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84" priority="19131" operator="equal">
      <formula>"ERRO"</formula>
    </cfRule>
  </conditionalFormatting>
  <conditionalFormatting sqref="X4 Y475:Y550 Y408:Z474 Y1:Z18 Y21:Z21 Y23:Z26 Z27:Z28 Z31 Y27:Y31 Y36:Z37 Y32:Z34 Y40:Z45 Y54:Z54 Z47:Z53 Z55 Y67:Z400 Z65:Z66 Y57:Z64">
    <cfRule type="cellIs" dxfId="683" priority="19120" operator="equal">
      <formula>"OPORTUNIDADE"</formula>
    </cfRule>
  </conditionalFormatting>
  <conditionalFormatting sqref="AZ6:AZ522">
    <cfRule type="expression" dxfId="682" priority="19115">
      <formula>$BU6=1</formula>
    </cfRule>
  </conditionalFormatting>
  <conditionalFormatting sqref="BQ6:BQ599">
    <cfRule type="cellIs" dxfId="681" priority="19126" operator="equal">
      <formula>"Produção e Intervalo"</formula>
    </cfRule>
    <cfRule type="cellIs" dxfId="680" priority="19127" operator="equal">
      <formula>"Aderente"</formula>
    </cfRule>
    <cfRule type="cellIs" dxfId="679" priority="19128" operator="equal">
      <formula>"Intervalo"</formula>
    </cfRule>
    <cfRule type="cellIs" dxfId="678" priority="19129" operator="equal">
      <formula>"Produção"</formula>
    </cfRule>
    <cfRule type="cellIs" dxfId="677" priority="19130" operator="equal">
      <formula>"ERRO"</formula>
    </cfRule>
  </conditionalFormatting>
  <conditionalFormatting sqref="BR6:BS552">
    <cfRule type="cellIs" dxfId="676" priority="19108" operator="equal">
      <formula>"*"</formula>
    </cfRule>
    <cfRule type="cellIs" dxfId="675" priority="19109" operator="greaterThanOrEqual">
      <formula>1</formula>
    </cfRule>
    <cfRule type="cellIs" dxfId="674" priority="19110" operator="lessThan">
      <formula>1</formula>
    </cfRule>
  </conditionalFormatting>
  <conditionalFormatting sqref="X475:X522 Y475:Y550 Y408:Z474 Y6:Z18 Y21:Z21 Y23:Z26 Z27:Z28 Z31 Y27:Y31 Y36:Z37 Y32:Z34 Y40:Z45 Y54:Z54 Z47:Z53 Z55 Y67:Z400 Z65:Z66 Y57:Z64">
    <cfRule type="cellIs" dxfId="673" priority="19056" operator="equal">
      <formula>"NÃO"</formula>
    </cfRule>
    <cfRule type="cellIs" dxfId="672" priority="19057" operator="equal">
      <formula>"SIM"</formula>
    </cfRule>
  </conditionalFormatting>
  <conditionalFormatting sqref="X475:X522">
    <cfRule type="cellIs" dxfId="671" priority="19055" operator="equal">
      <formula>"OPORTUNIDADE"</formula>
    </cfRule>
  </conditionalFormatting>
  <conditionalFormatting sqref="Z475:Z522">
    <cfRule type="cellIs" dxfId="670" priority="19053" operator="equal">
      <formula>"NÃO"</formula>
    </cfRule>
    <cfRule type="cellIs" dxfId="669" priority="19054" operator="equal">
      <formula>"SIM"</formula>
    </cfRule>
  </conditionalFormatting>
  <conditionalFormatting sqref="Z475:Z522">
    <cfRule type="cellIs" dxfId="668" priority="19052" operator="equal">
      <formula>"OPORTUNIDADE"</formula>
    </cfRule>
  </conditionalFormatting>
  <conditionalFormatting sqref="Y1048575:Y1048576">
    <cfRule type="cellIs" dxfId="667" priority="18937" operator="equal">
      <formula>"OPORTUNIDADE"</formula>
    </cfRule>
  </conditionalFormatting>
  <conditionalFormatting sqref="Y1048575:Y1048576">
    <cfRule type="cellIs" dxfId="666" priority="18935" operator="equal">
      <formula>"NÃO"</formula>
    </cfRule>
    <cfRule type="cellIs" dxfId="665" priority="18936" operator="equal">
      <formula>"SIM"</formula>
    </cfRule>
  </conditionalFormatting>
  <conditionalFormatting sqref="Z523:Z548">
    <cfRule type="cellIs" dxfId="664" priority="18672" operator="equal">
      <formula>"OPORTUNIDADE"</formula>
    </cfRule>
  </conditionalFormatting>
  <conditionalFormatting sqref="Z523:Z548">
    <cfRule type="cellIs" dxfId="663" priority="18670" operator="equal">
      <formula>"NÃO"</formula>
    </cfRule>
    <cfRule type="cellIs" dxfId="662" priority="18671" operator="equal">
      <formula>"SIM"</formula>
    </cfRule>
  </conditionalFormatting>
  <conditionalFormatting sqref="X549">
    <cfRule type="cellIs" dxfId="661" priority="18658" operator="equal">
      <formula>"NÃO"</formula>
    </cfRule>
    <cfRule type="cellIs" dxfId="660" priority="18659" operator="equal">
      <formula>"SIM"</formula>
    </cfRule>
  </conditionalFormatting>
  <conditionalFormatting sqref="X549">
    <cfRule type="cellIs" dxfId="659" priority="18657" operator="equal">
      <formula>"OPORTUNIDADE"</formula>
    </cfRule>
  </conditionalFormatting>
  <conditionalFormatting sqref="Z549">
    <cfRule type="cellIs" dxfId="658" priority="18655" operator="equal">
      <formula>"NÃO"</formula>
    </cfRule>
    <cfRule type="cellIs" dxfId="657" priority="18656" operator="equal">
      <formula>"SIM"</formula>
    </cfRule>
  </conditionalFormatting>
  <conditionalFormatting sqref="Z549">
    <cfRule type="cellIs" dxfId="656" priority="18654" operator="equal">
      <formula>"OPORTUNIDADE"</formula>
    </cfRule>
  </conditionalFormatting>
  <conditionalFormatting sqref="BI549">
    <cfRule type="iconSet" priority="1866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64">
      <iconSet showValue="0">
        <cfvo type="percent" val="0"/>
        <cfvo type="num" val="1"/>
        <cfvo type="num" val="1" gte="0"/>
      </iconSet>
    </cfRule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6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55" priority="19274">
      <formula>$BU492=1</formula>
    </cfRule>
  </conditionalFormatting>
  <conditionalFormatting sqref="AZ525:AZ549">
    <cfRule type="expression" dxfId="654" priority="19434">
      <formula>$BU497=1</formula>
    </cfRule>
  </conditionalFormatting>
  <conditionalFormatting sqref="BI523:BI548">
    <cfRule type="iconSet" priority="1943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437">
      <iconSet showValue="0">
        <cfvo type="percent" val="0"/>
        <cfvo type="num" val="1"/>
        <cfvo type="num" val="1" gte="0"/>
      </iconSet>
    </cfRule>
    <cfRule type="iconSet" priority="1943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44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4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44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53" priority="14069" operator="equal">
      <formula>"*"</formula>
    </cfRule>
    <cfRule type="cellIs" dxfId="652" priority="14070" operator="greaterThanOrEqual">
      <formula>1</formula>
    </cfRule>
    <cfRule type="cellIs" dxfId="651" priority="14071" operator="lessThan">
      <formula>1</formula>
    </cfRule>
  </conditionalFormatting>
  <conditionalFormatting sqref="BI6:BI522">
    <cfRule type="iconSet" priority="1945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59">
      <iconSet showValue="0">
        <cfvo type="percent" val="0"/>
        <cfvo type="num" val="1"/>
        <cfvo type="num" val="1" gte="0"/>
      </iconSet>
    </cfRule>
    <cfRule type="iconSet" priority="1946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47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99">
    <cfRule type="iconSet" priority="19477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50 BP36:BP37 BP39 BP52:BP54 BP56:BP599">
    <cfRule type="iconSet" priority="19478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50" priority="777" operator="equal">
      <formula>"OPORTUNIDADE"</formula>
    </cfRule>
  </conditionalFormatting>
  <conditionalFormatting sqref="Y401:Z407">
    <cfRule type="cellIs" dxfId="649" priority="775" operator="equal">
      <formula>"NÃO"</formula>
    </cfRule>
    <cfRule type="cellIs" dxfId="648" priority="776" operator="equal">
      <formula>"SIM"</formula>
    </cfRule>
  </conditionalFormatting>
  <conditionalFormatting sqref="Z404">
    <cfRule type="cellIs" dxfId="647" priority="774" operator="equal">
      <formula>"OPORTUNIDADE"</formula>
    </cfRule>
  </conditionalFormatting>
  <conditionalFormatting sqref="Z404">
    <cfRule type="cellIs" dxfId="646" priority="772" operator="equal">
      <formula>"NÃO"</formula>
    </cfRule>
    <cfRule type="cellIs" dxfId="645" priority="773" operator="equal">
      <formula>"SIM"</formula>
    </cfRule>
  </conditionalFormatting>
  <conditionalFormatting sqref="Z404">
    <cfRule type="cellIs" dxfId="644" priority="771" operator="equal">
      <formula>"OPORTUNIDADE"</formula>
    </cfRule>
  </conditionalFormatting>
  <conditionalFormatting sqref="Z404">
    <cfRule type="cellIs" dxfId="643" priority="769" operator="equal">
      <formula>"NÃO"</formula>
    </cfRule>
    <cfRule type="cellIs" dxfId="642" priority="770" operator="equal">
      <formula>"SIM"</formula>
    </cfRule>
  </conditionalFormatting>
  <conditionalFormatting sqref="Z404">
    <cfRule type="cellIs" dxfId="641" priority="768" operator="equal">
      <formula>"OPORTUNIDADE"</formula>
    </cfRule>
  </conditionalFormatting>
  <conditionalFormatting sqref="Z404">
    <cfRule type="cellIs" dxfId="640" priority="766" operator="equal">
      <formula>"NÃO"</formula>
    </cfRule>
    <cfRule type="cellIs" dxfId="639" priority="767" operator="equal">
      <formula>"SIM"</formula>
    </cfRule>
  </conditionalFormatting>
  <conditionalFormatting sqref="Z404">
    <cfRule type="cellIs" dxfId="638" priority="765" operator="equal">
      <formula>"OPORTUNIDADE"</formula>
    </cfRule>
  </conditionalFormatting>
  <conditionalFormatting sqref="Z404">
    <cfRule type="cellIs" dxfId="637" priority="763" operator="equal">
      <formula>"NÃO"</formula>
    </cfRule>
    <cfRule type="cellIs" dxfId="636" priority="764" operator="equal">
      <formula>"SIM"</formula>
    </cfRule>
  </conditionalFormatting>
  <conditionalFormatting sqref="Z404">
    <cfRule type="cellIs" dxfId="635" priority="762" operator="equal">
      <formula>"OPORTUNIDADE"</formula>
    </cfRule>
  </conditionalFormatting>
  <conditionalFormatting sqref="Z404">
    <cfRule type="cellIs" dxfId="634" priority="760" operator="equal">
      <formula>"NÃO"</formula>
    </cfRule>
    <cfRule type="cellIs" dxfId="633" priority="761" operator="equal">
      <formula>"SIM"</formula>
    </cfRule>
  </conditionalFormatting>
  <conditionalFormatting sqref="Z404">
    <cfRule type="cellIs" dxfId="632" priority="759" operator="equal">
      <formula>"OPORTUNIDADE"</formula>
    </cfRule>
  </conditionalFormatting>
  <conditionalFormatting sqref="Z404">
    <cfRule type="cellIs" dxfId="631" priority="757" operator="equal">
      <formula>"NÃO"</formula>
    </cfRule>
    <cfRule type="cellIs" dxfId="630" priority="758" operator="equal">
      <formula>"SIM"</formula>
    </cfRule>
  </conditionalFormatting>
  <conditionalFormatting sqref="Z404">
    <cfRule type="cellIs" dxfId="629" priority="756" operator="equal">
      <formula>"OPORTUNIDADE"</formula>
    </cfRule>
  </conditionalFormatting>
  <conditionalFormatting sqref="Z404">
    <cfRule type="cellIs" dxfId="628" priority="754" operator="equal">
      <formula>"NÃO"</formula>
    </cfRule>
    <cfRule type="cellIs" dxfId="627" priority="755" operator="equal">
      <formula>"SIM"</formula>
    </cfRule>
  </conditionalFormatting>
  <conditionalFormatting sqref="Z404">
    <cfRule type="cellIs" dxfId="626" priority="753" operator="equal">
      <formula>"OPORTUNIDADE"</formula>
    </cfRule>
  </conditionalFormatting>
  <conditionalFormatting sqref="Z404">
    <cfRule type="cellIs" dxfId="625" priority="751" operator="equal">
      <formula>"NÃO"</formula>
    </cfRule>
    <cfRule type="cellIs" dxfId="624" priority="752" operator="equal">
      <formula>"SIM"</formula>
    </cfRule>
  </conditionalFormatting>
  <conditionalFormatting sqref="Z404">
    <cfRule type="cellIs" dxfId="623" priority="750" operator="equal">
      <formula>"OPORTUNIDADE"</formula>
    </cfRule>
  </conditionalFormatting>
  <conditionalFormatting sqref="Z404">
    <cfRule type="cellIs" dxfId="622" priority="748" operator="equal">
      <formula>"NÃO"</formula>
    </cfRule>
    <cfRule type="cellIs" dxfId="621" priority="749" operator="equal">
      <formula>"SIM"</formula>
    </cfRule>
  </conditionalFormatting>
  <conditionalFormatting sqref="Z404">
    <cfRule type="cellIs" dxfId="620" priority="747" operator="equal">
      <formula>"OPORTUNIDADE"</formula>
    </cfRule>
  </conditionalFormatting>
  <conditionalFormatting sqref="Z404">
    <cfRule type="cellIs" dxfId="619" priority="745" operator="equal">
      <formula>"NÃO"</formula>
    </cfRule>
    <cfRule type="cellIs" dxfId="618" priority="746" operator="equal">
      <formula>"SIM"</formula>
    </cfRule>
  </conditionalFormatting>
  <conditionalFormatting sqref="Z404">
    <cfRule type="cellIs" dxfId="617" priority="744" operator="equal">
      <formula>"OPORTUNIDADE"</formula>
    </cfRule>
  </conditionalFormatting>
  <conditionalFormatting sqref="Z404">
    <cfRule type="cellIs" dxfId="616" priority="742" operator="equal">
      <formula>"NÃO"</formula>
    </cfRule>
    <cfRule type="cellIs" dxfId="615" priority="743" operator="equal">
      <formula>"SIM"</formula>
    </cfRule>
  </conditionalFormatting>
  <conditionalFormatting sqref="Z404">
    <cfRule type="cellIs" dxfId="614" priority="741" operator="equal">
      <formula>"OPORTUNIDADE"</formula>
    </cfRule>
  </conditionalFormatting>
  <conditionalFormatting sqref="Z404">
    <cfRule type="cellIs" dxfId="613" priority="739" operator="equal">
      <formula>"NÃO"</formula>
    </cfRule>
    <cfRule type="cellIs" dxfId="612" priority="740" operator="equal">
      <formula>"SIM"</formula>
    </cfRule>
  </conditionalFormatting>
  <conditionalFormatting sqref="Z404">
    <cfRule type="cellIs" dxfId="611" priority="738" operator="equal">
      <formula>"OPORTUNIDADE"</formula>
    </cfRule>
  </conditionalFormatting>
  <conditionalFormatting sqref="Z404">
    <cfRule type="cellIs" dxfId="610" priority="736" operator="equal">
      <formula>"NÃO"</formula>
    </cfRule>
    <cfRule type="cellIs" dxfId="609" priority="737" operator="equal">
      <formula>"SIM"</formula>
    </cfRule>
  </conditionalFormatting>
  <conditionalFormatting sqref="Z404">
    <cfRule type="cellIs" dxfId="608" priority="735" operator="equal">
      <formula>"OPORTUNIDADE"</formula>
    </cfRule>
  </conditionalFormatting>
  <conditionalFormatting sqref="Z404">
    <cfRule type="cellIs" dxfId="607" priority="733" operator="equal">
      <formula>"NÃO"</formula>
    </cfRule>
    <cfRule type="cellIs" dxfId="606" priority="734" operator="equal">
      <formula>"SIM"</formula>
    </cfRule>
  </conditionalFormatting>
  <conditionalFormatting sqref="Z404">
    <cfRule type="cellIs" dxfId="605" priority="732" operator="equal">
      <formula>"OPORTUNIDADE"</formula>
    </cfRule>
  </conditionalFormatting>
  <conditionalFormatting sqref="Z404">
    <cfRule type="cellIs" dxfId="604" priority="730" operator="equal">
      <formula>"NÃO"</formula>
    </cfRule>
    <cfRule type="cellIs" dxfId="603" priority="731" operator="equal">
      <formula>"SIM"</formula>
    </cfRule>
  </conditionalFormatting>
  <conditionalFormatting sqref="Z404">
    <cfRule type="cellIs" dxfId="602" priority="729" operator="equal">
      <formula>"OPORTUNIDADE"</formula>
    </cfRule>
  </conditionalFormatting>
  <conditionalFormatting sqref="Z404">
    <cfRule type="cellIs" dxfId="601" priority="727" operator="equal">
      <formula>"NÃO"</formula>
    </cfRule>
    <cfRule type="cellIs" dxfId="600" priority="728" operator="equal">
      <formula>"SIM"</formula>
    </cfRule>
  </conditionalFormatting>
  <conditionalFormatting sqref="Z404">
    <cfRule type="cellIs" dxfId="599" priority="726" operator="equal">
      <formula>"OPORTUNIDADE"</formula>
    </cfRule>
  </conditionalFormatting>
  <conditionalFormatting sqref="Z404">
    <cfRule type="cellIs" dxfId="598" priority="724" operator="equal">
      <formula>"NÃO"</formula>
    </cfRule>
    <cfRule type="cellIs" dxfId="597" priority="725" operator="equal">
      <formula>"SIM"</formula>
    </cfRule>
  </conditionalFormatting>
  <conditionalFormatting sqref="Z404">
    <cfRule type="cellIs" dxfId="596" priority="723" operator="equal">
      <formula>"OPORTUNIDADE"</formula>
    </cfRule>
  </conditionalFormatting>
  <conditionalFormatting sqref="Z404">
    <cfRule type="cellIs" dxfId="595" priority="721" operator="equal">
      <formula>"NÃO"</formula>
    </cfRule>
    <cfRule type="cellIs" dxfId="594" priority="722" operator="equal">
      <formula>"SIM"</formula>
    </cfRule>
  </conditionalFormatting>
  <conditionalFormatting sqref="Z404">
    <cfRule type="cellIs" dxfId="593" priority="720" operator="equal">
      <formula>"OPORTUNIDADE"</formula>
    </cfRule>
  </conditionalFormatting>
  <conditionalFormatting sqref="Z404">
    <cfRule type="cellIs" dxfId="592" priority="718" operator="equal">
      <formula>"NÃO"</formula>
    </cfRule>
    <cfRule type="cellIs" dxfId="591" priority="719" operator="equal">
      <formula>"SIM"</formula>
    </cfRule>
  </conditionalFormatting>
  <conditionalFormatting sqref="Z404">
    <cfRule type="cellIs" dxfId="590" priority="717" operator="equal">
      <formula>"OPORTUNIDADE"</formula>
    </cfRule>
  </conditionalFormatting>
  <conditionalFormatting sqref="Z404">
    <cfRule type="cellIs" dxfId="589" priority="715" operator="equal">
      <formula>"NÃO"</formula>
    </cfRule>
    <cfRule type="cellIs" dxfId="588" priority="716" operator="equal">
      <formula>"SIM"</formula>
    </cfRule>
  </conditionalFormatting>
  <conditionalFormatting sqref="Z404">
    <cfRule type="cellIs" dxfId="587" priority="714" operator="equal">
      <formula>"OPORTUNIDADE"</formula>
    </cfRule>
  </conditionalFormatting>
  <conditionalFormatting sqref="Z404">
    <cfRule type="cellIs" dxfId="586" priority="712" operator="equal">
      <formula>"NÃO"</formula>
    </cfRule>
    <cfRule type="cellIs" dxfId="585" priority="713" operator="equal">
      <formula>"SIM"</formula>
    </cfRule>
  </conditionalFormatting>
  <conditionalFormatting sqref="Z404">
    <cfRule type="cellIs" dxfId="584" priority="711" operator="equal">
      <formula>"OPORTUNIDADE"</formula>
    </cfRule>
  </conditionalFormatting>
  <conditionalFormatting sqref="Z404">
    <cfRule type="cellIs" dxfId="583" priority="709" operator="equal">
      <formula>"NÃO"</formula>
    </cfRule>
    <cfRule type="cellIs" dxfId="582" priority="710" operator="equal">
      <formula>"SIM"</formula>
    </cfRule>
  </conditionalFormatting>
  <conditionalFormatting sqref="Z404">
    <cfRule type="cellIs" dxfId="581" priority="708" operator="equal">
      <formula>"OPORTUNIDADE"</formula>
    </cfRule>
  </conditionalFormatting>
  <conditionalFormatting sqref="Z404">
    <cfRule type="cellIs" dxfId="580" priority="706" operator="equal">
      <formula>"NÃO"</formula>
    </cfRule>
    <cfRule type="cellIs" dxfId="579" priority="707" operator="equal">
      <formula>"SIM"</formula>
    </cfRule>
  </conditionalFormatting>
  <conditionalFormatting sqref="Z404">
    <cfRule type="cellIs" dxfId="578" priority="705" operator="equal">
      <formula>"OPORTUNIDADE"</formula>
    </cfRule>
  </conditionalFormatting>
  <conditionalFormatting sqref="Z404">
    <cfRule type="cellIs" dxfId="577" priority="703" operator="equal">
      <formula>"NÃO"</formula>
    </cfRule>
    <cfRule type="cellIs" dxfId="576" priority="704" operator="equal">
      <formula>"SIM"</formula>
    </cfRule>
  </conditionalFormatting>
  <conditionalFormatting sqref="Y404">
    <cfRule type="cellIs" dxfId="575" priority="702" operator="equal">
      <formula>"OPORTUNIDADE"</formula>
    </cfRule>
  </conditionalFormatting>
  <conditionalFormatting sqref="Y404">
    <cfRule type="cellIs" dxfId="574" priority="700" operator="equal">
      <formula>"NÃO"</formula>
    </cfRule>
    <cfRule type="cellIs" dxfId="573" priority="701" operator="equal">
      <formula>"SIM"</formula>
    </cfRule>
  </conditionalFormatting>
  <conditionalFormatting sqref="Y404">
    <cfRule type="cellIs" dxfId="572" priority="699" operator="equal">
      <formula>"OPORTUNIDADE"</formula>
    </cfRule>
  </conditionalFormatting>
  <conditionalFormatting sqref="Y404">
    <cfRule type="cellIs" dxfId="571" priority="697" operator="equal">
      <formula>"NÃO"</formula>
    </cfRule>
    <cfRule type="cellIs" dxfId="570" priority="698" operator="equal">
      <formula>"SIM"</formula>
    </cfRule>
  </conditionalFormatting>
  <conditionalFormatting sqref="Y404">
    <cfRule type="cellIs" dxfId="569" priority="696" operator="equal">
      <formula>"OPORTUNIDADE"</formula>
    </cfRule>
  </conditionalFormatting>
  <conditionalFormatting sqref="Y404">
    <cfRule type="cellIs" dxfId="568" priority="694" operator="equal">
      <formula>"NÃO"</formula>
    </cfRule>
    <cfRule type="cellIs" dxfId="567" priority="695" operator="equal">
      <formula>"SIM"</formula>
    </cfRule>
  </conditionalFormatting>
  <conditionalFormatting sqref="Y404">
    <cfRule type="cellIs" dxfId="566" priority="693" operator="equal">
      <formula>"OPORTUNIDADE"</formula>
    </cfRule>
  </conditionalFormatting>
  <conditionalFormatting sqref="Y404">
    <cfRule type="cellIs" dxfId="565" priority="691" operator="equal">
      <formula>"NÃO"</formula>
    </cfRule>
    <cfRule type="cellIs" dxfId="564" priority="692" operator="equal">
      <formula>"SIM"</formula>
    </cfRule>
  </conditionalFormatting>
  <conditionalFormatting sqref="Y404">
    <cfRule type="cellIs" dxfId="563" priority="690" operator="equal">
      <formula>"OPORTUNIDADE"</formula>
    </cfRule>
  </conditionalFormatting>
  <conditionalFormatting sqref="Y404">
    <cfRule type="cellIs" dxfId="562" priority="688" operator="equal">
      <formula>"NÃO"</formula>
    </cfRule>
    <cfRule type="cellIs" dxfId="561" priority="689" operator="equal">
      <formula>"SIM"</formula>
    </cfRule>
  </conditionalFormatting>
  <conditionalFormatting sqref="Y404">
    <cfRule type="cellIs" dxfId="560" priority="687" operator="equal">
      <formula>"OPORTUNIDADE"</formula>
    </cfRule>
  </conditionalFormatting>
  <conditionalFormatting sqref="Y404">
    <cfRule type="cellIs" dxfId="559" priority="685" operator="equal">
      <formula>"NÃO"</formula>
    </cfRule>
    <cfRule type="cellIs" dxfId="558" priority="686" operator="equal">
      <formula>"SIM"</formula>
    </cfRule>
  </conditionalFormatting>
  <conditionalFormatting sqref="Y404">
    <cfRule type="cellIs" dxfId="557" priority="684" operator="equal">
      <formula>"OPORTUNIDADE"</formula>
    </cfRule>
  </conditionalFormatting>
  <conditionalFormatting sqref="Y404">
    <cfRule type="cellIs" dxfId="556" priority="682" operator="equal">
      <formula>"NÃO"</formula>
    </cfRule>
    <cfRule type="cellIs" dxfId="555" priority="683" operator="equal">
      <formula>"SIM"</formula>
    </cfRule>
  </conditionalFormatting>
  <conditionalFormatting sqref="Y404">
    <cfRule type="cellIs" dxfId="554" priority="681" operator="equal">
      <formula>"OPORTUNIDADE"</formula>
    </cfRule>
  </conditionalFormatting>
  <conditionalFormatting sqref="Y404">
    <cfRule type="cellIs" dxfId="553" priority="679" operator="equal">
      <formula>"NÃO"</formula>
    </cfRule>
    <cfRule type="cellIs" dxfId="552" priority="680" operator="equal">
      <formula>"SIM"</formula>
    </cfRule>
  </conditionalFormatting>
  <conditionalFormatting sqref="Y404">
    <cfRule type="cellIs" dxfId="551" priority="678" operator="equal">
      <formula>"OPORTUNIDADE"</formula>
    </cfRule>
  </conditionalFormatting>
  <conditionalFormatting sqref="Y404">
    <cfRule type="cellIs" dxfId="550" priority="676" operator="equal">
      <formula>"NÃO"</formula>
    </cfRule>
    <cfRule type="cellIs" dxfId="549" priority="677" operator="equal">
      <formula>"SIM"</formula>
    </cfRule>
  </conditionalFormatting>
  <conditionalFormatting sqref="Y404">
    <cfRule type="cellIs" dxfId="548" priority="675" operator="equal">
      <formula>"OPORTUNIDADE"</formula>
    </cfRule>
  </conditionalFormatting>
  <conditionalFormatting sqref="Y404">
    <cfRule type="cellIs" dxfId="547" priority="673" operator="equal">
      <formula>"NÃO"</formula>
    </cfRule>
    <cfRule type="cellIs" dxfId="546" priority="674" operator="equal">
      <formula>"SIM"</formula>
    </cfRule>
  </conditionalFormatting>
  <conditionalFormatting sqref="Y404">
    <cfRule type="cellIs" dxfId="545" priority="672" operator="equal">
      <formula>"OPORTUNIDADE"</formula>
    </cfRule>
  </conditionalFormatting>
  <conditionalFormatting sqref="Y404">
    <cfRule type="cellIs" dxfId="544" priority="670" operator="equal">
      <formula>"NÃO"</formula>
    </cfRule>
    <cfRule type="cellIs" dxfId="543" priority="671" operator="equal">
      <formula>"SIM"</formula>
    </cfRule>
  </conditionalFormatting>
  <conditionalFormatting sqref="Y404">
    <cfRule type="cellIs" dxfId="542" priority="669" operator="equal">
      <formula>"OPORTUNIDADE"</formula>
    </cfRule>
  </conditionalFormatting>
  <conditionalFormatting sqref="Y404">
    <cfRule type="cellIs" dxfId="541" priority="667" operator="equal">
      <formula>"NÃO"</formula>
    </cfRule>
    <cfRule type="cellIs" dxfId="540" priority="668" operator="equal">
      <formula>"SIM"</formula>
    </cfRule>
  </conditionalFormatting>
  <conditionalFormatting sqref="Y404">
    <cfRule type="cellIs" dxfId="539" priority="666" operator="equal">
      <formula>"OPORTUNIDADE"</formula>
    </cfRule>
  </conditionalFormatting>
  <conditionalFormatting sqref="Y404">
    <cfRule type="cellIs" dxfId="538" priority="664" operator="equal">
      <formula>"NÃO"</formula>
    </cfRule>
    <cfRule type="cellIs" dxfId="537" priority="665" operator="equal">
      <formula>"SIM"</formula>
    </cfRule>
  </conditionalFormatting>
  <conditionalFormatting sqref="Y404">
    <cfRule type="cellIs" dxfId="536" priority="663" operator="equal">
      <formula>"OPORTUNIDADE"</formula>
    </cfRule>
  </conditionalFormatting>
  <conditionalFormatting sqref="Y404">
    <cfRule type="cellIs" dxfId="535" priority="661" operator="equal">
      <formula>"NÃO"</formula>
    </cfRule>
    <cfRule type="cellIs" dxfId="534" priority="662" operator="equal">
      <formula>"SIM"</formula>
    </cfRule>
  </conditionalFormatting>
  <conditionalFormatting sqref="Y404">
    <cfRule type="cellIs" dxfId="533" priority="660" operator="equal">
      <formula>"OPORTUNIDADE"</formula>
    </cfRule>
  </conditionalFormatting>
  <conditionalFormatting sqref="Y404">
    <cfRule type="cellIs" dxfId="532" priority="658" operator="equal">
      <formula>"NÃO"</formula>
    </cfRule>
    <cfRule type="cellIs" dxfId="531" priority="659" operator="equal">
      <formula>"SIM"</formula>
    </cfRule>
  </conditionalFormatting>
  <conditionalFormatting sqref="Y404">
    <cfRule type="cellIs" dxfId="530" priority="657" operator="equal">
      <formula>"OPORTUNIDADE"</formula>
    </cfRule>
  </conditionalFormatting>
  <conditionalFormatting sqref="Y404">
    <cfRule type="cellIs" dxfId="529" priority="655" operator="equal">
      <formula>"NÃO"</formula>
    </cfRule>
    <cfRule type="cellIs" dxfId="528" priority="656" operator="equal">
      <formula>"SIM"</formula>
    </cfRule>
  </conditionalFormatting>
  <conditionalFormatting sqref="Y404">
    <cfRule type="cellIs" dxfId="527" priority="654" operator="equal">
      <formula>"OPORTUNIDADE"</formula>
    </cfRule>
  </conditionalFormatting>
  <conditionalFormatting sqref="Y404">
    <cfRule type="cellIs" dxfId="526" priority="652" operator="equal">
      <formula>"NÃO"</formula>
    </cfRule>
    <cfRule type="cellIs" dxfId="525" priority="653" operator="equal">
      <formula>"SIM"</formula>
    </cfRule>
  </conditionalFormatting>
  <conditionalFormatting sqref="Y404">
    <cfRule type="cellIs" dxfId="524" priority="651" operator="equal">
      <formula>"OPORTUNIDADE"</formula>
    </cfRule>
  </conditionalFormatting>
  <conditionalFormatting sqref="Y404">
    <cfRule type="cellIs" dxfId="523" priority="649" operator="equal">
      <formula>"NÃO"</formula>
    </cfRule>
    <cfRule type="cellIs" dxfId="522" priority="650" operator="equal">
      <formula>"SIM"</formula>
    </cfRule>
  </conditionalFormatting>
  <conditionalFormatting sqref="Y404">
    <cfRule type="cellIs" dxfId="521" priority="648" operator="equal">
      <formula>"OPORTUNIDADE"</formula>
    </cfRule>
  </conditionalFormatting>
  <conditionalFormatting sqref="Y404">
    <cfRule type="cellIs" dxfId="520" priority="646" operator="equal">
      <formula>"NÃO"</formula>
    </cfRule>
    <cfRule type="cellIs" dxfId="519" priority="647" operator="equal">
      <formula>"SIM"</formula>
    </cfRule>
  </conditionalFormatting>
  <conditionalFormatting sqref="Y404">
    <cfRule type="cellIs" dxfId="518" priority="645" operator="equal">
      <formula>"OPORTUNIDADE"</formula>
    </cfRule>
  </conditionalFormatting>
  <conditionalFormatting sqref="Y404">
    <cfRule type="cellIs" dxfId="517" priority="643" operator="equal">
      <formula>"NÃO"</formula>
    </cfRule>
    <cfRule type="cellIs" dxfId="516" priority="644" operator="equal">
      <formula>"SIM"</formula>
    </cfRule>
  </conditionalFormatting>
  <conditionalFormatting sqref="Y404">
    <cfRule type="cellIs" dxfId="515" priority="642" operator="equal">
      <formula>"OPORTUNIDADE"</formula>
    </cfRule>
  </conditionalFormatting>
  <conditionalFormatting sqref="Y404">
    <cfRule type="cellIs" dxfId="514" priority="640" operator="equal">
      <formula>"NÃO"</formula>
    </cfRule>
    <cfRule type="cellIs" dxfId="513" priority="641" operator="equal">
      <formula>"SIM"</formula>
    </cfRule>
  </conditionalFormatting>
  <conditionalFormatting sqref="Y404">
    <cfRule type="cellIs" dxfId="512" priority="639" operator="equal">
      <formula>"OPORTUNIDADE"</formula>
    </cfRule>
  </conditionalFormatting>
  <conditionalFormatting sqref="Y404">
    <cfRule type="cellIs" dxfId="511" priority="637" operator="equal">
      <formula>"NÃO"</formula>
    </cfRule>
    <cfRule type="cellIs" dxfId="510" priority="638" operator="equal">
      <formula>"SIM"</formula>
    </cfRule>
  </conditionalFormatting>
  <conditionalFormatting sqref="Y404">
    <cfRule type="cellIs" dxfId="509" priority="636" operator="equal">
      <formula>"OPORTUNIDADE"</formula>
    </cfRule>
  </conditionalFormatting>
  <conditionalFormatting sqref="Y404">
    <cfRule type="cellIs" dxfId="508" priority="634" operator="equal">
      <formula>"NÃO"</formula>
    </cfRule>
    <cfRule type="cellIs" dxfId="507" priority="635" operator="equal">
      <formula>"SIM"</formula>
    </cfRule>
  </conditionalFormatting>
  <conditionalFormatting sqref="Y404">
    <cfRule type="cellIs" dxfId="506" priority="633" operator="equal">
      <formula>"OPORTUNIDADE"</formula>
    </cfRule>
  </conditionalFormatting>
  <conditionalFormatting sqref="Y404">
    <cfRule type="cellIs" dxfId="505" priority="631" operator="equal">
      <formula>"NÃO"</formula>
    </cfRule>
    <cfRule type="cellIs" dxfId="504" priority="632" operator="equal">
      <formula>"SIM"</formula>
    </cfRule>
  </conditionalFormatting>
  <conditionalFormatting sqref="Y404">
    <cfRule type="cellIs" dxfId="503" priority="630" operator="equal">
      <formula>"OPORTUNIDADE"</formula>
    </cfRule>
  </conditionalFormatting>
  <conditionalFormatting sqref="Y404">
    <cfRule type="cellIs" dxfId="502" priority="628" operator="equal">
      <formula>"NÃO"</formula>
    </cfRule>
    <cfRule type="cellIs" dxfId="501" priority="629" operator="equal">
      <formula>"SIM"</formula>
    </cfRule>
  </conditionalFormatting>
  <conditionalFormatting sqref="Y404">
    <cfRule type="cellIs" dxfId="500" priority="627" operator="equal">
      <formula>"OPORTUNIDADE"</formula>
    </cfRule>
  </conditionalFormatting>
  <conditionalFormatting sqref="Y404">
    <cfRule type="cellIs" dxfId="499" priority="625" operator="equal">
      <formula>"NÃO"</formula>
    </cfRule>
    <cfRule type="cellIs" dxfId="498" priority="626" operator="equal">
      <formula>"SIM"</formula>
    </cfRule>
  </conditionalFormatting>
  <conditionalFormatting sqref="Y404">
    <cfRule type="cellIs" dxfId="497" priority="624" operator="equal">
      <formula>"OPORTUNIDADE"</formula>
    </cfRule>
  </conditionalFormatting>
  <conditionalFormatting sqref="Y404">
    <cfRule type="cellIs" dxfId="496" priority="622" operator="equal">
      <formula>"NÃO"</formula>
    </cfRule>
    <cfRule type="cellIs" dxfId="495" priority="623" operator="equal">
      <formula>"SIM"</formula>
    </cfRule>
  </conditionalFormatting>
  <conditionalFormatting sqref="Y404">
    <cfRule type="cellIs" dxfId="494" priority="621" operator="equal">
      <formula>"OPORTUNIDADE"</formula>
    </cfRule>
  </conditionalFormatting>
  <conditionalFormatting sqref="Y404">
    <cfRule type="cellIs" dxfId="493" priority="619" operator="equal">
      <formula>"NÃO"</formula>
    </cfRule>
    <cfRule type="cellIs" dxfId="492" priority="620" operator="equal">
      <formula>"SIM"</formula>
    </cfRule>
  </conditionalFormatting>
  <conditionalFormatting sqref="Y404">
    <cfRule type="cellIs" dxfId="491" priority="618" operator="equal">
      <formula>"OPORTUNIDADE"</formula>
    </cfRule>
  </conditionalFormatting>
  <conditionalFormatting sqref="Y404">
    <cfRule type="cellIs" dxfId="490" priority="616" operator="equal">
      <formula>"NÃO"</formula>
    </cfRule>
    <cfRule type="cellIs" dxfId="489" priority="617" operator="equal">
      <formula>"SIM"</formula>
    </cfRule>
  </conditionalFormatting>
  <conditionalFormatting sqref="Y404">
    <cfRule type="cellIs" dxfId="488" priority="615" operator="equal">
      <formula>"OPORTUNIDADE"</formula>
    </cfRule>
  </conditionalFormatting>
  <conditionalFormatting sqref="Y404">
    <cfRule type="cellIs" dxfId="487" priority="613" operator="equal">
      <formula>"NÃO"</formula>
    </cfRule>
    <cfRule type="cellIs" dxfId="486" priority="614" operator="equal">
      <formula>"SIM"</formula>
    </cfRule>
  </conditionalFormatting>
  <conditionalFormatting sqref="Y404">
    <cfRule type="cellIs" dxfId="485" priority="612" operator="equal">
      <formula>"OPORTUNIDADE"</formula>
    </cfRule>
  </conditionalFormatting>
  <conditionalFormatting sqref="Y404">
    <cfRule type="cellIs" dxfId="484" priority="610" operator="equal">
      <formula>"NÃO"</formula>
    </cfRule>
    <cfRule type="cellIs" dxfId="483" priority="611" operator="equal">
      <formula>"SIM"</formula>
    </cfRule>
  </conditionalFormatting>
  <conditionalFormatting sqref="Y404">
    <cfRule type="cellIs" dxfId="482" priority="609" operator="equal">
      <formula>"OPORTUNIDADE"</formula>
    </cfRule>
  </conditionalFormatting>
  <conditionalFormatting sqref="Y404">
    <cfRule type="cellIs" dxfId="481" priority="607" operator="equal">
      <formula>"NÃO"</formula>
    </cfRule>
    <cfRule type="cellIs" dxfId="480" priority="608" operator="equal">
      <formula>"SIM"</formula>
    </cfRule>
  </conditionalFormatting>
  <conditionalFormatting sqref="Y404">
    <cfRule type="cellIs" dxfId="479" priority="606" operator="equal">
      <formula>"OPORTUNIDADE"</formula>
    </cfRule>
  </conditionalFormatting>
  <conditionalFormatting sqref="Y404">
    <cfRule type="cellIs" dxfId="478" priority="604" operator="equal">
      <formula>"NÃO"</formula>
    </cfRule>
    <cfRule type="cellIs" dxfId="477" priority="605" operator="equal">
      <formula>"SIM"</formula>
    </cfRule>
  </conditionalFormatting>
  <conditionalFormatting sqref="Y407">
    <cfRule type="cellIs" dxfId="476" priority="603" operator="equal">
      <formula>"OPORTUNIDADE"</formula>
    </cfRule>
  </conditionalFormatting>
  <conditionalFormatting sqref="Y407">
    <cfRule type="cellIs" dxfId="475" priority="601" operator="equal">
      <formula>"NÃO"</formula>
    </cfRule>
    <cfRule type="cellIs" dxfId="474" priority="602" operator="equal">
      <formula>"SIM"</formula>
    </cfRule>
  </conditionalFormatting>
  <conditionalFormatting sqref="Z407">
    <cfRule type="cellIs" dxfId="473" priority="600" operator="equal">
      <formula>"OPORTUNIDADE"</formula>
    </cfRule>
  </conditionalFormatting>
  <conditionalFormatting sqref="Z407">
    <cfRule type="cellIs" dxfId="472" priority="598" operator="equal">
      <formula>"NÃO"</formula>
    </cfRule>
    <cfRule type="cellIs" dxfId="471" priority="599" operator="equal">
      <formula>"SIM"</formula>
    </cfRule>
  </conditionalFormatting>
  <conditionalFormatting sqref="Z407">
    <cfRule type="cellIs" dxfId="470" priority="597" operator="equal">
      <formula>"OPORTUNIDADE"</formula>
    </cfRule>
  </conditionalFormatting>
  <conditionalFormatting sqref="Z407">
    <cfRule type="cellIs" dxfId="469" priority="595" operator="equal">
      <formula>"NÃO"</formula>
    </cfRule>
    <cfRule type="cellIs" dxfId="468" priority="596" operator="equal">
      <formula>"SIM"</formula>
    </cfRule>
  </conditionalFormatting>
  <conditionalFormatting sqref="Z407">
    <cfRule type="cellIs" dxfId="467" priority="594" operator="equal">
      <formula>"OPORTUNIDADE"</formula>
    </cfRule>
  </conditionalFormatting>
  <conditionalFormatting sqref="Z407">
    <cfRule type="cellIs" dxfId="466" priority="592" operator="equal">
      <formula>"NÃO"</formula>
    </cfRule>
    <cfRule type="cellIs" dxfId="465" priority="593" operator="equal">
      <formula>"SIM"</formula>
    </cfRule>
  </conditionalFormatting>
  <conditionalFormatting sqref="Z407">
    <cfRule type="cellIs" dxfId="464" priority="591" operator="equal">
      <formula>"OPORTUNIDADE"</formula>
    </cfRule>
  </conditionalFormatting>
  <conditionalFormatting sqref="Z407">
    <cfRule type="cellIs" dxfId="463" priority="589" operator="equal">
      <formula>"NÃO"</formula>
    </cfRule>
    <cfRule type="cellIs" dxfId="462" priority="590" operator="equal">
      <formula>"SIM"</formula>
    </cfRule>
  </conditionalFormatting>
  <conditionalFormatting sqref="Z407">
    <cfRule type="cellIs" dxfId="461" priority="588" operator="equal">
      <formula>"OPORTUNIDADE"</formula>
    </cfRule>
  </conditionalFormatting>
  <conditionalFormatting sqref="Z407">
    <cfRule type="cellIs" dxfId="460" priority="586" operator="equal">
      <formula>"NÃO"</formula>
    </cfRule>
    <cfRule type="cellIs" dxfId="459" priority="587" operator="equal">
      <formula>"SIM"</formula>
    </cfRule>
  </conditionalFormatting>
  <conditionalFormatting sqref="BK1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58" priority="581" operator="equal">
      <formula>"OPORTUNIDADE"</formula>
    </cfRule>
  </conditionalFormatting>
  <conditionalFormatting sqref="Z20">
    <cfRule type="cellIs" dxfId="457" priority="579" operator="equal">
      <formula>"NÃO"</formula>
    </cfRule>
    <cfRule type="cellIs" dxfId="456" priority="580" operator="equal">
      <formula>"SIM"</formula>
    </cfRule>
  </conditionalFormatting>
  <conditionalFormatting sqref="Y20">
    <cfRule type="cellIs" dxfId="455" priority="578" operator="equal">
      <formula>"OPORTUNIDADE"</formula>
    </cfRule>
  </conditionalFormatting>
  <conditionalFormatting sqref="Y20">
    <cfRule type="cellIs" dxfId="454" priority="576" operator="equal">
      <formula>"NÃO"</formula>
    </cfRule>
    <cfRule type="cellIs" dxfId="453" priority="577" operator="equal">
      <formula>"SIM"</formula>
    </cfRule>
  </conditionalFormatting>
  <conditionalFormatting sqref="Z19">
    <cfRule type="cellIs" dxfId="452" priority="575" operator="equal">
      <formula>"OPORTUNIDADE"</formula>
    </cfRule>
  </conditionalFormatting>
  <conditionalFormatting sqref="Z19">
    <cfRule type="cellIs" dxfId="451" priority="573" operator="equal">
      <formula>"NÃO"</formula>
    </cfRule>
    <cfRule type="cellIs" dxfId="450" priority="574" operator="equal">
      <formula>"SIM"</formula>
    </cfRule>
  </conditionalFormatting>
  <conditionalFormatting sqref="Z19">
    <cfRule type="cellIs" dxfId="449" priority="557" operator="equal">
      <formula>"OPORTUNIDADE"</formula>
    </cfRule>
  </conditionalFormatting>
  <conditionalFormatting sqref="Z19">
    <cfRule type="cellIs" dxfId="448" priority="555" operator="equal">
      <formula>"NÃO"</formula>
    </cfRule>
    <cfRule type="cellIs" dxfId="447" priority="556" operator="equal">
      <formula>"SIM"</formula>
    </cfRule>
  </conditionalFormatting>
  <conditionalFormatting sqref="Z19">
    <cfRule type="cellIs" dxfId="446" priority="554" operator="equal">
      <formula>"OPORTUNIDADE"</formula>
    </cfRule>
  </conditionalFormatting>
  <conditionalFormatting sqref="Z19">
    <cfRule type="cellIs" dxfId="445" priority="552" operator="equal">
      <formula>"NÃO"</formula>
    </cfRule>
    <cfRule type="cellIs" dxfId="444" priority="553" operator="equal">
      <formula>"SIM"</formula>
    </cfRule>
  </conditionalFormatting>
  <conditionalFormatting sqref="Z19">
    <cfRule type="cellIs" dxfId="443" priority="551" operator="equal">
      <formula>"OPORTUNIDADE"</formula>
    </cfRule>
  </conditionalFormatting>
  <conditionalFormatting sqref="Z19">
    <cfRule type="cellIs" dxfId="442" priority="549" operator="equal">
      <formula>"NÃO"</formula>
    </cfRule>
    <cfRule type="cellIs" dxfId="441" priority="550" operator="equal">
      <formula>"SIM"</formula>
    </cfRule>
  </conditionalFormatting>
  <conditionalFormatting sqref="Z19">
    <cfRule type="cellIs" dxfId="440" priority="548" operator="equal">
      <formula>"OPORTUNIDADE"</formula>
    </cfRule>
  </conditionalFormatting>
  <conditionalFormatting sqref="Z19">
    <cfRule type="cellIs" dxfId="439" priority="546" operator="equal">
      <formula>"NÃO"</formula>
    </cfRule>
    <cfRule type="cellIs" dxfId="438" priority="547" operator="equal">
      <formula>"SIM"</formula>
    </cfRule>
  </conditionalFormatting>
  <conditionalFormatting sqref="Z19">
    <cfRule type="cellIs" dxfId="437" priority="545" operator="equal">
      <formula>"OPORTUNIDADE"</formula>
    </cfRule>
  </conditionalFormatting>
  <conditionalFormatting sqref="Z19">
    <cfRule type="cellIs" dxfId="436" priority="543" operator="equal">
      <formula>"NÃO"</formula>
    </cfRule>
    <cfRule type="cellIs" dxfId="435" priority="544" operator="equal">
      <formula>"SIM"</formula>
    </cfRule>
  </conditionalFormatting>
  <conditionalFormatting sqref="Z19">
    <cfRule type="cellIs" dxfId="434" priority="542" operator="equal">
      <formula>"OPORTUNIDADE"</formula>
    </cfRule>
  </conditionalFormatting>
  <conditionalFormatting sqref="Z19">
    <cfRule type="cellIs" dxfId="433" priority="540" operator="equal">
      <formula>"NÃO"</formula>
    </cfRule>
    <cfRule type="cellIs" dxfId="432" priority="541" operator="equal">
      <formula>"SIM"</formula>
    </cfRule>
  </conditionalFormatting>
  <conditionalFormatting sqref="Z19">
    <cfRule type="cellIs" dxfId="431" priority="539" operator="equal">
      <formula>"OPORTUNIDADE"</formula>
    </cfRule>
  </conditionalFormatting>
  <conditionalFormatting sqref="Z19">
    <cfRule type="cellIs" dxfId="430" priority="537" operator="equal">
      <formula>"NÃO"</formula>
    </cfRule>
    <cfRule type="cellIs" dxfId="429" priority="538" operator="equal">
      <formula>"SIM"</formula>
    </cfRule>
  </conditionalFormatting>
  <conditionalFormatting sqref="Z19">
    <cfRule type="cellIs" dxfId="428" priority="536" operator="equal">
      <formula>"OPORTUNIDADE"</formula>
    </cfRule>
  </conditionalFormatting>
  <conditionalFormatting sqref="Z19">
    <cfRule type="cellIs" dxfId="427" priority="534" operator="equal">
      <formula>"NÃO"</formula>
    </cfRule>
    <cfRule type="cellIs" dxfId="426" priority="535" operator="equal">
      <formula>"SIM"</formula>
    </cfRule>
  </conditionalFormatting>
  <conditionalFormatting sqref="Z19">
    <cfRule type="cellIs" dxfId="425" priority="533" operator="equal">
      <formula>"OPORTUNIDADE"</formula>
    </cfRule>
  </conditionalFormatting>
  <conditionalFormatting sqref="Z19">
    <cfRule type="cellIs" dxfId="424" priority="531" operator="equal">
      <formula>"NÃO"</formula>
    </cfRule>
    <cfRule type="cellIs" dxfId="423" priority="532" operator="equal">
      <formula>"SIM"</formula>
    </cfRule>
  </conditionalFormatting>
  <conditionalFormatting sqref="Z19">
    <cfRule type="cellIs" dxfId="422" priority="527" operator="equal">
      <formula>"OPORTUNIDADE"</formula>
    </cfRule>
  </conditionalFormatting>
  <conditionalFormatting sqref="Z19">
    <cfRule type="cellIs" dxfId="421" priority="525" operator="equal">
      <formula>"NÃO"</formula>
    </cfRule>
    <cfRule type="cellIs" dxfId="420" priority="526" operator="equal">
      <formula>"SIM"</formula>
    </cfRule>
  </conditionalFormatting>
  <conditionalFormatting sqref="Z19">
    <cfRule type="cellIs" dxfId="419" priority="524" operator="equal">
      <formula>"OPORTUNIDADE"</formula>
    </cfRule>
  </conditionalFormatting>
  <conditionalFormatting sqref="Z19">
    <cfRule type="cellIs" dxfId="418" priority="522" operator="equal">
      <formula>"NÃO"</formula>
    </cfRule>
    <cfRule type="cellIs" dxfId="417" priority="523" operator="equal">
      <formula>"SIM"</formula>
    </cfRule>
  </conditionalFormatting>
  <conditionalFormatting sqref="Y19">
    <cfRule type="cellIs" dxfId="416" priority="491" operator="equal">
      <formula>"OPORTUNIDADE"</formula>
    </cfRule>
  </conditionalFormatting>
  <conditionalFormatting sqref="Y19">
    <cfRule type="cellIs" dxfId="415" priority="489" operator="equal">
      <formula>"NÃO"</formula>
    </cfRule>
    <cfRule type="cellIs" dxfId="414" priority="490" operator="equal">
      <formula>"SIM"</formula>
    </cfRule>
  </conditionalFormatting>
  <conditionalFormatting sqref="Y22:Z22">
    <cfRule type="cellIs" dxfId="413" priority="488" operator="equal">
      <formula>"OPORTUNIDADE"</formula>
    </cfRule>
  </conditionalFormatting>
  <conditionalFormatting sqref="Y22:Z22">
    <cfRule type="cellIs" dxfId="412" priority="486" operator="equal">
      <formula>"NÃO"</formula>
    </cfRule>
    <cfRule type="cellIs" dxfId="411" priority="487" operator="equal">
      <formula>"SIM"</formula>
    </cfRule>
  </conditionalFormatting>
  <conditionalFormatting sqref="BP9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410" priority="478" operator="equal">
      <formula>"OPORTUNIDADE"</formula>
    </cfRule>
  </conditionalFormatting>
  <conditionalFormatting sqref="Z30">
    <cfRule type="cellIs" dxfId="409" priority="476" operator="equal">
      <formula>"NÃO"</formula>
    </cfRule>
    <cfRule type="cellIs" dxfId="408" priority="477" operator="equal">
      <formula>"SIM"</formula>
    </cfRule>
  </conditionalFormatting>
  <conditionalFormatting sqref="BK14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407" priority="471" operator="equal">
      <formula>"OPORTUNIDADE"</formula>
    </cfRule>
  </conditionalFormatting>
  <conditionalFormatting sqref="Z27">
    <cfRule type="cellIs" dxfId="406" priority="469" operator="equal">
      <formula>"NÃO"</formula>
    </cfRule>
    <cfRule type="cellIs" dxfId="405" priority="470" operator="equal">
      <formula>"SIM"</formula>
    </cfRule>
  </conditionalFormatting>
  <conditionalFormatting sqref="Z28">
    <cfRule type="cellIs" dxfId="404" priority="465" operator="equal">
      <formula>"OPORTUNIDADE"</formula>
    </cfRule>
  </conditionalFormatting>
  <conditionalFormatting sqref="Z28">
    <cfRule type="cellIs" dxfId="403" priority="463" operator="equal">
      <formula>"NÃO"</formula>
    </cfRule>
    <cfRule type="cellIs" dxfId="402" priority="464" operator="equal">
      <formula>"SIM"</formula>
    </cfRule>
  </conditionalFormatting>
  <conditionalFormatting sqref="Z29">
    <cfRule type="cellIs" dxfId="401" priority="462" operator="equal">
      <formula>"OPORTUNIDADE"</formula>
    </cfRule>
  </conditionalFormatting>
  <conditionalFormatting sqref="Z29">
    <cfRule type="cellIs" dxfId="400" priority="460" operator="equal">
      <formula>"NÃO"</formula>
    </cfRule>
    <cfRule type="cellIs" dxfId="399" priority="461" operator="equal">
      <formula>"SIM"</formula>
    </cfRule>
  </conditionalFormatting>
  <conditionalFormatting sqref="BK7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98" priority="454" operator="equal">
      <formula>"OPORTUNIDADE"</formula>
    </cfRule>
  </conditionalFormatting>
  <conditionalFormatting sqref="Z29">
    <cfRule type="cellIs" dxfId="397" priority="452" operator="equal">
      <formula>"NÃO"</formula>
    </cfRule>
    <cfRule type="cellIs" dxfId="396" priority="453" operator="equal">
      <formula>"SIM"</formula>
    </cfRule>
  </conditionalFormatting>
  <conditionalFormatting sqref="Z30">
    <cfRule type="cellIs" dxfId="395" priority="451" operator="equal">
      <formula>"OPORTUNIDADE"</formula>
    </cfRule>
  </conditionalFormatting>
  <conditionalFormatting sqref="Z30">
    <cfRule type="cellIs" dxfId="394" priority="449" operator="equal">
      <formula>"NÃO"</formula>
    </cfRule>
    <cfRule type="cellIs" dxfId="393" priority="450" operator="equal">
      <formula>"SIM"</formula>
    </cfRule>
  </conditionalFormatting>
  <conditionalFormatting sqref="Z31">
    <cfRule type="cellIs" dxfId="392" priority="448" operator="equal">
      <formula>"OPORTUNIDADE"</formula>
    </cfRule>
  </conditionalFormatting>
  <conditionalFormatting sqref="Z31">
    <cfRule type="cellIs" dxfId="391" priority="446" operator="equal">
      <formula>"NÃO"</formula>
    </cfRule>
    <cfRule type="cellIs" dxfId="390" priority="447" operator="equal">
      <formula>"SIM"</formula>
    </cfRule>
  </conditionalFormatting>
  <conditionalFormatting sqref="BK13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89" priority="431" operator="equal">
      <formula>"OPORTUNIDADE"</formula>
    </cfRule>
  </conditionalFormatting>
  <conditionalFormatting sqref="Z40:Z43">
    <cfRule type="cellIs" dxfId="388" priority="429" operator="equal">
      <formula>"NÃO"</formula>
    </cfRule>
    <cfRule type="cellIs" dxfId="387" priority="430" operator="equal">
      <formula>"SIM"</formula>
    </cfRule>
  </conditionalFormatting>
  <conditionalFormatting sqref="Z38">
    <cfRule type="cellIs" dxfId="386" priority="428" operator="equal">
      <formula>"OPORTUNIDADE"</formula>
    </cfRule>
  </conditionalFormatting>
  <conditionalFormatting sqref="Z38">
    <cfRule type="cellIs" dxfId="385" priority="426" operator="equal">
      <formula>"NÃO"</formula>
    </cfRule>
    <cfRule type="cellIs" dxfId="384" priority="427" operator="equal">
      <formula>"SIM"</formula>
    </cfRule>
  </conditionalFormatting>
  <conditionalFormatting sqref="Y38 Y40">
    <cfRule type="cellIs" dxfId="383" priority="425" operator="equal">
      <formula>"OPORTUNIDADE"</formula>
    </cfRule>
  </conditionalFormatting>
  <conditionalFormatting sqref="Y38 Y40">
    <cfRule type="cellIs" dxfId="382" priority="423" operator="equal">
      <formula>"NÃO"</formula>
    </cfRule>
    <cfRule type="cellIs" dxfId="381" priority="424" operator="equal">
      <formula>"SIM"</formula>
    </cfRule>
  </conditionalFormatting>
  <conditionalFormatting sqref="Z41:Z43">
    <cfRule type="cellIs" dxfId="380" priority="422" operator="equal">
      <formula>"OPORTUNIDADE"</formula>
    </cfRule>
  </conditionalFormatting>
  <conditionalFormatting sqref="Z41:Z43">
    <cfRule type="cellIs" dxfId="379" priority="420" operator="equal">
      <formula>"NÃO"</formula>
    </cfRule>
    <cfRule type="cellIs" dxfId="378" priority="421" operator="equal">
      <formula>"SIM"</formula>
    </cfRule>
  </conditionalFormatting>
  <conditionalFormatting sqref="Z41:Z43">
    <cfRule type="cellIs" dxfId="377" priority="419" operator="equal">
      <formula>"OPORTUNIDADE"</formula>
    </cfRule>
  </conditionalFormatting>
  <conditionalFormatting sqref="Z41:Z43">
    <cfRule type="cellIs" dxfId="376" priority="417" operator="equal">
      <formula>"NÃO"</formula>
    </cfRule>
    <cfRule type="cellIs" dxfId="375" priority="418" operator="equal">
      <formula>"SIM"</formula>
    </cfRule>
  </conditionalFormatting>
  <conditionalFormatting sqref="Z42:Z43">
    <cfRule type="cellIs" dxfId="374" priority="416" operator="equal">
      <formula>"OPORTUNIDADE"</formula>
    </cfRule>
  </conditionalFormatting>
  <conditionalFormatting sqref="Z42:Z43">
    <cfRule type="cellIs" dxfId="373" priority="414" operator="equal">
      <formula>"NÃO"</formula>
    </cfRule>
    <cfRule type="cellIs" dxfId="372" priority="415" operator="equal">
      <formula>"SIM"</formula>
    </cfRule>
  </conditionalFormatting>
  <conditionalFormatting sqref="BJ24:BJ25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" priority="403" operator="equal">
      <formula>"OPORTUNIDADE"</formula>
    </cfRule>
  </conditionalFormatting>
  <conditionalFormatting sqref="Z40">
    <cfRule type="cellIs" dxfId="370" priority="401" operator="equal">
      <formula>"NÃO"</formula>
    </cfRule>
    <cfRule type="cellIs" dxfId="369" priority="402" operator="equal">
      <formula>"SIM"</formula>
    </cfRule>
  </conditionalFormatting>
  <conditionalFormatting sqref="Y39:Z39">
    <cfRule type="cellIs" dxfId="368" priority="400" operator="equal">
      <formula>"OPORTUNIDADE"</formula>
    </cfRule>
  </conditionalFormatting>
  <conditionalFormatting sqref="Y39:Z39">
    <cfRule type="cellIs" dxfId="367" priority="398" operator="equal">
      <formula>"NÃO"</formula>
    </cfRule>
    <cfRule type="cellIs" dxfId="366" priority="399" operator="equal">
      <formula>"SIM"</formula>
    </cfRule>
  </conditionalFormatting>
  <conditionalFormatting sqref="Y39">
    <cfRule type="cellIs" dxfId="365" priority="397" operator="equal">
      <formula>"OPORTUNIDADE"</formula>
    </cfRule>
  </conditionalFormatting>
  <conditionalFormatting sqref="Y39">
    <cfRule type="cellIs" dxfId="364" priority="395" operator="equal">
      <formula>"NÃO"</formula>
    </cfRule>
    <cfRule type="cellIs" dxfId="363" priority="396" operator="equal">
      <formula>"SIM"</formula>
    </cfRule>
  </conditionalFormatting>
  <conditionalFormatting sqref="Y39">
    <cfRule type="cellIs" dxfId="362" priority="394" operator="equal">
      <formula>"OPORTUNIDADE"</formula>
    </cfRule>
  </conditionalFormatting>
  <conditionalFormatting sqref="Y39">
    <cfRule type="cellIs" dxfId="361" priority="392" operator="equal">
      <formula>"NÃO"</formula>
    </cfRule>
    <cfRule type="cellIs" dxfId="360" priority="393" operator="equal">
      <formula>"SIM"</formula>
    </cfRule>
  </conditionalFormatting>
  <conditionalFormatting sqref="Y39">
    <cfRule type="cellIs" dxfId="359" priority="391" operator="equal">
      <formula>"OPORTUNIDADE"</formula>
    </cfRule>
  </conditionalFormatting>
  <conditionalFormatting sqref="Y39">
    <cfRule type="cellIs" dxfId="358" priority="389" operator="equal">
      <formula>"NÃO"</formula>
    </cfRule>
    <cfRule type="cellIs" dxfId="357" priority="390" operator="equal">
      <formula>"SIM"</formula>
    </cfRule>
  </conditionalFormatting>
  <conditionalFormatting sqref="Y39">
    <cfRule type="cellIs" dxfId="356" priority="388" operator="equal">
      <formula>"OPORTUNIDADE"</formula>
    </cfRule>
  </conditionalFormatting>
  <conditionalFormatting sqref="Y39">
    <cfRule type="cellIs" dxfId="355" priority="386" operator="equal">
      <formula>"NÃO"</formula>
    </cfRule>
    <cfRule type="cellIs" dxfId="354" priority="387" operator="equal">
      <formula>"SIM"</formula>
    </cfRule>
  </conditionalFormatting>
  <conditionalFormatting sqref="Y39">
    <cfRule type="cellIs" dxfId="353" priority="385" operator="equal">
      <formula>"OPORTUNIDADE"</formula>
    </cfRule>
  </conditionalFormatting>
  <conditionalFormatting sqref="Y39">
    <cfRule type="cellIs" dxfId="352" priority="383" operator="equal">
      <formula>"NÃO"</formula>
    </cfRule>
    <cfRule type="cellIs" dxfId="351" priority="384" operator="equal">
      <formula>"SIM"</formula>
    </cfRule>
  </conditionalFormatting>
  <conditionalFormatting sqref="Z39">
    <cfRule type="cellIs" dxfId="350" priority="382" operator="equal">
      <formula>"OPORTUNIDADE"</formula>
    </cfRule>
  </conditionalFormatting>
  <conditionalFormatting sqref="Z39">
    <cfRule type="cellIs" dxfId="349" priority="380" operator="equal">
      <formula>"NÃO"</formula>
    </cfRule>
    <cfRule type="cellIs" dxfId="348" priority="381" operator="equal">
      <formula>"SIM"</formula>
    </cfRule>
  </conditionalFormatting>
  <conditionalFormatting sqref="Z39">
    <cfRule type="cellIs" dxfId="347" priority="379" operator="equal">
      <formula>"OPORTUNIDADE"</formula>
    </cfRule>
  </conditionalFormatting>
  <conditionalFormatting sqref="Z39">
    <cfRule type="cellIs" dxfId="346" priority="377" operator="equal">
      <formula>"NÃO"</formula>
    </cfRule>
    <cfRule type="cellIs" dxfId="345" priority="378" operator="equal">
      <formula>"SIM"</formula>
    </cfRule>
  </conditionalFormatting>
  <conditionalFormatting sqref="Z39">
    <cfRule type="cellIs" dxfId="344" priority="376" operator="equal">
      <formula>"OPORTUNIDADE"</formula>
    </cfRule>
  </conditionalFormatting>
  <conditionalFormatting sqref="Z39">
    <cfRule type="cellIs" dxfId="343" priority="374" operator="equal">
      <formula>"NÃO"</formula>
    </cfRule>
    <cfRule type="cellIs" dxfId="342" priority="375" operator="equal">
      <formula>"SIM"</formula>
    </cfRule>
  </conditionalFormatting>
  <conditionalFormatting sqref="Y39">
    <cfRule type="cellIs" dxfId="341" priority="373" operator="equal">
      <formula>"OPORTUNIDADE"</formula>
    </cfRule>
  </conditionalFormatting>
  <conditionalFormatting sqref="Y39">
    <cfRule type="cellIs" dxfId="340" priority="371" operator="equal">
      <formula>"NÃO"</formula>
    </cfRule>
    <cfRule type="cellIs" dxfId="339" priority="372" operator="equal">
      <formula>"SIM"</formula>
    </cfRule>
  </conditionalFormatting>
  <conditionalFormatting sqref="Y39">
    <cfRule type="cellIs" dxfId="338" priority="370" operator="equal">
      <formula>"OPORTUNIDADE"</formula>
    </cfRule>
  </conditionalFormatting>
  <conditionalFormatting sqref="Y39">
    <cfRule type="cellIs" dxfId="337" priority="368" operator="equal">
      <formula>"NÃO"</formula>
    </cfRule>
    <cfRule type="cellIs" dxfId="336" priority="369" operator="equal">
      <formula>"SIM"</formula>
    </cfRule>
  </conditionalFormatting>
  <conditionalFormatting sqref="Y39">
    <cfRule type="cellIs" dxfId="335" priority="367" operator="equal">
      <formula>"OPORTUNIDADE"</formula>
    </cfRule>
  </conditionalFormatting>
  <conditionalFormatting sqref="Y39">
    <cfRule type="cellIs" dxfId="334" priority="365" operator="equal">
      <formula>"NÃO"</formula>
    </cfRule>
    <cfRule type="cellIs" dxfId="333" priority="366" operator="equal">
      <formula>"SIM"</formula>
    </cfRule>
  </conditionalFormatting>
  <conditionalFormatting sqref="Y39">
    <cfRule type="cellIs" dxfId="332" priority="364" operator="equal">
      <formula>"OPORTUNIDADE"</formula>
    </cfRule>
  </conditionalFormatting>
  <conditionalFormatting sqref="Y39">
    <cfRule type="cellIs" dxfId="331" priority="362" operator="equal">
      <formula>"NÃO"</formula>
    </cfRule>
    <cfRule type="cellIs" dxfId="330" priority="363" operator="equal">
      <formula>"SIM"</formula>
    </cfRule>
  </conditionalFormatting>
  <conditionalFormatting sqref="Y39">
    <cfRule type="cellIs" dxfId="329" priority="361" operator="equal">
      <formula>"OPORTUNIDADE"</formula>
    </cfRule>
  </conditionalFormatting>
  <conditionalFormatting sqref="Y39">
    <cfRule type="cellIs" dxfId="328" priority="359" operator="equal">
      <formula>"NÃO"</formula>
    </cfRule>
    <cfRule type="cellIs" dxfId="327" priority="360" operator="equal">
      <formula>"SIM"</formula>
    </cfRule>
  </conditionalFormatting>
  <conditionalFormatting sqref="Y39">
    <cfRule type="cellIs" dxfId="326" priority="358" operator="equal">
      <formula>"OPORTUNIDADE"</formula>
    </cfRule>
  </conditionalFormatting>
  <conditionalFormatting sqref="Y39">
    <cfRule type="cellIs" dxfId="325" priority="356" operator="equal">
      <formula>"NÃO"</formula>
    </cfRule>
    <cfRule type="cellIs" dxfId="324" priority="357" operator="equal">
      <formula>"SIM"</formula>
    </cfRule>
  </conditionalFormatting>
  <conditionalFormatting sqref="Z39">
    <cfRule type="cellIs" dxfId="323" priority="355" operator="equal">
      <formula>"OPORTUNIDADE"</formula>
    </cfRule>
  </conditionalFormatting>
  <conditionalFormatting sqref="Z39">
    <cfRule type="cellIs" dxfId="322" priority="353" operator="equal">
      <formula>"NÃO"</formula>
    </cfRule>
    <cfRule type="cellIs" dxfId="321" priority="354" operator="equal">
      <formula>"SIM"</formula>
    </cfRule>
  </conditionalFormatting>
  <conditionalFormatting sqref="Z39">
    <cfRule type="cellIs" dxfId="320" priority="352" operator="equal">
      <formula>"OPORTUNIDADE"</formula>
    </cfRule>
  </conditionalFormatting>
  <conditionalFormatting sqref="Z39">
    <cfRule type="cellIs" dxfId="319" priority="350" operator="equal">
      <formula>"NÃO"</formula>
    </cfRule>
    <cfRule type="cellIs" dxfId="318" priority="351" operator="equal">
      <formula>"SIM"</formula>
    </cfRule>
  </conditionalFormatting>
  <conditionalFormatting sqref="Y39">
    <cfRule type="cellIs" dxfId="317" priority="349" operator="equal">
      <formula>"OPORTUNIDADE"</formula>
    </cfRule>
  </conditionalFormatting>
  <conditionalFormatting sqref="Y39">
    <cfRule type="cellIs" dxfId="316" priority="347" operator="equal">
      <formula>"NÃO"</formula>
    </cfRule>
    <cfRule type="cellIs" dxfId="315" priority="348" operator="equal">
      <formula>"SIM"</formula>
    </cfRule>
  </conditionalFormatting>
  <conditionalFormatting sqref="Y39">
    <cfRule type="cellIs" dxfId="314" priority="346" operator="equal">
      <formula>"OPORTUNIDADE"</formula>
    </cfRule>
  </conditionalFormatting>
  <conditionalFormatting sqref="Y39">
    <cfRule type="cellIs" dxfId="313" priority="344" operator="equal">
      <formula>"NÃO"</formula>
    </cfRule>
    <cfRule type="cellIs" dxfId="312" priority="345" operator="equal">
      <formula>"SIM"</formula>
    </cfRule>
  </conditionalFormatting>
  <conditionalFormatting sqref="Y39">
    <cfRule type="cellIs" dxfId="311" priority="343" operator="equal">
      <formula>"OPORTUNIDADE"</formula>
    </cfRule>
  </conditionalFormatting>
  <conditionalFormatting sqref="Y39">
    <cfRule type="cellIs" dxfId="310" priority="341" operator="equal">
      <formula>"NÃO"</formula>
    </cfRule>
    <cfRule type="cellIs" dxfId="309" priority="342" operator="equal">
      <formula>"SIM"</formula>
    </cfRule>
  </conditionalFormatting>
  <conditionalFormatting sqref="Y39">
    <cfRule type="cellIs" dxfId="308" priority="340" operator="equal">
      <formula>"OPORTUNIDADE"</formula>
    </cfRule>
  </conditionalFormatting>
  <conditionalFormatting sqref="Y39">
    <cfRule type="cellIs" dxfId="307" priority="338" operator="equal">
      <formula>"NÃO"</formula>
    </cfRule>
    <cfRule type="cellIs" dxfId="306" priority="339" operator="equal">
      <formula>"SIM"</formula>
    </cfRule>
  </conditionalFormatting>
  <conditionalFormatting sqref="Z39">
    <cfRule type="cellIs" dxfId="305" priority="337" operator="equal">
      <formula>"OPORTUNIDADE"</formula>
    </cfRule>
  </conditionalFormatting>
  <conditionalFormatting sqref="Z39">
    <cfRule type="cellIs" dxfId="304" priority="335" operator="equal">
      <formula>"NÃO"</formula>
    </cfRule>
    <cfRule type="cellIs" dxfId="303" priority="336" operator="equal">
      <formula>"SIM"</formula>
    </cfRule>
  </conditionalFormatting>
  <conditionalFormatting sqref="Z39">
    <cfRule type="cellIs" dxfId="302" priority="334" operator="equal">
      <formula>"OPORTUNIDADE"</formula>
    </cfRule>
  </conditionalFormatting>
  <conditionalFormatting sqref="Z39">
    <cfRule type="cellIs" dxfId="301" priority="332" operator="equal">
      <formula>"NÃO"</formula>
    </cfRule>
    <cfRule type="cellIs" dxfId="300" priority="333" operator="equal">
      <formula>"SIM"</formula>
    </cfRule>
  </conditionalFormatting>
  <conditionalFormatting sqref="Z39">
    <cfRule type="cellIs" dxfId="299" priority="331" operator="equal">
      <formula>"OPORTUNIDADE"</formula>
    </cfRule>
  </conditionalFormatting>
  <conditionalFormatting sqref="Z39">
    <cfRule type="cellIs" dxfId="298" priority="329" operator="equal">
      <formula>"NÃO"</formula>
    </cfRule>
    <cfRule type="cellIs" dxfId="297" priority="330" operator="equal">
      <formula>"SIM"</formula>
    </cfRule>
  </conditionalFormatting>
  <conditionalFormatting sqref="Y39">
    <cfRule type="cellIs" dxfId="296" priority="328" operator="equal">
      <formula>"OPORTUNIDADE"</formula>
    </cfRule>
  </conditionalFormatting>
  <conditionalFormatting sqref="Y39">
    <cfRule type="cellIs" dxfId="295" priority="326" operator="equal">
      <formula>"NÃO"</formula>
    </cfRule>
    <cfRule type="cellIs" dxfId="294" priority="327" operator="equal">
      <formula>"SIM"</formula>
    </cfRule>
  </conditionalFormatting>
  <conditionalFormatting sqref="Y39">
    <cfRule type="cellIs" dxfId="293" priority="325" operator="equal">
      <formula>"OPORTUNIDADE"</formula>
    </cfRule>
  </conditionalFormatting>
  <conditionalFormatting sqref="Y39">
    <cfRule type="cellIs" dxfId="292" priority="323" operator="equal">
      <formula>"NÃO"</formula>
    </cfRule>
    <cfRule type="cellIs" dxfId="291" priority="324" operator="equal">
      <formula>"SIM"</formula>
    </cfRule>
  </conditionalFormatting>
  <conditionalFormatting sqref="Y39">
    <cfRule type="cellIs" dxfId="290" priority="322" operator="equal">
      <formula>"OPORTUNIDADE"</formula>
    </cfRule>
  </conditionalFormatting>
  <conditionalFormatting sqref="Y39">
    <cfRule type="cellIs" dxfId="289" priority="320" operator="equal">
      <formula>"NÃO"</formula>
    </cfRule>
    <cfRule type="cellIs" dxfId="288" priority="321" operator="equal">
      <formula>"SIM"</formula>
    </cfRule>
  </conditionalFormatting>
  <conditionalFormatting sqref="Y39">
    <cfRule type="cellIs" dxfId="287" priority="319" operator="equal">
      <formula>"OPORTUNIDADE"</formula>
    </cfRule>
  </conditionalFormatting>
  <conditionalFormatting sqref="Y39">
    <cfRule type="cellIs" dxfId="286" priority="317" operator="equal">
      <formula>"NÃO"</formula>
    </cfRule>
    <cfRule type="cellIs" dxfId="285" priority="318" operator="equal">
      <formula>"SIM"</formula>
    </cfRule>
  </conditionalFormatting>
  <conditionalFormatting sqref="Y39">
    <cfRule type="cellIs" dxfId="284" priority="316" operator="equal">
      <formula>"OPORTUNIDADE"</formula>
    </cfRule>
  </conditionalFormatting>
  <conditionalFormatting sqref="Y39">
    <cfRule type="cellIs" dxfId="283" priority="314" operator="equal">
      <formula>"NÃO"</formula>
    </cfRule>
    <cfRule type="cellIs" dxfId="282" priority="315" operator="equal">
      <formula>"SIM"</formula>
    </cfRule>
  </conditionalFormatting>
  <conditionalFormatting sqref="Y39">
    <cfRule type="cellIs" dxfId="281" priority="313" operator="equal">
      <formula>"OPORTUNIDADE"</formula>
    </cfRule>
  </conditionalFormatting>
  <conditionalFormatting sqref="Y39">
    <cfRule type="cellIs" dxfId="280" priority="311" operator="equal">
      <formula>"NÃO"</formula>
    </cfRule>
    <cfRule type="cellIs" dxfId="279" priority="312" operator="equal">
      <formula>"SIM"</formula>
    </cfRule>
  </conditionalFormatting>
  <conditionalFormatting sqref="Y39">
    <cfRule type="cellIs" dxfId="278" priority="310" operator="equal">
      <formula>"OPORTUNIDADE"</formula>
    </cfRule>
  </conditionalFormatting>
  <conditionalFormatting sqref="Y39">
    <cfRule type="cellIs" dxfId="277" priority="308" operator="equal">
      <formula>"NÃO"</formula>
    </cfRule>
    <cfRule type="cellIs" dxfId="276" priority="309" operator="equal">
      <formula>"SIM"</formula>
    </cfRule>
  </conditionalFormatting>
  <conditionalFormatting sqref="Y39">
    <cfRule type="cellIs" dxfId="275" priority="307" operator="equal">
      <formula>"OPORTUNIDADE"</formula>
    </cfRule>
  </conditionalFormatting>
  <conditionalFormatting sqref="Y39">
    <cfRule type="cellIs" dxfId="274" priority="305" operator="equal">
      <formula>"NÃO"</formula>
    </cfRule>
    <cfRule type="cellIs" dxfId="273" priority="306" operator="equal">
      <formula>"SIM"</formula>
    </cfRule>
  </conditionalFormatting>
  <conditionalFormatting sqref="Y39">
    <cfRule type="cellIs" dxfId="272" priority="304" operator="equal">
      <formula>"OPORTUNIDADE"</formula>
    </cfRule>
  </conditionalFormatting>
  <conditionalFormatting sqref="Y39">
    <cfRule type="cellIs" dxfId="271" priority="302" operator="equal">
      <formula>"NÃO"</formula>
    </cfRule>
    <cfRule type="cellIs" dxfId="270" priority="303" operator="equal">
      <formula>"SIM"</formula>
    </cfRule>
  </conditionalFormatting>
  <conditionalFormatting sqref="Y39:Z39">
    <cfRule type="cellIs" dxfId="269" priority="301" operator="equal">
      <formula>"OPORTUNIDADE"</formula>
    </cfRule>
  </conditionalFormatting>
  <conditionalFormatting sqref="Y39:Z39">
    <cfRule type="cellIs" dxfId="268" priority="299" operator="equal">
      <formula>"NÃO"</formula>
    </cfRule>
    <cfRule type="cellIs" dxfId="267" priority="300" operator="equal">
      <formula>"SIM"</formula>
    </cfRule>
  </conditionalFormatting>
  <conditionalFormatting sqref="Y39:Z39">
    <cfRule type="cellIs" dxfId="266" priority="298" operator="equal">
      <formula>"OPORTUNIDADE"</formula>
    </cfRule>
  </conditionalFormatting>
  <conditionalFormatting sqref="Y39:Z39">
    <cfRule type="cellIs" dxfId="265" priority="296" operator="equal">
      <formula>"NÃO"</formula>
    </cfRule>
    <cfRule type="cellIs" dxfId="264" priority="297" operator="equal">
      <formula>"SIM"</formula>
    </cfRule>
  </conditionalFormatting>
  <conditionalFormatting sqref="Y39:Z39">
    <cfRule type="cellIs" dxfId="263" priority="295" operator="equal">
      <formula>"OPORTUNIDADE"</formula>
    </cfRule>
  </conditionalFormatting>
  <conditionalFormatting sqref="Y39:Z39">
    <cfRule type="cellIs" dxfId="262" priority="293" operator="equal">
      <formula>"NÃO"</formula>
    </cfRule>
    <cfRule type="cellIs" dxfId="261" priority="294" operator="equal">
      <formula>"SIM"</formula>
    </cfRule>
  </conditionalFormatting>
  <conditionalFormatting sqref="Y39:Z39">
    <cfRule type="cellIs" dxfId="260" priority="292" operator="equal">
      <formula>"OPORTUNIDADE"</formula>
    </cfRule>
  </conditionalFormatting>
  <conditionalFormatting sqref="Y39:Z39">
    <cfRule type="cellIs" dxfId="259" priority="290" operator="equal">
      <formula>"NÃO"</formula>
    </cfRule>
    <cfRule type="cellIs" dxfId="258" priority="291" operator="equal">
      <formula>"SIM"</formula>
    </cfRule>
  </conditionalFormatting>
  <conditionalFormatting sqref="Y39:Z39">
    <cfRule type="cellIs" dxfId="257" priority="289" operator="equal">
      <formula>"OPORTUNIDADE"</formula>
    </cfRule>
  </conditionalFormatting>
  <conditionalFormatting sqref="Y39:Z39">
    <cfRule type="cellIs" dxfId="256" priority="287" operator="equal">
      <formula>"NÃO"</formula>
    </cfRule>
    <cfRule type="cellIs" dxfId="255" priority="288" operator="equal">
      <formula>"SIM"</formula>
    </cfRule>
  </conditionalFormatting>
  <conditionalFormatting sqref="Y39:Z39">
    <cfRule type="cellIs" dxfId="254" priority="286" operator="equal">
      <formula>"OPORTUNIDADE"</formula>
    </cfRule>
  </conditionalFormatting>
  <conditionalFormatting sqref="Y39:Z39">
    <cfRule type="cellIs" dxfId="253" priority="284" operator="equal">
      <formula>"NÃO"</formula>
    </cfRule>
    <cfRule type="cellIs" dxfId="252" priority="285" operator="equal">
      <formula>"SIM"</formula>
    </cfRule>
  </conditionalFormatting>
  <conditionalFormatting sqref="Y39:Z39">
    <cfRule type="cellIs" dxfId="251" priority="283" operator="equal">
      <formula>"OPORTUNIDADE"</formula>
    </cfRule>
  </conditionalFormatting>
  <conditionalFormatting sqref="Y39:Z39">
    <cfRule type="cellIs" dxfId="250" priority="281" operator="equal">
      <formula>"NÃO"</formula>
    </cfRule>
    <cfRule type="cellIs" dxfId="249" priority="282" operator="equal">
      <formula>"SIM"</formula>
    </cfRule>
  </conditionalFormatting>
  <conditionalFormatting sqref="Y39:Z39">
    <cfRule type="cellIs" dxfId="248" priority="280" operator="equal">
      <formula>"OPORTUNIDADE"</formula>
    </cfRule>
  </conditionalFormatting>
  <conditionalFormatting sqref="Y39:Z39">
    <cfRule type="cellIs" dxfId="247" priority="278" operator="equal">
      <formula>"NÃO"</formula>
    </cfRule>
    <cfRule type="cellIs" dxfId="246" priority="279" operator="equal">
      <formula>"SIM"</formula>
    </cfRule>
  </conditionalFormatting>
  <conditionalFormatting sqref="Y39:Z39">
    <cfRule type="cellIs" dxfId="245" priority="277" operator="equal">
      <formula>"OPORTUNIDADE"</formula>
    </cfRule>
  </conditionalFormatting>
  <conditionalFormatting sqref="Y39:Z39">
    <cfRule type="cellIs" dxfId="244" priority="275" operator="equal">
      <formula>"NÃO"</formula>
    </cfRule>
    <cfRule type="cellIs" dxfId="243" priority="276" operator="equal">
      <formula>"SIM"</formula>
    </cfRule>
  </conditionalFormatting>
  <conditionalFormatting sqref="Z35">
    <cfRule type="cellIs" dxfId="242" priority="274" operator="equal">
      <formula>"OPORTUNIDADE"</formula>
    </cfRule>
  </conditionalFormatting>
  <conditionalFormatting sqref="Z35">
    <cfRule type="cellIs" dxfId="241" priority="272" operator="equal">
      <formula>"NÃO"</formula>
    </cfRule>
    <cfRule type="cellIs" dxfId="240" priority="273" operator="equal">
      <formula>"SIM"</formula>
    </cfRule>
  </conditionalFormatting>
  <conditionalFormatting sqref="Y35">
    <cfRule type="cellIs" dxfId="239" priority="271" operator="equal">
      <formula>"OPORTUNIDADE"</formula>
    </cfRule>
  </conditionalFormatting>
  <conditionalFormatting sqref="Y35">
    <cfRule type="cellIs" dxfId="238" priority="269" operator="equal">
      <formula>"NÃO"</formula>
    </cfRule>
    <cfRule type="cellIs" dxfId="237" priority="270" operator="equal">
      <formula>"SIM"</formula>
    </cfRule>
  </conditionalFormatting>
  <conditionalFormatting sqref="BK18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36" priority="245" operator="equal">
      <formula>"OPORTUNIDADE"</formula>
    </cfRule>
  </conditionalFormatting>
  <conditionalFormatting sqref="Z52:Z54">
    <cfRule type="cellIs" dxfId="235" priority="243" operator="equal">
      <formula>"NÃO"</formula>
    </cfRule>
    <cfRule type="cellIs" dxfId="234" priority="244" operator="equal">
      <formula>"SIM"</formula>
    </cfRule>
  </conditionalFormatting>
  <conditionalFormatting sqref="Z52:Z54">
    <cfRule type="cellIs" dxfId="233" priority="227" operator="equal">
      <formula>"OPORTUNIDADE"</formula>
    </cfRule>
  </conditionalFormatting>
  <conditionalFormatting sqref="Z52:Z54">
    <cfRule type="cellIs" dxfId="232" priority="225" operator="equal">
      <formula>"NÃO"</formula>
    </cfRule>
    <cfRule type="cellIs" dxfId="231" priority="226" operator="equal">
      <formula>"SIM"</formula>
    </cfRule>
  </conditionalFormatting>
  <conditionalFormatting sqref="Z52:Z54">
    <cfRule type="cellIs" dxfId="230" priority="224" operator="equal">
      <formula>"OPORTUNIDADE"</formula>
    </cfRule>
  </conditionalFormatting>
  <conditionalFormatting sqref="Z52:Z54">
    <cfRule type="cellIs" dxfId="229" priority="222" operator="equal">
      <formula>"NÃO"</formula>
    </cfRule>
    <cfRule type="cellIs" dxfId="228" priority="223" operator="equal">
      <formula>"SIM"</formula>
    </cfRule>
  </conditionalFormatting>
  <conditionalFormatting sqref="Z52:Z54">
    <cfRule type="cellIs" dxfId="227" priority="221" operator="equal">
      <formula>"OPORTUNIDADE"</formula>
    </cfRule>
  </conditionalFormatting>
  <conditionalFormatting sqref="Z52:Z54">
    <cfRule type="cellIs" dxfId="226" priority="219" operator="equal">
      <formula>"NÃO"</formula>
    </cfRule>
    <cfRule type="cellIs" dxfId="225" priority="220" operator="equal">
      <formula>"SIM"</formula>
    </cfRule>
  </conditionalFormatting>
  <conditionalFormatting sqref="Z52:Z54">
    <cfRule type="cellIs" dxfId="224" priority="200" operator="equal">
      <formula>"OPORTUNIDADE"</formula>
    </cfRule>
  </conditionalFormatting>
  <conditionalFormatting sqref="Z52:Z54">
    <cfRule type="cellIs" dxfId="223" priority="198" operator="equal">
      <formula>"NÃO"</formula>
    </cfRule>
    <cfRule type="cellIs" dxfId="222" priority="199" operator="equal">
      <formula>"SIM"</formula>
    </cfRule>
  </conditionalFormatting>
  <conditionalFormatting sqref="Z52:Z54">
    <cfRule type="cellIs" dxfId="221" priority="197" operator="equal">
      <formula>"OPORTUNIDADE"</formula>
    </cfRule>
  </conditionalFormatting>
  <conditionalFormatting sqref="Z52:Z54">
    <cfRule type="cellIs" dxfId="220" priority="195" operator="equal">
      <formula>"NÃO"</formula>
    </cfRule>
    <cfRule type="cellIs" dxfId="219" priority="196" operator="equal">
      <formula>"SIM"</formula>
    </cfRule>
  </conditionalFormatting>
  <conditionalFormatting sqref="Z52:Z54">
    <cfRule type="cellIs" dxfId="218" priority="182" operator="equal">
      <formula>"OPORTUNIDADE"</formula>
    </cfRule>
  </conditionalFormatting>
  <conditionalFormatting sqref="Z52:Z54">
    <cfRule type="cellIs" dxfId="217" priority="180" operator="equal">
      <formula>"NÃO"</formula>
    </cfRule>
    <cfRule type="cellIs" dxfId="216" priority="181" operator="equal">
      <formula>"SIM"</formula>
    </cfRule>
  </conditionalFormatting>
  <conditionalFormatting sqref="Z52:Z54">
    <cfRule type="cellIs" dxfId="215" priority="179" operator="equal">
      <formula>"OPORTUNIDADE"</formula>
    </cfRule>
  </conditionalFormatting>
  <conditionalFormatting sqref="Z52:Z54">
    <cfRule type="cellIs" dxfId="214" priority="177" operator="equal">
      <formula>"NÃO"</formula>
    </cfRule>
    <cfRule type="cellIs" dxfId="213" priority="178" operator="equal">
      <formula>"SIM"</formula>
    </cfRule>
  </conditionalFormatting>
  <conditionalFormatting sqref="Z52:Z54">
    <cfRule type="cellIs" dxfId="212" priority="176" operator="equal">
      <formula>"OPORTUNIDADE"</formula>
    </cfRule>
  </conditionalFormatting>
  <conditionalFormatting sqref="Z52:Z54">
    <cfRule type="cellIs" dxfId="211" priority="174" operator="equal">
      <formula>"NÃO"</formula>
    </cfRule>
    <cfRule type="cellIs" dxfId="210" priority="175" operator="equal">
      <formula>"SIM"</formula>
    </cfRule>
  </conditionalFormatting>
  <conditionalFormatting sqref="Z52:Z54">
    <cfRule type="cellIs" dxfId="209" priority="146" operator="equal">
      <formula>"OPORTUNIDADE"</formula>
    </cfRule>
  </conditionalFormatting>
  <conditionalFormatting sqref="Z52:Z54">
    <cfRule type="cellIs" dxfId="208" priority="144" operator="equal">
      <formula>"NÃO"</formula>
    </cfRule>
    <cfRule type="cellIs" dxfId="207" priority="145" operator="equal">
      <formula>"SIM"</formula>
    </cfRule>
  </conditionalFormatting>
  <conditionalFormatting sqref="Z52:Z54">
    <cfRule type="cellIs" dxfId="206" priority="143" operator="equal">
      <formula>"OPORTUNIDADE"</formula>
    </cfRule>
  </conditionalFormatting>
  <conditionalFormatting sqref="Z52:Z54">
    <cfRule type="cellIs" dxfId="205" priority="141" operator="equal">
      <formula>"NÃO"</formula>
    </cfRule>
    <cfRule type="cellIs" dxfId="204" priority="142" operator="equal">
      <formula>"SIM"</formula>
    </cfRule>
  </conditionalFormatting>
  <conditionalFormatting sqref="Z52:Z54">
    <cfRule type="cellIs" dxfId="203" priority="140" operator="equal">
      <formula>"OPORTUNIDADE"</formula>
    </cfRule>
  </conditionalFormatting>
  <conditionalFormatting sqref="Z52:Z54">
    <cfRule type="cellIs" dxfId="202" priority="138" operator="equal">
      <formula>"NÃO"</formula>
    </cfRule>
    <cfRule type="cellIs" dxfId="201" priority="139" operator="equal">
      <formula>"SIM"</formula>
    </cfRule>
  </conditionalFormatting>
  <conditionalFormatting sqref="Z52:Z54">
    <cfRule type="cellIs" dxfId="200" priority="137" operator="equal">
      <formula>"OPORTUNIDADE"</formula>
    </cfRule>
  </conditionalFormatting>
  <conditionalFormatting sqref="Z52:Z54">
    <cfRule type="cellIs" dxfId="199" priority="135" operator="equal">
      <formula>"NÃO"</formula>
    </cfRule>
    <cfRule type="cellIs" dxfId="198" priority="136" operator="equal">
      <formula>"SIM"</formula>
    </cfRule>
  </conditionalFormatting>
  <conditionalFormatting sqref="Z52:Z54">
    <cfRule type="cellIs" dxfId="197" priority="134" operator="equal">
      <formula>"OPORTUNIDADE"</formula>
    </cfRule>
  </conditionalFormatting>
  <conditionalFormatting sqref="Z52:Z54">
    <cfRule type="cellIs" dxfId="196" priority="132" operator="equal">
      <formula>"NÃO"</formula>
    </cfRule>
    <cfRule type="cellIs" dxfId="195" priority="133" operator="equal">
      <formula>"SIM"</formula>
    </cfRule>
  </conditionalFormatting>
  <conditionalFormatting sqref="Z52:Z54">
    <cfRule type="cellIs" dxfId="194" priority="131" operator="equal">
      <formula>"OPORTUNIDADE"</formula>
    </cfRule>
  </conditionalFormatting>
  <conditionalFormatting sqref="Z52:Z54">
    <cfRule type="cellIs" dxfId="193" priority="129" operator="equal">
      <formula>"NÃO"</formula>
    </cfRule>
    <cfRule type="cellIs" dxfId="192" priority="130" operator="equal">
      <formula>"SIM"</formula>
    </cfRule>
  </conditionalFormatting>
  <conditionalFormatting sqref="Z52:Z54">
    <cfRule type="cellIs" dxfId="191" priority="128" operator="equal">
      <formula>"OPORTUNIDADE"</formula>
    </cfRule>
  </conditionalFormatting>
  <conditionalFormatting sqref="Z52:Z54">
    <cfRule type="cellIs" dxfId="190" priority="126" operator="equal">
      <formula>"NÃO"</formula>
    </cfRule>
    <cfRule type="cellIs" dxfId="189" priority="127" operator="equal">
      <formula>"SIM"</formula>
    </cfRule>
  </conditionalFormatting>
  <conditionalFormatting sqref="Z52:Z54">
    <cfRule type="cellIs" dxfId="188" priority="125" operator="equal">
      <formula>"OPORTUNIDADE"</formula>
    </cfRule>
  </conditionalFormatting>
  <conditionalFormatting sqref="Z52:Z54">
    <cfRule type="cellIs" dxfId="187" priority="123" operator="equal">
      <formula>"NÃO"</formula>
    </cfRule>
    <cfRule type="cellIs" dxfId="186" priority="124" operator="equal">
      <formula>"SIM"</formula>
    </cfRule>
  </conditionalFormatting>
  <conditionalFormatting sqref="Z52:Z54">
    <cfRule type="cellIs" dxfId="185" priority="122" operator="equal">
      <formula>"OPORTUNIDADE"</formula>
    </cfRule>
  </conditionalFormatting>
  <conditionalFormatting sqref="Z52:Z54">
    <cfRule type="cellIs" dxfId="184" priority="120" operator="equal">
      <formula>"NÃO"</formula>
    </cfRule>
    <cfRule type="cellIs" dxfId="183" priority="121" operator="equal">
      <formula>"SIM"</formula>
    </cfRule>
  </conditionalFormatting>
  <conditionalFormatting sqref="Y54">
    <cfRule type="cellIs" dxfId="182" priority="119" operator="equal">
      <formula>"OPORTUNIDADE"</formula>
    </cfRule>
  </conditionalFormatting>
  <conditionalFormatting sqref="Y54">
    <cfRule type="cellIs" dxfId="181" priority="117" operator="equal">
      <formula>"NÃO"</formula>
    </cfRule>
    <cfRule type="cellIs" dxfId="180" priority="118" operator="equal">
      <formula>"SIM"</formula>
    </cfRule>
  </conditionalFormatting>
  <conditionalFormatting sqref="Z50:Z53">
    <cfRule type="cellIs" dxfId="179" priority="115" operator="equal">
      <formula>"OPORTUNIDADE"</formula>
    </cfRule>
  </conditionalFormatting>
  <conditionalFormatting sqref="Z50:Z53">
    <cfRule type="cellIs" dxfId="178" priority="113" operator="equal">
      <formula>"NÃO"</formula>
    </cfRule>
    <cfRule type="cellIs" dxfId="177" priority="114" operator="equal">
      <formula>"SIM"</formula>
    </cfRule>
  </conditionalFormatting>
  <conditionalFormatting sqref="Z50:Z53">
    <cfRule type="cellIs" dxfId="176" priority="109" operator="equal">
      <formula>"OPORTUNIDADE"</formula>
    </cfRule>
  </conditionalFormatting>
  <conditionalFormatting sqref="Z50:Z53">
    <cfRule type="cellIs" dxfId="175" priority="107" operator="equal">
      <formula>"NÃO"</formula>
    </cfRule>
    <cfRule type="cellIs" dxfId="174" priority="108" operator="equal">
      <formula>"SIM"</formula>
    </cfRule>
  </conditionalFormatting>
  <conditionalFormatting sqref="Z50:Z53">
    <cfRule type="cellIs" dxfId="173" priority="106" operator="equal">
      <formula>"OPORTUNIDADE"</formula>
    </cfRule>
  </conditionalFormatting>
  <conditionalFormatting sqref="Z50:Z53">
    <cfRule type="cellIs" dxfId="172" priority="104" operator="equal">
      <formula>"NÃO"</formula>
    </cfRule>
    <cfRule type="cellIs" dxfId="171" priority="105" operator="equal">
      <formula>"SIM"</formula>
    </cfRule>
  </conditionalFormatting>
  <conditionalFormatting sqref="Z51:Z53">
    <cfRule type="cellIs" dxfId="170" priority="103" operator="equal">
      <formula>"OPORTUNIDADE"</formula>
    </cfRule>
  </conditionalFormatting>
  <conditionalFormatting sqref="Z51:Z53">
    <cfRule type="cellIs" dxfId="169" priority="101" operator="equal">
      <formula>"NÃO"</formula>
    </cfRule>
    <cfRule type="cellIs" dxfId="168" priority="102" operator="equal">
      <formula>"SIM"</formula>
    </cfRule>
  </conditionalFormatting>
  <conditionalFormatting sqref="Z50:Z51">
    <cfRule type="cellIs" dxfId="167" priority="100" operator="equal">
      <formula>"OPORTUNIDADE"</formula>
    </cfRule>
  </conditionalFormatting>
  <conditionalFormatting sqref="Z50:Z51">
    <cfRule type="cellIs" dxfId="166" priority="98" operator="equal">
      <formula>"NÃO"</formula>
    </cfRule>
    <cfRule type="cellIs" dxfId="165" priority="99" operator="equal">
      <formula>"SIM"</formula>
    </cfRule>
  </conditionalFormatting>
  <conditionalFormatting sqref="Z48:Z49">
    <cfRule type="cellIs" dxfId="164" priority="97" operator="equal">
      <formula>"OPORTUNIDADE"</formula>
    </cfRule>
  </conditionalFormatting>
  <conditionalFormatting sqref="Z48:Z49">
    <cfRule type="cellIs" dxfId="163" priority="95" operator="equal">
      <formula>"NÃO"</formula>
    </cfRule>
    <cfRule type="cellIs" dxfId="162" priority="96" operator="equal">
      <formula>"SIM"</formula>
    </cfRule>
  </conditionalFormatting>
  <conditionalFormatting sqref="Z46">
    <cfRule type="cellIs" dxfId="161" priority="88" operator="equal">
      <formula>"OPORTUNIDADE"</formula>
    </cfRule>
  </conditionalFormatting>
  <conditionalFormatting sqref="Z46">
    <cfRule type="cellIs" dxfId="160" priority="86" operator="equal">
      <formula>"NÃO"</formula>
    </cfRule>
    <cfRule type="cellIs" dxfId="159" priority="87" operator="equal">
      <formula>"SIM"</formula>
    </cfRule>
  </conditionalFormatting>
  <conditionalFormatting sqref="Y46:Y53 Y55:Y56">
    <cfRule type="cellIs" dxfId="158" priority="82" operator="equal">
      <formula>"OPORTUNIDADE"</formula>
    </cfRule>
  </conditionalFormatting>
  <conditionalFormatting sqref="Y46:Y53 Y55:Y56">
    <cfRule type="cellIs" dxfId="157" priority="80" operator="equal">
      <formula>"NÃO"</formula>
    </cfRule>
    <cfRule type="cellIs" dxfId="156" priority="81" operator="equal">
      <formula>"SIM"</formula>
    </cfRule>
  </conditionalFormatting>
  <conditionalFormatting sqref="Z54:Z55">
    <cfRule type="cellIs" dxfId="155" priority="79" operator="equal">
      <formula>"OPORTUNIDADE"</formula>
    </cfRule>
  </conditionalFormatting>
  <conditionalFormatting sqref="Z54:Z55">
    <cfRule type="cellIs" dxfId="154" priority="77" operator="equal">
      <formula>"NÃO"</formula>
    </cfRule>
    <cfRule type="cellIs" dxfId="153" priority="78" operator="equal">
      <formula>"SIM"</formula>
    </cfRule>
  </conditionalFormatting>
  <conditionalFormatting sqref="Z54:Z55">
    <cfRule type="cellIs" dxfId="152" priority="76" operator="equal">
      <formula>"OPORTUNIDADE"</formula>
    </cfRule>
  </conditionalFormatting>
  <conditionalFormatting sqref="Z54:Z55">
    <cfRule type="cellIs" dxfId="151" priority="74" operator="equal">
      <formula>"NÃO"</formula>
    </cfRule>
    <cfRule type="cellIs" dxfId="150" priority="75" operator="equal">
      <formula>"SIM"</formula>
    </cfRule>
  </conditionalFormatting>
  <conditionalFormatting sqref="Z54:Z55">
    <cfRule type="cellIs" dxfId="149" priority="73" operator="equal">
      <formula>"OPORTUNIDADE"</formula>
    </cfRule>
  </conditionalFormatting>
  <conditionalFormatting sqref="Z54:Z55">
    <cfRule type="cellIs" dxfId="148" priority="71" operator="equal">
      <formula>"NÃO"</formula>
    </cfRule>
    <cfRule type="cellIs" dxfId="147" priority="72" operator="equal">
      <formula>"SIM"</formula>
    </cfRule>
  </conditionalFormatting>
  <conditionalFormatting sqref="Z54:Z55">
    <cfRule type="cellIs" dxfId="146" priority="70" operator="equal">
      <formula>"OPORTUNIDADE"</formula>
    </cfRule>
  </conditionalFormatting>
  <conditionalFormatting sqref="Z54:Z55">
    <cfRule type="cellIs" dxfId="145" priority="68" operator="equal">
      <formula>"NÃO"</formula>
    </cfRule>
    <cfRule type="cellIs" dxfId="144" priority="69" operator="equal">
      <formula>"SIM"</formula>
    </cfRule>
  </conditionalFormatting>
  <conditionalFormatting sqref="BJ35:BK3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43" priority="55" operator="equal">
      <formula>"OPORTUNIDADE"</formula>
    </cfRule>
  </conditionalFormatting>
  <conditionalFormatting sqref="Z56">
    <cfRule type="cellIs" dxfId="142" priority="53" operator="equal">
      <formula>"NÃO"</formula>
    </cfRule>
    <cfRule type="cellIs" dxfId="141" priority="54" operator="equal">
      <formula>"SIM"</formula>
    </cfRule>
  </conditionalFormatting>
  <conditionalFormatting sqref="BK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40" priority="36" operator="equal">
      <formula>"OPORTUNIDADE"</formula>
    </cfRule>
  </conditionalFormatting>
  <conditionalFormatting sqref="Z6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66">
    <cfRule type="cellIs" dxfId="137" priority="33" operator="equal">
      <formula>"OPORTUNIDADE"</formula>
    </cfRule>
  </conditionalFormatting>
  <conditionalFormatting sqref="Z6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Z66">
    <cfRule type="cellIs" dxfId="134" priority="30" operator="equal">
      <formula>"OPORTUNIDADE"</formula>
    </cfRule>
  </conditionalFormatting>
  <conditionalFormatting sqref="Z66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66">
    <cfRule type="cellIs" dxfId="131" priority="27" operator="equal">
      <formula>"OPORTUNIDADE"</formula>
    </cfRule>
  </conditionalFormatting>
  <conditionalFormatting sqref="Z66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66">
    <cfRule type="cellIs" dxfId="128" priority="24" operator="equal">
      <formula>"OPORTUNIDADE"</formula>
    </cfRule>
  </conditionalFormatting>
  <conditionalFormatting sqref="Z66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66">
    <cfRule type="cellIs" dxfId="125" priority="21" operator="equal">
      <formula>"OPORTUNIDADE"</formula>
    </cfRule>
  </conditionalFormatting>
  <conditionalFormatting sqref="Y66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65">
    <cfRule type="cellIs" dxfId="122" priority="18" operator="equal">
      <formula>"OPORTUNIDADE"</formula>
    </cfRule>
  </conditionalFormatting>
  <conditionalFormatting sqref="Z65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65">
    <cfRule type="cellIs" dxfId="119" priority="15" operator="equal">
      <formula>"OPORTUNIDADE"</formula>
    </cfRule>
  </conditionalFormatting>
  <conditionalFormatting sqref="Z65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65">
    <cfRule type="cellIs" dxfId="116" priority="12" operator="equal">
      <formula>"OPORTUNIDADE"</formula>
    </cfRule>
  </conditionalFormatting>
  <conditionalFormatting sqref="Z65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65">
    <cfRule type="cellIs" dxfId="113" priority="9" operator="equal">
      <formula>"OPORTUNIDADE"</formula>
    </cfRule>
  </conditionalFormatting>
  <conditionalFormatting sqref="Z65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65">
    <cfRule type="cellIs" dxfId="110" priority="6" operator="equal">
      <formula>"OPORTUNIDADE"</formula>
    </cfRule>
  </conditionalFormatting>
  <conditionalFormatting sqref="Z65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65">
    <cfRule type="cellIs" dxfId="107" priority="3" operator="equal">
      <formula>"OPORTUNIDADE"</formula>
    </cfRule>
  </conditionalFormatting>
  <conditionalFormatting sqref="Y65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1362</v>
      </c>
      <c r="D5" s="354"/>
      <c r="E5" s="354"/>
      <c r="F5" s="354"/>
      <c r="G5" s="354"/>
      <c r="H5" s="354"/>
      <c r="I5" s="354"/>
      <c r="J5" s="355"/>
      <c r="K5" s="356" t="s">
        <v>1363</v>
      </c>
      <c r="L5" s="357"/>
      <c r="M5" s="357"/>
      <c r="N5" s="357"/>
      <c r="O5" s="358" t="s">
        <v>1364</v>
      </c>
      <c r="P5" s="359"/>
      <c r="Q5" s="360"/>
    </row>
    <row r="6" spans="1:17" s="93" customFormat="1" ht="15.75" customHeight="1">
      <c r="A6" s="87" t="s">
        <v>1365</v>
      </c>
      <c r="B6" s="94" t="s">
        <v>1366</v>
      </c>
      <c r="C6" s="95" t="s">
        <v>1163</v>
      </c>
      <c r="D6" s="96" t="s">
        <v>1164</v>
      </c>
      <c r="E6" s="95" t="s">
        <v>1367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1368</v>
      </c>
      <c r="M6" s="139" t="s">
        <v>626</v>
      </c>
      <c r="N6" s="140" t="s">
        <v>1158</v>
      </c>
      <c r="O6" s="246" t="s">
        <v>1201</v>
      </c>
      <c r="P6" s="157"/>
      <c r="Q6" s="193" t="s">
        <v>1369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8.3333333333333329E-2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1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1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1º intervalo, 2º intervalo após i57 13h00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1</v>
      </c>
      <c r="P52" s="90"/>
      <c r="Q52" s="145" t="str">
        <f>IF($A$2=1,IF(FN_MC!BJ50="","*",FN_MC!BJ50),IF(FN_MC!BK50="","*",FN_MC!BK50))</f>
        <v>TP Pronto às 08h00 no km 399+800 em TIP1 para exec. de soldas / Intervalo alinhado após i76, previsão 13h00.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Em intervalo, iniciado às 12h04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Em intervalo 12h08 - 13h28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Contrato</v>
      </c>
      <c r="C56" s="99" t="str">
        <f>IF(FN_MC!S54="","*",FN_MC!S54)</f>
        <v>FERRONORTE</v>
      </c>
      <c r="D56" s="99" t="str">
        <f>IF(FN_MC!T54="","*",FN_MC!T54)</f>
        <v>TMI-TCS</v>
      </c>
      <c r="E56" s="99" t="str">
        <f>IF(FN_MC!D54="","*",FN_MC!D54)</f>
        <v>A60</v>
      </c>
      <c r="F56" s="99" t="str">
        <f>IF(FN_MC!H54="","*",FN_MC!H54)</f>
        <v>TIN2</v>
      </c>
      <c r="G56" s="99" t="str">
        <f>IF(FN_MC!M54="","*",FN_MC!M54)</f>
        <v>TIN</v>
      </c>
      <c r="H56" s="154">
        <f>IF(FN_MC!K54="","*",FN_MC!K54)</f>
        <v>111</v>
      </c>
      <c r="I56" s="132">
        <f>IF(FN_MC!O54="","*",FN_MC!O54)</f>
        <v>0.3125</v>
      </c>
      <c r="J56" s="132">
        <f>IF(FN_MC!P54="","*",FN_MC!P54)</f>
        <v>4.1666666666666664E-2</v>
      </c>
      <c r="K56" s="141" t="str">
        <f>IF(FN_MC!AK54="","*",FN_MC!AK54)</f>
        <v>TIN2</v>
      </c>
      <c r="L56" s="141" t="str">
        <f>IF(FN_MC!AM54="","*",FN_MC!AM54)</f>
        <v>TIN</v>
      </c>
      <c r="M56" s="141">
        <f>IF(FN_MC!AP54="","*",FN_MC!AP54)</f>
        <v>111</v>
      </c>
      <c r="N56" s="141" t="str">
        <f>IF(FN_MC!AM54="","*",FN_MC!AM54)</f>
        <v>TIN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1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0.375</v>
      </c>
      <c r="J62" s="132">
        <f>IF(FN_MC!P60="","*",FN_MC!P60)</f>
        <v>0.125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0.375</v>
      </c>
      <c r="J63" s="132">
        <f>IF(FN_MC!P61="","*",FN_MC!P61)</f>
        <v>0.125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45996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8.3333333333333329E-2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8.3333333333333329E-2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45996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45996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45996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45996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1369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13" sqref="E30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1211</v>
      </c>
      <c r="R1" s="365"/>
      <c r="U1" s="102"/>
      <c r="V1" s="366" t="s">
        <v>1370</v>
      </c>
      <c r="W1" s="366"/>
      <c r="X1" s="366"/>
      <c r="Y1" s="104"/>
    </row>
    <row r="2" spans="1:25" s="100" customFormat="1" ht="11.25" customHeight="1">
      <c r="A2" s="105" t="s">
        <v>1371</v>
      </c>
      <c r="B2" s="105" t="s">
        <v>1366</v>
      </c>
      <c r="C2" s="105" t="s">
        <v>603</v>
      </c>
      <c r="D2" s="106" t="s">
        <v>1163</v>
      </c>
      <c r="E2" s="106" t="s">
        <v>1164</v>
      </c>
      <c r="F2" s="106" t="s">
        <v>1365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1372</v>
      </c>
      <c r="U2" s="108" t="s">
        <v>1166</v>
      </c>
      <c r="V2" s="103">
        <f ca="1">TODAY()-1</f>
        <v>45994</v>
      </c>
      <c r="W2" s="103">
        <f ca="1">V2-1</f>
        <v>45993</v>
      </c>
      <c r="X2" s="103">
        <f ca="1">W2-1</f>
        <v>45992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134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180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582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312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1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134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180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624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1130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582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6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1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134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180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1130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582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6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8.3333333333333329E-2</v>
      </c>
      <c r="S44" s="110" t="str">
        <f>IF(FN_MC!Q46="","*",CONCATENATE(FN_MC!Q46," ",FN_MC!R46))</f>
        <v>15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0</v>
      </c>
    </row>
    <row r="47" spans="1:24" s="113" customFormat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1130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582</v>
      </c>
      <c r="X50" s="112">
        <f ca="1">_xlfn.XLOOKUP(G50&amp;$X$2,BS_CONTROLE[CHAVE],BS_CONTROLE[Quantidade_11],"-")</f>
        <v>0</v>
      </c>
    </row>
    <row r="51" spans="1:24" s="113" customFormat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Contrato</v>
      </c>
      <c r="C52" s="109" t="str">
        <f>IF(FN_MC!Z54="","*",FN_MC!Z54)</f>
        <v>P0</v>
      </c>
      <c r="D52" s="110" t="str">
        <f>IF(FN_MC!S54="","*",FN_MC!S54)</f>
        <v>FERRONORTE</v>
      </c>
      <c r="E52" s="110" t="str">
        <f>IF(FN_MC!T54="","*",FN_MC!T54)</f>
        <v>TMI-TCS</v>
      </c>
      <c r="F52" s="110" t="str">
        <f>IF(FN_MC!B54="","*",FN_MC!B54)</f>
        <v>*</v>
      </c>
      <c r="G52" s="110" t="str">
        <f>IF(FN_MC!D54="","*",FN_MC!D54)</f>
        <v>A60</v>
      </c>
      <c r="H52" s="110" t="str">
        <f>IF(FN_MC!F54="","*",FN_MC!F54)</f>
        <v>DETECÇÃO - RONDA 7 DIAS</v>
      </c>
      <c r="I52" s="110" t="str">
        <f>IF(FN_MC!H54="","*",FN_MC!H54)</f>
        <v>TIN2</v>
      </c>
      <c r="J52" s="110" t="str">
        <f>IF(FN_MC!I54="","*",FN_MC!I54)</f>
        <v>TMI</v>
      </c>
      <c r="K52" s="110" t="str">
        <f>IF(FN_MC!M54="","*",FN_MC!M54)</f>
        <v>TIN</v>
      </c>
      <c r="L52" s="110" t="str">
        <f>IF(FN_MC!N54="","*",FN_MC!N54)</f>
        <v>TIN1</v>
      </c>
      <c r="M52" s="111">
        <f>IF(FN_MC!J54="","*",FN_MC!J54)</f>
        <v>74</v>
      </c>
      <c r="N52" s="290">
        <f>IF(FN_MC!K54="","*",FN_MC!K54)</f>
        <v>111</v>
      </c>
      <c r="O52" s="290" t="str">
        <f>IF(FN_MC!L54="","*",FN_MC!L54)</f>
        <v>-</v>
      </c>
      <c r="P52" s="111"/>
      <c r="Q52" s="128">
        <f>IF(FN_MC!O54="","*",FN_MC!O54)</f>
        <v>0.3125</v>
      </c>
      <c r="R52" s="128">
        <f>IF(FN_MC!P54="","*",FN_MC!P54)</f>
        <v>4.1666666666666664E-2</v>
      </c>
      <c r="S52" s="110" t="str">
        <f>IF(FN_MC!Q54="","*",CONCATENATE(FN_MC!Q54," ",FN_MC!R54))</f>
        <v>110 KM</v>
      </c>
      <c r="T52" s="110" t="str">
        <f>IF(FN_MC!V54="","*",FN_MC!V54)</f>
        <v>Miguel</v>
      </c>
      <c r="U52" s="110" t="str">
        <f>IF(FN_MC!W54="","*",FN_MC!W54)</f>
        <v>Ronda 7 dias</v>
      </c>
      <c r="V52" s="112">
        <f ca="1">_xlfn.XLOOKUP(G52&amp;$V$2,BS_CONTROLE[CHAVE],BS_CONTROLE[Quantidade_11],"-")</f>
        <v>134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180</v>
      </c>
    </row>
    <row r="53" spans="1:24" s="113" customFormat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6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16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0.375</v>
      </c>
      <c r="R58" s="128">
        <f>IF(FN_MC!P60="","*",FN_MC!P60)</f>
        <v>0.125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624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0.375</v>
      </c>
      <c r="R59" s="128">
        <f>IF(FN_MC!P61="","*",FN_MC!P61)</f>
        <v>0.125</v>
      </c>
      <c r="S59" s="110" t="str">
        <f>IF(FN_MC!Q61="","*",CONCATENATE(FN_MC!Q61," ",FN_MC!R61))</f>
        <v>2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2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2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2000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8.3333333333333329E-2</v>
      </c>
      <c r="S63" s="110" t="str">
        <f>IF(FN_MC!Q65="","*",CONCATENATE(FN_MC!Q65," ",FN_MC!R65))</f>
        <v>20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1130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582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2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8.3333333333333329E-2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312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>
        <f>IF(FN_MC!B69="","*",FN_MC!B69)</f>
        <v>45996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>
        <f>IF(FN_MC!B70="","*",FN_MC!B70)</f>
        <v>45996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>
        <f>IF(FN_MC!B71="","*",FN_MC!B71)</f>
        <v>45996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>
        <f>IF(FN_MC!B72="","*",FN_MC!B72)</f>
        <v>45996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1373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1374</v>
      </c>
      <c r="C2" s="95" t="s">
        <v>1148</v>
      </c>
      <c r="D2" s="95" t="s">
        <v>1150</v>
      </c>
      <c r="E2" s="95" t="s">
        <v>1375</v>
      </c>
      <c r="F2" s="95" t="s">
        <v>1376</v>
      </c>
      <c r="G2" s="95" t="s">
        <v>1377</v>
      </c>
      <c r="H2" s="95" t="s">
        <v>1378</v>
      </c>
      <c r="I2" s="95" t="s">
        <v>1379</v>
      </c>
      <c r="J2" s="95" t="s">
        <v>1380</v>
      </c>
      <c r="K2" s="131" t="s">
        <v>1381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A60</v>
      </c>
      <c r="E52" s="121" t="str">
        <f>IF(FN_MC!H54="","*",FN_MC!H54)</f>
        <v>TIN2</v>
      </c>
      <c r="F52" s="137" t="str">
        <f>IF(FN_MC!M54="","*",FN_MC!M54)</f>
        <v>TIN</v>
      </c>
      <c r="G52" s="121" t="str">
        <f>IF(FN_MC!I54="","*",FN_MC!I54)</f>
        <v>TMI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*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*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*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*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*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*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*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*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*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*</v>
      </c>
      <c r="C67" s="121">
        <f>IF(FN_MC!B69="","*",FN_MC!B69)</f>
        <v>45996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>
        <f>IF(FN_MC!B70="","*",FN_MC!B70)</f>
        <v>45996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>
        <f>IF(FN_MC!B71="","*",FN_MC!B71)</f>
        <v>45996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>
        <f>IF(FN_MC!B72="","*",FN_MC!B72)</f>
        <v>45996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1382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1383</v>
      </c>
      <c r="C4" s="322" t="s">
        <v>1384</v>
      </c>
      <c r="D4" s="322" t="s">
        <v>1385</v>
      </c>
      <c r="E4" s="322" t="s">
        <v>1386</v>
      </c>
      <c r="F4" s="322" t="s">
        <v>6</v>
      </c>
      <c r="G4" s="322" t="s">
        <v>1387</v>
      </c>
      <c r="H4" s="192"/>
    </row>
    <row r="5" spans="1:8">
      <c r="A5" s="192"/>
      <c r="B5" s="323" t="s">
        <v>1388</v>
      </c>
      <c r="C5" s="323">
        <v>309525</v>
      </c>
      <c r="D5" s="323" t="s">
        <v>1389</v>
      </c>
      <c r="E5" s="323" t="s">
        <v>835</v>
      </c>
      <c r="F5" s="323" t="s">
        <v>1390</v>
      </c>
      <c r="G5" s="324">
        <v>46296</v>
      </c>
      <c r="H5" s="192"/>
    </row>
    <row r="6" spans="1:8">
      <c r="A6" s="192"/>
      <c r="B6" s="323" t="s">
        <v>1391</v>
      </c>
      <c r="C6" s="323">
        <v>256875</v>
      </c>
      <c r="D6" s="323" t="s">
        <v>1392</v>
      </c>
      <c r="E6" s="323" t="s">
        <v>835</v>
      </c>
      <c r="F6" s="323" t="s">
        <v>1390</v>
      </c>
      <c r="G6" s="324">
        <v>46296</v>
      </c>
      <c r="H6" s="192"/>
    </row>
    <row r="7" spans="1:8">
      <c r="A7" s="192"/>
      <c r="B7" s="323" t="s">
        <v>1393</v>
      </c>
      <c r="C7" s="323">
        <v>257278</v>
      </c>
      <c r="D7" s="323" t="s">
        <v>1394</v>
      </c>
      <c r="E7" s="323" t="s">
        <v>826</v>
      </c>
      <c r="F7" s="323" t="s">
        <v>1308</v>
      </c>
      <c r="G7" s="324">
        <v>46235</v>
      </c>
      <c r="H7" s="192"/>
    </row>
    <row r="8" spans="1:8">
      <c r="A8" s="192"/>
      <c r="B8" s="323" t="s">
        <v>1395</v>
      </c>
      <c r="C8" s="323">
        <v>261794</v>
      </c>
      <c r="D8" s="323" t="s">
        <v>1396</v>
      </c>
      <c r="E8" s="323" t="s">
        <v>826</v>
      </c>
      <c r="F8" s="323" t="s">
        <v>1308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18" sqref="G1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1397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1398</v>
      </c>
      <c r="E3" s="319" t="s">
        <v>1399</v>
      </c>
      <c r="F3" s="319" t="s">
        <v>1400</v>
      </c>
      <c r="G3" s="319" t="s">
        <v>1401</v>
      </c>
      <c r="H3" s="319" t="s">
        <v>1402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 t="s">
        <v>607</v>
      </c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2025-12-04T16:58:05Z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