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72" documentId="8_{B6337239-1A00-434D-AAD0-422EA1FEB5AE}" xr6:coauthVersionLast="47" xr6:coauthVersionMax="47" xr10:uidLastSave="{79944F6F-9D2A-4014-9426-F8F41237771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8" i="13" l="1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A359" i="1"/>
  <c r="C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R358" i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S362" i="1" a="1"/>
  <c r="S362" i="1"/>
  <c r="D360" i="12" s="1"/>
  <c r="T362" i="1" a="1"/>
  <c r="T362" i="1"/>
  <c r="E360" i="12" s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N357" i="1" a="1"/>
  <c r="N357" i="1" s="1"/>
  <c r="L355" i="12" s="1"/>
  <c r="M357" i="1" a="1"/>
  <c r="M357" i="1" s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60" i="1"/>
  <c r="C360" i="1"/>
  <c r="M360" i="1" a="1"/>
  <c r="M360" i="1" s="1"/>
  <c r="N360" i="1" a="1"/>
  <c r="N360" i="1" s="1"/>
  <c r="L358" i="12" s="1"/>
  <c r="R360" i="1"/>
  <c r="U360" i="1"/>
  <c r="AI360" i="1"/>
  <c r="BB360" i="1" s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M361" i="1" a="1"/>
  <c r="M361" i="1" s="1"/>
  <c r="N361" i="1" a="1"/>
  <c r="N361" i="1" s="1"/>
  <c r="L359" i="12" s="1"/>
  <c r="R361" i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M362" i="1" a="1"/>
  <c r="M362" i="1" s="1"/>
  <c r="N362" i="1" a="1"/>
  <c r="N362" i="1" s="1"/>
  <c r="L360" i="12" s="1"/>
  <c r="R362" i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8" i="12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21" i="12" l="1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L402" i="11" s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L406" i="11" s="1"/>
  <c r="F423" i="13"/>
  <c r="AM423" i="1"/>
  <c r="AM420" i="1"/>
  <c r="AM414" i="1"/>
  <c r="L394" i="11" s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N126" i="11" s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45" i="12" l="1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394" i="1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<sst xmlns="http://schemas.openxmlformats.org/spreadsheetml/2006/main" count="9630" uniqueCount="1957">
  <si>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</si>
  <si>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</si>
  <si>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</si>
  <si>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</si>
  <si>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</si>
  <si>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</si>
  <si>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</si>
  <si>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</si>
  <si>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</si>
  <si>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</si>
  <si>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</si>
  <si>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</si>
  <si>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</si>
  <si>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</si>
  <si>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</si>
  <si>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</si>
  <si>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</si>
  <si>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</si>
  <si>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</si>
  <si>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</si>
  <si>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</si>
  <si>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</si>
  <si>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</si>
  <si>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</si>
  <si>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</si>
  <si>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</si>
  <si>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</si>
  <si>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</si>
  <si>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</si>
  <si>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</si>
  <si>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</si>
  <si>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</si>
  <si>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</si>
  <si>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</si>
  <si>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</si>
  <si>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</si>
  <si>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</si>
  <si>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</si>
  <si>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</si>
  <si>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</si>
  <si>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</si>
  <si>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</si>
  <si>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</si>
  <si>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</si>
  <si>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</si>
  <si>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</si>
  <si>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</si>
  <si>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</si>
  <si>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</si>
  <si>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</si>
  <si>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</si>
  <si>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</si>
  <si>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</si>
  <si>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</si>
  <si>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</si>
  <si>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</si>
  <si>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</si>
  <si>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</si>
  <si>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</si>
  <si>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</si>
  <si>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</si>
  <si>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</si>
  <si>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</si>
  <si>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</si>
  <si>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</si>
  <si>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</si>
  <si>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</si>
  <si>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</si>
  <si>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</si>
  <si>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</si>
  <si>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</si>
  <si>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</si>
  <si>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</si>
  <si>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</si>
  <si>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</si>
  <si>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</si>
  <si>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</si>
  <si>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</si>
  <si>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</si>
  <si>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</si>
  <si>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</si>
  <si>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</si>
  <si>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</si>
  <si>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</si>
  <si>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</si>
  <si>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</si>
  <si>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</si>
  <si>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</si>
  <si>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</si>
  <si>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</si>
  <si>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</si>
  <si>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</si>
  <si>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</si>
  <si>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</si>
  <si>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</si>
  <si>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</si>
  <si>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</si>
  <si>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</si>
  <si>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</si>
  <si>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</si>
  <si>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</si>
  <si>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</si>
  <si>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</si>
  <si>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</si>
  <si>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</si>
  <si>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</si>
  <si>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</si>
  <si>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</si>
  <si>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</si>
  <si>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</si>
  <si>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</si>
  <si>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</si>
  <si>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</si>
  <si>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</si>
  <si>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</si>
  <si>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</si>
  <si>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</si>
  <si>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</si>
  <si>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</si>
  <si>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</si>
  <si>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</si>
  <si>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</si>
  <si>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</si>
  <si>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</si>
  <si>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</si>
  <si>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</si>
  <si>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</si>
  <si>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</si>
  <si>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</si>
  <si>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</si>
  <si>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</si>
  <si>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</si>
  <si>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</si>
  <si>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</si>
  <si>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</si>
  <si>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</si>
  <si>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</si>
  <si>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</si>
  <si>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</si>
  <si>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</si>
  <si>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</si>
  <si>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</si>
  <si>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</si>
  <si>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</si>
  <si>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</si>
  <si>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</si>
  <si>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</si>
  <si>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</si>
  <si>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</si>
  <si>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</si>
  <si>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</si>
  <si>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</si>
  <si>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</si>
  <si>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</si>
  <si>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</si>
  <si>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</si>
  <si>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</si>
  <si>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</si>
  <si>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</si>
  <si>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</si>
  <si>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</si>
  <si>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</si>
  <si>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</si>
  <si>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</si>
  <si>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</si>
  <si>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</si>
  <si>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</si>
  <si>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</si>
  <si>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</si>
  <si>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</si>
  <si>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</si>
  <si>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</si>
  <si>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</si>
  <si>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</si>
  <si>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</si>
  <si>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</si>
  <si>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</si>
  <si>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</si>
  <si>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</si>
  <si>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</si>
  <si>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</si>
  <si>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</si>
  <si>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</si>
  <si>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</si>
  <si>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</si>
  <si>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</si>
  <si>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</si>
  <si>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</si>
  <si>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</si>
  <si>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</si>
  <si>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</si>
  <si>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</si>
  <si>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</si>
  <si>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</si>
  <si>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</si>
  <si>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</si>
  <si>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</si>
  <si>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</si>
  <si>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</si>
  <si>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</si>
  <si>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</si>
  <si>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</si>
  <si>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</si>
  <si>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</si>
  <si>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</si>
  <si>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</si>
  <si>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</si>
  <si>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</si>
  <si>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</si>
  <si>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</si>
  <si>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</si>
  <si>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</si>
  <si>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</si>
  <si>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</si>
  <si>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</si>
  <si>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</si>
  <si>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</si>
  <si>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</si>
  <si>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</si>
  <si>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</si>
  <si>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</si>
  <si>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</si>
  <si>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</si>
  <si>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</si>
  <si>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</si>
  <si>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</si>
  <si>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</si>
  <si>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</si>
  <si>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</si>
  <si>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</si>
  <si>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</si>
  <si>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</si>
  <si>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</si>
  <si>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</si>
  <si>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</si>
  <si>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</si>
  <si>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</si>
  <si>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</si>
  <si>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</si>
  <si>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</si>
  <si>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</si>
  <si>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</si>
  <si>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</si>
  <si>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</si>
  <si>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</si>
  <si>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</si>
  <si>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</si>
  <si>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</si>
  <si>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</si>
  <si>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</si>
  <si>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</si>
  <si>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</si>
  <si>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</si>
  <si>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</si>
  <si>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</si>
  <si>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</si>
  <si>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</si>
  <si>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</si>
  <si>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</si>
  <si>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</si>
  <si>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</si>
  <si>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</si>
  <si>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</si>
  <si>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</si>
  <si>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</si>
  <si>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</si>
  <si>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</si>
  <si>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</si>
  <si>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</si>
  <si>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</si>
  <si>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</si>
  <si>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</si>
  <si>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</si>
  <si>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</si>
  <si>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</si>
  <si>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</si>
  <si>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</si>
  <si>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</si>
  <si>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</si>
  <si>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</si>
  <si>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</si>
  <si>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</si>
  <si>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</si>
  <si>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</si>
  <si>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</si>
  <si>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</si>
  <si>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</si>
  <si>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</si>
  <si>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</si>
  <si>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</si>
  <si>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</si>
  <si>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</si>
  <si>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</si>
  <si>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</si>
  <si>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</si>
  <si>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</si>
  <si>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</si>
  <si>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</si>
  <si>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</si>
  <si>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</si>
  <si>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</si>
  <si>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</si>
  <si>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</si>
  <si>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</si>
  <si>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</si>
  <si>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</si>
  <si>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</si>
  <si>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</si>
  <si>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</si>
  <si>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</si>
  <si>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</si>
  <si>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</si>
  <si>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</si>
  <si>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</si>
  <si>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</si>
  <si>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</si>
  <si>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</si>
  <si>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</si>
  <si>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</si>
  <si>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</si>
  <si>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</si>
  <si>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</si>
  <si>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</si>
  <si>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</si>
  <si>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</si>
  <si>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</si>
  <si>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</si>
  <si>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</si>
  <si>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</si>
  <si>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</si>
  <si>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</si>
  <si>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</si>
  <si>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</si>
  <si>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</si>
  <si>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</si>
  <si>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</si>
  <si>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</si>
  <si>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</si>
  <si>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</si>
  <si>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</si>
  <si>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</si>
  <si>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</si>
  <si>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</si>
  <si>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</si>
  <si>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</si>
  <si>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</si>
  <si>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</si>
  <si>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</si>
  <si>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</si>
  <si>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</si>
  <si>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</si>
  <si>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</si>
  <si>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</si>
  <si>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</si>
  <si>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</si>
  <si>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</si>
  <si>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</si>
  <si>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</si>
  <si>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</si>
  <si>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</si>
  <si>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</si>
  <si>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</si>
  <si>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</si>
  <si>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</si>
  <si>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</si>
  <si>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</si>
  <si>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</si>
  <si>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</si>
  <si>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</si>
  <si>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</si>
  <si>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</si>
  <si>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</si>
  <si>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</si>
  <si>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</si>
  <si>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</si>
  <si>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</si>
  <si>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</si>
  <si>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</si>
  <si>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</si>
  <si>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</si>
  <si>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</si>
  <si>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</si>
  <si>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</si>
  <si>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</si>
  <si>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</si>
  <si>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</si>
  <si>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</si>
  <si>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</si>
  <si>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</si>
  <si>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</si>
  <si>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</si>
  <si>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</si>
  <si>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</si>
  <si>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</si>
  <si>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</si>
  <si>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</si>
  <si>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</si>
  <si>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</si>
  <si>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</si>
  <si>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</si>
  <si>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</si>
  <si>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</si>
  <si>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</si>
  <si>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</si>
  <si>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</si>
  <si>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</si>
  <si>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</si>
  <si>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</si>
  <si>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</si>
  <si>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</si>
  <si>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</si>
  <si>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</si>
  <si>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</si>
  <si>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</si>
  <si>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</si>
  <si>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</si>
  <si>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</si>
  <si>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</si>
  <si>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</si>
  <si>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</si>
  <si>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</si>
  <si>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</si>
  <si>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</si>
  <si>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</si>
  <si>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</si>
  <si>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</si>
  <si>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</si>
  <si>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</si>
  <si>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</si>
  <si>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</si>
  <si>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</si>
  <si>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</si>
  <si>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</si>
  <si>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</si>
  <si>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</si>
  <si>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</si>
  <si>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</si>
  <si>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</si>
  <si>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</si>
  <si>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</si>
  <si>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</si>
  <si>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</si>
  <si>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</si>
  <si>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</si>
  <si>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</si>
  <si>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</si>
  <si>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</si>
  <si>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</si>
  <si>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</si>
  <si>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</si>
  <si>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</si>
  <si>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</si>
  <si>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</si>
  <si>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</si>
  <si>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</si>
  <si>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</si>
  <si>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</si>
  <si>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</si>
  <si>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</si>
  <si>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</si>
  <si>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</si>
  <si>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</si>
  <si>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</si>
  <si>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</si>
  <si>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</si>
  <si>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</si>
  <si>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</si>
  <si>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</si>
  <si>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</si>
  <si>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</si>
  <si>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</si>
  <si>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</si>
  <si>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</si>
  <si>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</si>
  <si>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</si>
  <si>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</si>
  <si>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</si>
  <si>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</si>
  <si>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</si>
  <si>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</si>
  <si>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</si>
  <si>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</si>
  <si>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</si>
  <si>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</si>
  <si>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</si>
  <si>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</si>
  <si>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</si>
  <si>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</si>
  <si>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</si>
  <si>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</si>
  <si>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</si>
  <si>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</si>
  <si>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</si>
  <si>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</si>
  <si>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</si>
  <si>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</si>
  <si>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</si>
  <si>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</si>
  <si>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</si>
  <si>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</si>
  <si>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</si>
  <si>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</si>
  <si>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</si>
  <si>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</si>
  <si>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</si>
  <si>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</si>
  <si>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</si>
  <si>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</si>
  <si>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</si>
  <si>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</si>
  <si>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</si>
  <si>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</si>
  <si>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</si>
  <si>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</si>
  <si>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</si>
  <si>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</si>
  <si>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</si>
  <si>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</si>
  <si>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</si>
  <si>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</si>
  <si>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</si>
  <si>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</si>
  <si>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</si>
  <si>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</si>
  <si>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</si>
  <si>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</si>
  <si>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</si>
  <si>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</si>
  <si>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</si>
  <si>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</si>
  <si>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</si>
  <si>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</si>
  <si>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</si>
  <si>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</si>
  <si>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</si>
  <si>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</si>
  <si>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</si>
  <si>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</si>
  <si>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</si>
  <si>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</si>
  <si>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</si>
  <si>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</si>
  <si>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</si>
  <si>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</si>
  <si>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</si>
  <si>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</si>
  <si>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</si>
  <si>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</si>
  <si>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</si>
  <si>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</si>
  <si>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</si>
  <si>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</si>
  <si>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</si>
  <si>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</si>
  <si>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</si>
  <si>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</si>
  <si>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</si>
  <si>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</si>
  <si>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</si>
  <si>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</si>
  <si>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</si>
  <si>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</si>
  <si>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</si>
  <si>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</si>
  <si>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</si>
  <si>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</si>
  <si>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</si>
  <si>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</si>
  <si>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</si>
  <si>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</si>
  <si>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</si>
  <si>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</si>
  <si>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</si>
  <si>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</si>
  <si>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</si>
  <si>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</si>
  <si>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</si>
  <si>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</si>
  <si>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</si>
  <si>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</si>
  <si>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</si>
  <si>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</si>
  <si>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</si>
  <si>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</si>
  <si>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</si>
  <si>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</si>
  <si>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</si>
  <si>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</si>
  <si>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</si>
  <si>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</si>
  <si>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</si>
  <si>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</si>
  <si>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</si>
  <si>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</si>
  <si>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</si>
  <si>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</si>
  <si>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</si>
  <si>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</si>
  <si>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</si>
  <si>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</si>
  <si>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</si>
  <si>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</si>
  <si>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</si>
  <si>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</si>
  <si>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</si>
  <si>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</si>
  <si>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</si>
  <si>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</si>
  <si>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</si>
  <si>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</si>
  <si>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</si>
  <si>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</si>
  <si>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</si>
  <si>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</si>
  <si>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</si>
  <si>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</si>
  <si>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</si>
  <si>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</si>
  <si>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</si>
  <si>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</si>
  <si>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</si>
  <si>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</si>
  <si>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</si>
  <si>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</si>
  <si>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</si>
  <si>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</si>
  <si>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</si>
  <si>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</si>
  <si>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</si>
  <si>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</si>
  <si>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</si>
  <si>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</si>
  <si>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</si>
  <si>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</si>
  <si>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</si>
  <si>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</si>
  <si>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</si>
  <si>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</si>
  <si>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</si>
  <si>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</si>
  <si>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</si>
  <si>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</si>
  <si>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</si>
  <si>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</si>
  <si>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</si>
  <si>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</si>
  <si>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</si>
  <si>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</si>
  <si>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</si>
  <si>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</si>
  <si>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</si>
  <si>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</si>
  <si>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</si>
  <si>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</si>
  <si>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</si>
  <si>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</si>
  <si>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</si>
  <si>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</si>
  <si>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</si>
  <si>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</si>
  <si>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</si>
  <si>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</si>
  <si>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</si>
  <si>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</si>
  <si>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</si>
  <si>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</si>
  <si>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</si>
  <si>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</si>
  <si>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</si>
  <si>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</si>
  <si>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</si>
  <si>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</si>
  <si>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</si>
  <si>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</si>
  <si>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</si>
  <si>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</si>
  <si>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</si>
  <si>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</si>
  <si>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</si>
  <si>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</si>
  <si>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</si>
  <si>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</si>
  <si>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</si>
  <si>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</si>
  <si>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</si>
  <si>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</si>
  <si>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</si>
  <si>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</si>
  <si>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</si>
  <si>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</si>
  <si>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</si>
  <si>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</si>
  <si>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</si>
  <si>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</si>
  <si>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</si>
  <si>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</si>
  <si>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</si>
  <si>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</si>
  <si>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</si>
  <si>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</si>
  <si>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</si>
  <si>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</si>
  <si>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</si>
  <si>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</si>
  <si>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</si>
  <si>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</si>
  <si>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</si>
  <si>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</si>
  <si>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</si>
  <si>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</si>
  <si>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</si>
  <si>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</si>
  <si>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</si>
  <si>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</si>
  <si>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</si>
  <si>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</si>
  <si>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</si>
  <si>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</si>
  <si>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</si>
  <si>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</si>
  <si>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</si>
  <si>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</si>
  <si>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</si>
  <si>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</si>
  <si>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</si>
  <si>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</si>
  <si>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</si>
  <si>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</si>
  <si>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</si>
  <si>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</si>
  <si>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</si>
  <si>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</si>
  <si>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</si>
  <si>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</si>
  <si>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</si>
  <si>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</si>
  <si>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</si>
  <si>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</si>
  <si>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</si>
  <si>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</si>
  <si>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</si>
  <si>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</si>
  <si>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</si>
  <si>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</si>
  <si>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</si>
  <si>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</si>
  <si>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</si>
  <si>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</si>
  <si>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</si>
  <si>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</si>
  <si>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</si>
  <si>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</si>
  <si>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</si>
  <si>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</si>
  <si>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</si>
  <si>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</si>
  <si>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</si>
  <si>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</si>
  <si>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</si>
  <si>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</si>
  <si>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</si>
  <si>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</si>
  <si>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</si>
  <si>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</si>
  <si>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</si>
  <si>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</si>
  <si>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</si>
  <si>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</si>
  <si>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</si>
  <si>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</si>
  <si>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</si>
  <si>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</si>
  <si>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</si>
  <si>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</si>
  <si>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</si>
  <si>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</si>
  <si>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</si>
  <si>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</si>
  <si>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</si>
  <si>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</si>
  <si>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</si>
  <si>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</si>
  <si>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</si>
  <si>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</si>
  <si>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</si>
  <si>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</si>
  <si>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</si>
  <si>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</si>
  <si>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</si>
  <si>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</si>
  <si>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</si>
  <si>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</si>
  <si>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</si>
  <si>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</si>
  <si>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</si>
  <si>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</si>
  <si>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</si>
  <si>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</si>
  <si>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</si>
  <si>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</si>
  <si>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</si>
  <si>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</si>
  <si>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</si>
  <si>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</si>
  <si>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</si>
  <si>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</si>
  <si>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</si>
  <si>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</si>
  <si>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</si>
  <si>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</si>
  <si>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</si>
  <si>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</si>
  <si>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</si>
  <si>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</si>
  <si>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</si>
  <si>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</si>
  <si>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</si>
  <si>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</si>
  <si>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</si>
  <si>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</si>
  <si>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</si>
  <si>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</si>
  <si>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</si>
  <si>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</si>
  <si>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</si>
  <si>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</si>
  <si>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</si>
  <si>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</si>
  <si>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</si>
  <si>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</si>
  <si>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</si>
  <si>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</si>
  <si>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</si>
  <si>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</si>
  <si>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</si>
  <si>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</si>
  <si>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</si>
  <si>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</si>
  <si>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</si>
  <si>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</si>
  <si>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</si>
  <si>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</si>
  <si>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</si>
  <si>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</si>
  <si>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</si>
  <si>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</si>
  <si>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</si>
  <si>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</si>
  <si>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</si>
  <si>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</si>
  <si>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</si>
  <si>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</si>
  <si>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</si>
  <si>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</si>
  <si>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</si>
  <si>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</si>
  <si>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</si>
  <si>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</si>
  <si>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</si>
  <si>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</si>
  <si>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</si>
  <si>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</si>
  <si>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</si>
  <si>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</si>
  <si>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</si>
  <si>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</si>
  <si>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</si>
  <si>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</si>
  <si>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</si>
  <si>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</si>
  <si>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</si>
  <si>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</si>
  <si>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</si>
  <si>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</si>
  <si>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</si>
  <si>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</si>
  <si>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</si>
  <si>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</si>
  <si>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</si>
  <si>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</si>
  <si>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</si>
  <si>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</si>
  <si>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</si>
  <si>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</si>
  <si>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</si>
  <si>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</si>
  <si>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</si>
  <si>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</si>
  <si>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</si>
  <si>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</si>
  <si>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</si>
  <si>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</si>
  <si>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</si>
  <si>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</si>
  <si>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</si>
  <si>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</si>
  <si>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</si>
  <si>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</si>
  <si>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</si>
  <si>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</si>
  <si>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</si>
  <si>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</si>
  <si>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</si>
  <si>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</si>
  <si>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</si>
  <si>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</si>
  <si>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</si>
  <si>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</si>
  <si>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</si>
  <si>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</si>
  <si>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</si>
  <si>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</si>
  <si>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</si>
  <si>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</si>
  <si>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</si>
  <si>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</si>
  <si>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</si>
  <si>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</si>
  <si>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</si>
  <si>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</si>
  <si>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</si>
  <si>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</si>
  <si>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</si>
  <si>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</si>
  <si>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</si>
  <si>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</si>
  <si>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</si>
  <si>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</si>
  <si>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</si>
  <si>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</si>
  <si>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</si>
  <si>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</si>
  <si>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</si>
  <si>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</si>
  <si>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</si>
  <si>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</si>
  <si>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</si>
  <si>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</si>
  <si>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</si>
  <si>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</si>
  <si>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</si>
  <si>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</si>
  <si>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</si>
  <si>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</si>
  <si>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</si>
  <si>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</si>
  <si>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</si>
  <si>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</si>
  <si>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</si>
  <si>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</si>
  <si>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</si>
  <si>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</si>
  <si>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</si>
  <si>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</si>
  <si>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</si>
  <si>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</si>
  <si>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</si>
  <si>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</si>
  <si>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</si>
  <si>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</si>
  <si>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</si>
  <si>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</si>
  <si>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</si>
  <si>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</si>
  <si>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</si>
  <si>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</si>
  <si>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</si>
  <si>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</si>
  <si>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</si>
  <si>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</si>
  <si>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</si>
  <si>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</si>
  <si>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</si>
  <si>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</si>
  <si>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</si>
  <si>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</si>
  <si>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</si>
  <si>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</si>
  <si>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</si>
  <si>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</si>
  <si>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</si>
  <si>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</si>
  <si>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</si>
  <si>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</si>
  <si>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</si>
  <si>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</si>
  <si>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</si>
  <si>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</si>
  <si>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</si>
  <si>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</si>
  <si>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</si>
  <si>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</si>
  <si>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</si>
  <si>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</si>
  <si>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</si>
  <si>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</si>
  <si>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</si>
  <si>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</si>
  <si>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</si>
  <si>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</si>
  <si>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</si>
  <si>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</si>
  <si>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</si>
  <si>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</si>
  <si>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</si>
  <si>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</si>
  <si>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</si>
  <si>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</si>
  <si>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</si>
  <si>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</si>
  <si>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</si>
  <si>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</si>
  <si>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</si>
  <si>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</si>
  <si>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</si>
  <si>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</si>
  <si>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</si>
  <si>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</si>
  <si>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</si>
  <si>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</si>
  <si>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</si>
  <si>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</si>
  <si>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</si>
  <si>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</si>
  <si>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</si>
  <si>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</si>
  <si>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</si>
  <si>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</si>
  <si>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</si>
  <si>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</si>
  <si>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</si>
  <si>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</si>
  <si>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</si>
  <si>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</si>
  <si>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</si>
  <si>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</si>
  <si>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</si>
  <si>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</si>
  <si>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</si>
  <si>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</si>
  <si>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</si>
  <si>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</si>
  <si>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</si>
  <si>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</si>
  <si>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</si>
  <si>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</si>
  <si>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</si>
  <si>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</si>
  <si>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</si>
  <si>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</si>
  <si>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</si>
  <si>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</si>
  <si>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</si>
  <si>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</si>
  <si>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</si>
  <si>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</si>
  <si>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</si>
  <si>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</si>
  <si>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</si>
  <si>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</si>
  <si>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</si>
  <si>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</si>
  <si>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</si>
  <si>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</si>
  <si>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</si>
  <si>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</si>
  <si>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</si>
  <si>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</si>
  <si>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</si>
  <si>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</si>
  <si>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</si>
  <si>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</si>
  <si>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</si>
  <si>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</si>
  <si>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</si>
  <si>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</si>
  <si>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</si>
  <si>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</si>
  <si>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</si>
  <si>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</si>
  <si>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</si>
  <si>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</si>
  <si>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</si>
  <si>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</si>
  <si>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</si>
  <si>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</si>
  <si>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</si>
  <si>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</si>
  <si>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</si>
  <si>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</si>
  <si>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</si>
  <si>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</si>
  <si>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</si>
  <si>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</si>
  <si>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</si>
  <si>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</si>
  <si>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</si>
  <si>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</si>
  <si>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</si>
  <si>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</si>
  <si>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</si>
  <si>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</si>
  <si>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</si>
  <si>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</si>
  <si>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</si>
  <si>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</si>
  <si>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</si>
  <si>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</si>
  <si>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</si>
  <si>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</si>
  <si>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</si>
  <si>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</si>
  <si>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</si>
  <si>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</si>
  <si>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</si>
  <si>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</si>
  <si>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</si>
  <si>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</si>
  <si>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</si>
  <si>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</si>
  <si>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</si>
  <si>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</si>
  <si>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</si>
  <si>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</si>
  <si>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</si>
  <si>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</si>
  <si>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</si>
  <si>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</si>
  <si>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</si>
  <si>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</si>
  <si>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</si>
  <si>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</si>
  <si>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</si>
  <si>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</si>
  <si>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</si>
  <si>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</si>
  <si>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</si>
  <si>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</si>
  <si>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</si>
  <si>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</si>
  <si>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</si>
  <si>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</si>
  <si>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</si>
  <si>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</si>
  <si>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</si>
  <si>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</si>
  <si>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</si>
  <si>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</si>
  <si>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</si>
  <si>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</si>
  <si>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</si>
  <si>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</si>
  <si>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</si>
  <si>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</si>
  <si>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</si>
  <si>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</si>
  <si>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</si>
  <si>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</si>
  <si>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</si>
  <si>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</si>
  <si>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</si>
  <si>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</si>
  <si>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</si>
  <si>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</si>
  <si>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</si>
  <si>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</si>
  <si>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</si>
  <si>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</si>
  <si>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</si>
  <si>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</si>
  <si>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</si>
  <si>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</si>
  <si>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</si>
  <si>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</si>
  <si>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</si>
  <si>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</si>
  <si>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</si>
  <si>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</si>
  <si>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</si>
  <si>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</si>
  <si>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</si>
  <si>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</si>
  <si>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</si>
  <si>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</si>
  <si>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</si>
  <si>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</si>
  <si>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</si>
  <si>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</si>
  <si>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</si>
  <si>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</si>
  <si>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</si>
  <si>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</si>
  <si>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</si>
  <si>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</si>
  <si>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</si>
  <si>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</si>
  <si>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</si>
  <si>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</si>
  <si>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</si>
  <si>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</si>
  <si>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</si>
  <si>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</si>
  <si>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</si>
  <si>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</si>
  <si>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</si>
  <si>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</si>
  <si>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</si>
  <si>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</si>
  <si>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</si>
  <si>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</si>
  <si>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</si>
  <si>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</si>
  <si>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</si>
  <si>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</si>
  <si>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</si>
  <si>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</si>
  <si>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</si>
  <si>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</si>
  <si>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</si>
  <si>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</si>
  <si>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</si>
  <si>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</si>
  <si>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</si>
  <si>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</si>
  <si>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</si>
  <si>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</si>
  <si>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</si>
  <si>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</si>
  <si>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</si>
  <si>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</si>
  <si>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</si>
  <si>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</si>
  <si>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</si>
  <si>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</si>
  <si>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</si>
  <si>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</si>
  <si>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</si>
  <si>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</si>
  <si>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</si>
  <si>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</si>
  <si>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</si>
  <si>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</si>
  <si>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</si>
  <si>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</si>
  <si>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</si>
  <si>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</si>
  <si>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</si>
  <si>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</si>
  <si>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</si>
  <si>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</si>
  <si>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</si>
  <si>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</si>
  <si>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</si>
  <si>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</si>
  <si>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</si>
  <si>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</si>
  <si>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</si>
  <si>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</si>
  <si>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</si>
  <si>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</si>
  <si>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</si>
  <si>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</si>
  <si>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</si>
  <si>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</si>
  <si>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</si>
  <si>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</si>
  <si>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</si>
  <si>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</si>
  <si>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</si>
  <si>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</si>
  <si>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</si>
  <si>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</si>
  <si>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</si>
  <si>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</si>
  <si>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</si>
  <si>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</si>
  <si>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</si>
  <si>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</si>
  <si>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</si>
  <si>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</si>
  <si>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</si>
  <si>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</si>
  <si>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</si>
  <si>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</si>
  <si>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</si>
  <si>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</si>
  <si>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</si>
  <si>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</si>
  <si>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</si>
  <si>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</si>
  <si>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</si>
  <si>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</si>
  <si>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</si>
  <si>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</si>
  <si>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</si>
  <si>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</si>
  <si>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</si>
  <si>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</si>
  <si>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</si>
  <si>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</si>
  <si>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</si>
  <si>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</si>
  <si>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</si>
  <si>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</si>
  <si>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</si>
  <si>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</si>
  <si>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</si>
  <si>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</si>
  <si>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</si>
  <si>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</si>
  <si>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</si>
  <si>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</si>
  <si>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</si>
  <si>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</si>
  <si>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</si>
  <si>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</si>
  <si>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</si>
  <si>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</si>
  <si>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</si>
  <si>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</si>
  <si>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</si>
  <si>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</si>
  <si>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</si>
  <si>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</si>
  <si>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</si>
  <si>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</si>
  <si>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</si>
  <si>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</si>
  <si>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</si>
  <si>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</si>
  <si>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</si>
  <si>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</si>
  <si>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</si>
  <si>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</si>
  <si>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</si>
  <si>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</si>
  <si>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</si>
  <si>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</si>
  <si>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</si>
  <si>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</si>
  <si>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</si>
  <si>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</si>
  <si>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</si>
  <si>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</si>
  <si>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</si>
  <si>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</si>
  <si>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</si>
  <si>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</si>
  <si>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</si>
  <si>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</si>
  <si>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</si>
  <si>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</si>
  <si>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</si>
  <si>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</si>
  <si>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</si>
  <si>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</si>
  <si>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</si>
  <si>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</si>
  <si>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</si>
  <si>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</si>
  <si>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</si>
  <si>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</si>
  <si>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</si>
  <si>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</si>
  <si>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</si>
  <si>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</si>
  <si>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</si>
  <si>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</si>
  <si>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</si>
  <si>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</si>
  <si>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</si>
  <si>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</si>
  <si>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</si>
  <si>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</si>
  <si>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</si>
  <si>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</si>
  <si>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</si>
  <si>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</si>
  <si>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</si>
  <si>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</si>
  <si>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</si>
  <si>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</si>
  <si>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</si>
  <si>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</si>
  <si>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</si>
  <si>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</si>
  <si>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</si>
  <si>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</si>
  <si>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</si>
  <si>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</si>
  <si>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</si>
  <si>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</si>
  <si>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</si>
  <si>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</si>
  <si>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</si>
  <si>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</si>
  <si>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</si>
  <si>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</si>
  <si>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</si>
  <si>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</si>
  <si>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</si>
  <si>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</si>
  <si>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</si>
  <si>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</si>
  <si>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</si>
  <si>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</si>
  <si>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</si>
  <si>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</si>
  <si>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</si>
  <si>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</si>
  <si>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</si>
  <si>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</si>
  <si>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</si>
  <si>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</si>
  <si>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</si>
  <si>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</si>
  <si>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</si>
  <si>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</si>
  <si>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</si>
  <si>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</si>
  <si>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</si>
  <si>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</si>
  <si>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</si>
  <si>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</si>
  <si>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</si>
  <si>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</si>
  <si>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</si>
  <si>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</si>
  <si>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</si>
  <si>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</si>
  <si>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</si>
  <si>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</si>
  <si>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</si>
  <si>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</si>
  <si>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</si>
  <si>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</si>
  <si>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</si>
  <si>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</si>
  <si>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</si>
  <si>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</si>
  <si>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</si>
  <si>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</si>
  <si>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</si>
  <si>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</si>
  <si>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</si>
  <si>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</si>
  <si>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</si>
  <si>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</si>
  <si>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</si>
  <si>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</si>
  <si>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</si>
  <si>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</si>
  <si>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</si>
  <si>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</si>
  <si>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</si>
  <si>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</si>
  <si>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</si>
  <si>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</si>
  <si>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</si>
  <si>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</si>
  <si>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</si>
  <si>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</si>
  <si>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</si>
  <si>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</si>
  <si>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</si>
  <si>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</si>
  <si>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</si>
  <si>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</si>
  <si>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</si>
  <si>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</si>
  <si>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</si>
  <si>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</si>
  <si>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</si>
  <si>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</si>
  <si>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</si>
  <si>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</si>
  <si>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</si>
  <si>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</si>
  <si>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</si>
  <si>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</si>
  <si>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</si>
  <si>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</si>
  <si>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</si>
  <si>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</si>
  <si>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</si>
  <si>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</si>
  <si>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</si>
  <si>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</si>
  <si>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</si>
  <si>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</si>
  <si>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</si>
  <si>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</si>
  <si>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</si>
  <si>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</si>
  <si>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</si>
  <si>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</si>
  <si>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</si>
  <si>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</si>
  <si>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</si>
  <si>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</si>
  <si>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</si>
  <si>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</si>
  <si>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</si>
  <si>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</si>
  <si>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</si>
  <si>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</si>
  <si>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</si>
  <si>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</si>
  <si>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</si>
  <si>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</si>
  <si>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</si>
  <si>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</si>
  <si>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</si>
  <si>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</si>
  <si>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</si>
  <si>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</si>
  <si>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</si>
  <si>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</si>
  <si>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</si>
  <si>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</si>
  <si>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</si>
  <si>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</si>
  <si>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</si>
  <si>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</si>
  <si>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</si>
  <si>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</si>
  <si>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</si>
  <si>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</si>
  <si>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</si>
  <si>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</si>
  <si>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</si>
  <si>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</si>
  <si>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</si>
  <si>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</si>
  <si>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</si>
  <si>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</si>
  <si>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</si>
  <si>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</si>
  <si>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</si>
  <si>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</si>
  <si>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</si>
  <si>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</si>
  <si>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</si>
  <si>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</si>
  <si>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</si>
  <si>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</si>
  <si>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</si>
  <si>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</si>
  <si>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</si>
  <si>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</si>
  <si>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</si>
  <si>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</si>
  <si>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</si>
  <si>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</si>
  <si>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</si>
  <si>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</si>
  <si>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</si>
  <si>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</si>
  <si>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</si>
  <si>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</si>
  <si>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</si>
  <si>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</si>
  <si>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</si>
  <si>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</si>
  <si>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</si>
  <si>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</si>
  <si>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</si>
  <si>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</si>
  <si>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</si>
  <si>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</si>
  <si>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</si>
  <si>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</si>
  <si>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</si>
  <si>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</si>
  <si>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</si>
  <si>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</si>
  <si>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</si>
  <si>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</si>
  <si>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</si>
  <si>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</si>
  <si>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</si>
  <si>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</si>
  <si>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</si>
  <si>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</si>
  <si>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</si>
  <si>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</si>
  <si>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</si>
  <si>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</si>
  <si>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</si>
  <si>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</si>
  <si>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</si>
  <si>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</si>
  <si>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</si>
  <si>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</si>
  <si>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</si>
  <si>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</si>
  <si>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</si>
  <si>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</si>
  <si>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</si>
  <si>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</si>
  <si>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</si>
  <si>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</si>
  <si>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</si>
  <si>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</si>
  <si>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</si>
  <si>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</si>
  <si>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</si>
  <si>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</si>
  <si>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</si>
  <si>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</si>
  <si>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</si>
  <si>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</si>
  <si>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</si>
  <si>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</si>
  <si>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</si>
  <si>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</si>
  <si>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</si>
  <si>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</si>
  <si>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</si>
  <si>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</si>
  <si>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</si>
  <si>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</si>
  <si>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</si>
  <si>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</si>
  <si>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</si>
  <si>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</si>
  <si>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</si>
  <si>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</si>
  <si>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</si>
  <si>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</si>
  <si>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</si>
  <si>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</si>
  <si>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</si>
  <si>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</si>
  <si>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</si>
  <si>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</si>
  <si>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</si>
  <si>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</si>
  <si>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</si>
  <si>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</si>
  <si>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</si>
  <si>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</si>
  <si>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</si>
  <si>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</si>
  <si>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</si>
  <si>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</si>
  <si>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</si>
  <si>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</si>
  <si>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</si>
  <si>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</si>
  <si>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</si>
  <si>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</si>
  <si>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</si>
  <si>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</si>
  <si>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</si>
  <si>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</si>
  <si>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</si>
  <si>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</si>
  <si>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</si>
  <si>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</si>
  <si>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</si>
  <si>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</si>
  <si>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</si>
  <si>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</si>
  <si>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</si>
  <si>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</si>
  <si>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</si>
  <si>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</si>
  <si>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</si>
  <si>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</si>
  <si>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</si>
  <si>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</si>
  <si>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</si>
  <si>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</si>
  <si>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</si>
  <si>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</si>
  <si>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</si>
  <si>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</si>
  <si>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</si>
  <si>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</si>
  <si>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</si>
  <si>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</si>
  <si>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</si>
  <si>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</si>
  <si>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</si>
  <si>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</si>
  <si>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</si>
  <si>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</si>
  <si>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</si>
  <si>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</si>
  <si>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</si>
  <si>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</si>
  <si>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</si>
  <si>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</si>
  <si>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</si>
  <si>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</si>
  <si>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</si>
  <si>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</si>
  <si>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</si>
  <si>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</si>
  <si>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</si>
  <si>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</si>
  <si>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</si>
  <si>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</si>
  <si>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</si>
  <si>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</si>
  <si>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</si>
  <si>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</si>
  <si>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</si>
  <si>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</si>
  <si>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</si>
  <si>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</si>
  <si>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</si>
  <si>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</si>
  <si>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</si>
  <si>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</si>
  <si>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</si>
  <si>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</si>
  <si>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</si>
  <si>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</si>
  <si>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</si>
  <si>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</si>
  <si>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</si>
  <si>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</si>
  <si>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</si>
  <si>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</si>
  <si>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</si>
  <si>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</si>
  <si>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</si>
  <si>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</si>
  <si>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</si>
  <si>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</si>
  <si>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</si>
  <si>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</si>
  <si>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</si>
  <si>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</si>
  <si>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</si>
  <si>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</si>
  <si>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</si>
  <si>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</si>
  <si>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</si>
  <si>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</si>
  <si>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</si>
  <si>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</si>
  <si>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</si>
  <si>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</si>
  <si>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</si>
  <si>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</si>
  <si>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</si>
  <si>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</si>
  <si>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</si>
  <si>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</si>
  <si>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</si>
  <si>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</si>
  <si>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</si>
  <si>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</si>
  <si>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</si>
  <si>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</si>
  <si>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</si>
  <si>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</si>
  <si>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</si>
  <si>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</si>
  <si>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</si>
  <si>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</si>
  <si>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</si>
  <si>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</si>
  <si>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</si>
  <si>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</si>
  <si>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</si>
  <si>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</si>
  <si>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</si>
  <si>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</si>
  <si>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</si>
  <si>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</si>
  <si>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</si>
  <si>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</si>
  <si>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</si>
  <si>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</si>
  <si>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</si>
  <si>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</si>
  <si>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</si>
  <si>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</si>
  <si>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</si>
  <si>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</si>
  <si>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</si>
  <si>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</si>
  <si>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</si>
  <si>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</si>
  <si>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</si>
  <si>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</si>
  <si>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</si>
  <si>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</si>
  <si>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</si>
  <si>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</si>
  <si>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</si>
  <si>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</si>
  <si>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</si>
  <si>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</si>
  <si>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</si>
  <si>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</si>
  <si>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</si>
  <si>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</si>
  <si>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</si>
  <si>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</si>
  <si>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</si>
  <si>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</si>
  <si>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</si>
  <si>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</si>
  <si>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</si>
  <si>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</si>
  <si>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</si>
  <si>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</si>
  <si>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</si>
  <si>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</si>
  <si>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</si>
  <si>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</si>
  <si>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</si>
  <si>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</si>
  <si>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</si>
  <si>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</si>
  <si>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</si>
  <si>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</si>
  <si>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</si>
  <si>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</si>
  <si>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</si>
  <si>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</si>
  <si>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</si>
  <si>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</si>
  <si>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</si>
  <si>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</si>
  <si>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</si>
  <si>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</si>
  <si>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</si>
  <si>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</si>
  <si>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</si>
  <si>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</si>
  <si>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</si>
  <si>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</si>
  <si>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</si>
  <si>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</si>
  <si>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</si>
  <si>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</si>
  <si>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</si>
  <si>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</si>
  <si>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</si>
  <si>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</si>
  <si>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</si>
  <si>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</si>
  <si>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</si>
  <si>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</si>
  <si>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</si>
  <si>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</si>
  <si>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</si>
  <si>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</si>
  <si>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</si>
  <si>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</si>
  <si>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</si>
  <si>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</si>
  <si>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</si>
  <si>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</si>
  <si>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</si>
  <si>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</si>
  <si>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</si>
  <si>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</si>
  <si>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</si>
  <si>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</si>
  <si>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</si>
  <si>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</si>
  <si>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</si>
  <si>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</si>
  <si>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</si>
  <si>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</si>
  <si>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</si>
  <si>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</si>
  <si>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</si>
  <si>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</si>
  <si>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</si>
  <si>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</si>
  <si>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</si>
  <si>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</si>
  <si>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</si>
  <si>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</si>
  <si>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</si>
  <si>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</si>
  <si>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</si>
  <si>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</si>
  <si>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</si>
  <si>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</si>
  <si>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</si>
  <si>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</si>
  <si>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</si>
  <si>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</si>
  <si>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</si>
  <si>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</si>
  <si>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</si>
  <si>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</si>
  <si>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</si>
  <si>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</si>
  <si>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</si>
  <si>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Deslocamento para TGR (Podemos anexar no W50 em TOM para seguir a TGR)</t>
  </si>
  <si>
    <t>TVL1/TVL464/464TBR</t>
  </si>
  <si>
    <t xml:space="preserve">Descarga de dormentes 2h em TVL1 e o tempo de puder na singela </t>
  </si>
  <si>
    <t>2 (Eder e Anderson)</t>
  </si>
  <si>
    <t xml:space="preserve">Marcos </t>
  </si>
  <si>
    <t>Solda - Condicionado à temperatura (retirada de restrição 40km/h)</t>
  </si>
  <si>
    <t>Substituição de trilho (retirada de restrição 40 km/h)</t>
  </si>
  <si>
    <t>ZRWTMI</t>
  </si>
  <si>
    <t>ZRW-TCS</t>
  </si>
  <si>
    <t>ZRWTCS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</si>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</sst>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</filters>
    </filterColumn>
    <filterColumn colId="23">
      <filters>
        <filter val="Contrato"/>
      </filters>
    </filterColumn>
    <filterColumn colId="64">
      <filters>
        <filter val="Mecânica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E223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 hidden="1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1900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1901</v>
      </c>
      <c r="X356" s="216" t="s">
        <v>965</v>
      </c>
      <c r="Y356" s="158"/>
      <c r="Z356" s="158"/>
      <c r="AA356" s="83" t="s">
        <v>1902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1903</v>
      </c>
      <c r="W357" s="343" t="s">
        <v>1904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>ANISIO (TF-514)46020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 hidden="1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1906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1907</v>
      </c>
      <c r="N359" s="202" t="s">
        <v>1908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 hidden="1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3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3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3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3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3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1909</v>
      </c>
      <c r="D5" s="388"/>
      <c r="E5" s="388"/>
      <c r="F5" s="388"/>
      <c r="G5" s="388"/>
      <c r="H5" s="388"/>
      <c r="I5" s="388"/>
      <c r="J5" s="389"/>
      <c r="K5" s="390" t="s">
        <v>1910</v>
      </c>
      <c r="L5" s="391"/>
      <c r="M5" s="391"/>
      <c r="N5" s="391"/>
      <c r="O5" s="392" t="s">
        <v>1911</v>
      </c>
      <c r="P5" s="393"/>
      <c r="Q5" s="394"/>
    </row>
    <row r="6" spans="1:17" s="93" customFormat="1" ht="15.75" customHeight="1">
      <c r="A6" s="87" t="s">
        <v>1912</v>
      </c>
      <c r="B6" s="94" t="s">
        <v>1913</v>
      </c>
      <c r="C6" s="95" t="s">
        <v>1172</v>
      </c>
      <c r="D6" s="96" t="s">
        <v>1173</v>
      </c>
      <c r="E6" s="95" t="s">
        <v>1914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1915</v>
      </c>
      <c r="M6" s="139" t="s">
        <v>627</v>
      </c>
      <c r="N6" s="140" t="s">
        <v>1167</v>
      </c>
      <c r="O6" s="244" t="s">
        <v>1210</v>
      </c>
      <c r="P6" s="157"/>
      <c r="Q6" s="192" t="s">
        <v>1916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1916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F1" workbookViewId="0">
      <selection activeCell="A2" sqref="A2:U35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1917</v>
      </c>
      <c r="W1" s="400"/>
      <c r="X1" s="400"/>
      <c r="Y1" s="104"/>
    </row>
    <row r="2" spans="1:25" s="100" customFormat="1" ht="11.25" customHeight="1">
      <c r="A2" s="105" t="s">
        <v>1918</v>
      </c>
      <c r="B2" s="105" t="s">
        <v>1913</v>
      </c>
      <c r="C2" s="105" t="s">
        <v>603</v>
      </c>
      <c r="D2" s="106" t="s">
        <v>1172</v>
      </c>
      <c r="E2" s="106" t="s">
        <v>1173</v>
      </c>
      <c r="F2" s="106" t="s">
        <v>1912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1919</v>
      </c>
      <c r="U2" s="108" t="s">
        <v>1175</v>
      </c>
      <c r="V2" s="103">
        <f ca="1">TODAY()-1</f>
        <v>46018</v>
      </c>
      <c r="W2" s="103">
        <f ca="1">V2-1</f>
        <v>46017</v>
      </c>
      <c r="X2" s="103">
        <f ca="1">W2-1</f>
        <v>46016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1350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1350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180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1350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180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1350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1350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1350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1350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1350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1350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1350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1350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1350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60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1350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1350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180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1350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15.3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180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1350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>
        <f ca="1">_xlfn.XLOOKUP(G202&amp;$W$2,BS_CONTROLE[CHAVE],BS_CONTROLE[Quantidade_11],"-")</f>
        <v>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180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1350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15.3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1350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15.3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1350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15.3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15.3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1350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15.3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180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1350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15.3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180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1350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15.3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>
        <f ca="1">_xlfn.XLOOKUP(G306&amp;$W$2,BS_CONTROLE[CHAVE],BS_CONTROLE[Quantidade_11],"-")</f>
        <v>0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1350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15.3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1350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1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1350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15.3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60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180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1350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1350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0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1350</v>
      </c>
      <c r="X353" s="112">
        <f ca="1">_xlfn.XLOOKUP(G353&amp;$X$2,BS_CONTROLE[CHAVE],BS_CONTROLE[Quantidade_11],"-")</f>
        <v>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1920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1921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1922</v>
      </c>
      <c r="C4" s="318" t="s">
        <v>1923</v>
      </c>
      <c r="D4" s="318" t="s">
        <v>1924</v>
      </c>
      <c r="E4" s="318" t="s">
        <v>1925</v>
      </c>
      <c r="F4" s="318" t="s">
        <v>6</v>
      </c>
      <c r="G4" s="318" t="s">
        <v>1926</v>
      </c>
      <c r="H4" s="191"/>
    </row>
    <row r="5" spans="1:8">
      <c r="A5" s="191"/>
      <c r="B5" s="319" t="s">
        <v>1927</v>
      </c>
      <c r="C5" s="319">
        <v>309525</v>
      </c>
      <c r="D5" s="319" t="s">
        <v>1928</v>
      </c>
      <c r="E5" s="319" t="s">
        <v>845</v>
      </c>
      <c r="F5" s="319" t="s">
        <v>1929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1931</v>
      </c>
      <c r="E6" s="319" t="s">
        <v>845</v>
      </c>
      <c r="F6" s="319" t="s">
        <v>1929</v>
      </c>
      <c r="G6" s="320">
        <v>46296</v>
      </c>
      <c r="H6" s="191"/>
    </row>
    <row r="7" spans="1:8">
      <c r="A7" s="191"/>
      <c r="B7" s="319" t="s">
        <v>1932</v>
      </c>
      <c r="C7" s="319">
        <v>257278</v>
      </c>
      <c r="D7" s="319" t="s">
        <v>1933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1934</v>
      </c>
      <c r="C8" s="319">
        <v>261794</v>
      </c>
      <c r="D8" s="319" t="s">
        <v>1935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1936</v>
      </c>
      <c r="C9" s="319">
        <v>257033</v>
      </c>
      <c r="D9" s="319" t="s">
        <v>1937</v>
      </c>
      <c r="E9" s="319" t="s">
        <v>836</v>
      </c>
      <c r="F9" s="319" t="s">
        <v>192</v>
      </c>
      <c r="G9" s="319" t="s">
        <v>1938</v>
      </c>
      <c r="H9" s="191"/>
    </row>
    <row r="10" spans="1:8">
      <c r="A10" s="191"/>
      <c r="B10" s="319" t="s">
        <v>1939</v>
      </c>
      <c r="C10" s="319">
        <v>396578</v>
      </c>
      <c r="D10" s="319" t="s">
        <v>1940</v>
      </c>
      <c r="E10" s="319" t="s">
        <v>836</v>
      </c>
      <c r="F10" s="319" t="s">
        <v>192</v>
      </c>
      <c r="G10" s="319" t="s">
        <v>1938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1941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1942</v>
      </c>
      <c r="E3" s="315" t="s">
        <v>1943</v>
      </c>
      <c r="F3" s="315" t="s">
        <v>1944</v>
      </c>
      <c r="G3" s="315" t="s">
        <v>1945</v>
      </c>
      <c r="H3" s="315" t="s">
        <v>1946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1947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1948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1949</v>
      </c>
      <c r="C2" s="95" t="s">
        <v>1158</v>
      </c>
      <c r="D2" s="95" t="s">
        <v>596</v>
      </c>
      <c r="E2" s="95" t="s">
        <v>1950</v>
      </c>
      <c r="F2" s="95" t="s">
        <v>1951</v>
      </c>
      <c r="G2" s="95" t="s">
        <v>1952</v>
      </c>
      <c r="H2" s="95" t="s">
        <v>1953</v>
      </c>
      <c r="I2" s="95" t="s">
        <v>1954</v>
      </c>
      <c r="J2" s="95" t="s">
        <v>1955</v>
      </c>
      <c r="K2" s="131" t="s">
        <v>1956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2025-12-28T21:31:01Z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