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513" documentId="8_{B6337239-1A00-434D-AAD0-422EA1FEB5AE}" xr6:coauthVersionLast="47" xr6:coauthVersionMax="47" xr10:uidLastSave="{94C6E506-033F-48F4-8ED2-5DE272994256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565" i="1" l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M583" i="1" a="1"/>
  <c r="M583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N583" i="1" a="1"/>
  <c r="N583" i="1"/>
  <c r="L581" i="12" s="1"/>
  <c r="N567" i="1" a="1"/>
  <c r="N567" i="1"/>
  <c r="L565" i="12" s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N571" i="1" a="1"/>
  <c r="N571" i="1"/>
  <c r="L569" i="12" s="1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542" i="12" l="1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<sst xmlns="http://schemas.openxmlformats.org/spreadsheetml/2006/main" count="12465" uniqueCount="1829">
  <si>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</si>
  <si>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</si>
  <si>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</si>
  <si>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</si>
  <si>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</si>
  <si>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</si>
  <si>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</si>
  <si>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</si>
  <si>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</si>
  <si>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</si>
  <si>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</si>
  <si>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</si>
  <si>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</si>
  <si>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</si>
  <si>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</si>
  <si>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</si>
  <si>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</si>
  <si>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</si>
  <si>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</si>
  <si>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</si>
  <si>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</si>
  <si>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</si>
  <si>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</si>
  <si>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</si>
  <si>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</si>
  <si>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</si>
  <si>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</si>
  <si>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</si>
  <si>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</si>
  <si>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</si>
  <si>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</si>
  <si>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</si>
  <si>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</si>
  <si>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</si>
  <si>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</si>
  <si>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</si>
  <si>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</si>
  <si>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</si>
  <si>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</si>
  <si>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</si>
  <si>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</si>
  <si>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</si>
  <si>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</si>
  <si>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</si>
  <si>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</si>
  <si>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</si>
  <si>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</si>
  <si>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</si>
  <si>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</si>
  <si>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</si>
  <si>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</si>
  <si>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</si>
  <si>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</si>
  <si>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</si>
  <si>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</si>
  <si>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</si>
  <si>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</si>
  <si>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</si>
  <si>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</si>
  <si>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</si>
  <si>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</si>
  <si>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</si>
  <si>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</si>
  <si>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</si>
  <si>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</si>
  <si>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</si>
  <si>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</si>
  <si>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</si>
  <si>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</si>
  <si>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</si>
  <si>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</si>
  <si>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</si>
  <si>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</si>
  <si>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</si>
  <si>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</si>
  <si>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</si>
  <si>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</si>
  <si>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</si>
  <si>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</si>
  <si>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</si>
  <si>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</si>
  <si>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</si>
  <si>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</si>
  <si>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</si>
  <si>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</si>
  <si>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</si>
  <si>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</si>
  <si>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</si>
  <si>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</si>
  <si>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</si>
  <si>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</si>
  <si>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</si>
  <si>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</si>
  <si>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</si>
  <si>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</si>
  <si>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</si>
  <si>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</si>
  <si>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</si>
  <si>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</si>
  <si>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</si>
  <si>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</si>
  <si>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</si>
  <si>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</si>
  <si>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</si>
  <si>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</si>
  <si>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</si>
  <si>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</si>
  <si>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</si>
  <si>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</si>
  <si>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</si>
  <si>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</si>
  <si>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</si>
  <si>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</si>
  <si>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</si>
  <si>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</si>
  <si>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</si>
  <si>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</si>
  <si>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</si>
  <si>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</si>
  <si>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</si>
  <si>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</si>
  <si>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</si>
  <si>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</si>
  <si>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</si>
  <si>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</si>
  <si>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</si>
  <si>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</si>
  <si>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</si>
  <si>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</si>
  <si>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</si>
  <si>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</si>
  <si>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</si>
  <si>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</si>
  <si>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</si>
  <si>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</si>
  <si>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</si>
  <si>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</si>
  <si>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</si>
  <si>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</si>
  <si>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</si>
  <si>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</si>
  <si>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</si>
  <si>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</si>
  <si>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</si>
  <si>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</si>
  <si>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</si>
  <si>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</si>
  <si>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</si>
  <si>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</si>
  <si>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</si>
  <si>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</si>
  <si>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</si>
  <si>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</si>
  <si>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</si>
  <si>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</si>
  <si>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</si>
  <si>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</si>
  <si>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</si>
  <si>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</si>
  <si>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</si>
  <si>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</si>
  <si>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</si>
  <si>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</si>
  <si>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</si>
  <si>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</si>
  <si>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</si>
  <si>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</si>
  <si>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</si>
  <si>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</si>
  <si>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</si>
  <si>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</si>
  <si>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</si>
  <si>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</si>
  <si>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</si>
  <si>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</si>
  <si>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</si>
  <si>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</si>
  <si>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</si>
  <si>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</si>
  <si>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</si>
  <si>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</si>
  <si>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</si>
  <si>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</si>
  <si>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</si>
  <si>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</si>
  <si>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</si>
  <si>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</si>
  <si>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</si>
  <si>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</si>
  <si>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</si>
  <si>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</si>
  <si>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</si>
  <si>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</si>
  <si>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</si>
  <si>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</si>
  <si>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</si>
  <si>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</si>
  <si>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</si>
  <si>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</si>
  <si>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</si>
  <si>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</si>
  <si>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</si>
  <si>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</si>
  <si>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</si>
  <si>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</si>
  <si>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</si>
  <si>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</si>
  <si>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</si>
  <si>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</si>
  <si>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</si>
  <si>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</si>
  <si>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</si>
  <si>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</si>
  <si>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</si>
  <si>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</si>
  <si>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</si>
  <si>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</si>
  <si>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</si>
  <si>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</si>
  <si>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</si>
  <si>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</si>
  <si>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</si>
  <si>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</si>
  <si>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</si>
  <si>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</si>
  <si>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</si>
  <si>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</si>
  <si>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</si>
  <si>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</si>
  <si>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</si>
  <si>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</si>
  <si>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</si>
  <si>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</si>
  <si>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</si>
  <si>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</si>
  <si>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</si>
  <si>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</si>
  <si>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</si>
  <si>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</si>
  <si>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</si>
  <si>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</si>
  <si>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</si>
  <si>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</si>
  <si>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</si>
  <si>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</si>
  <si>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</si>
  <si>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</si>
  <si>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</si>
  <si>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</si>
  <si>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</si>
  <si>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</si>
  <si>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</si>
  <si>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</si>
  <si>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</si>
  <si>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</si>
  <si>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</si>
  <si>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</si>
  <si>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</si>
  <si>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</si>
  <si>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</si>
  <si>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</si>
  <si>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</si>
  <si>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</si>
  <si>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</si>
  <si>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</si>
  <si>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</si>
  <si>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</si>
  <si>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</si>
  <si>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</si>
  <si>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</si>
  <si>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</si>
  <si>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</si>
  <si>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</si>
  <si>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</si>
  <si>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</si>
  <si>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</si>
  <si>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</si>
  <si>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</si>
  <si>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</si>
  <si>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</si>
  <si>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</si>
  <si>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</si>
  <si>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</si>
  <si>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</si>
  <si>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</si>
  <si>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</si>
  <si>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</si>
  <si>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</si>
  <si>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</si>
  <si>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</si>
  <si>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</si>
  <si>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</si>
  <si>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</si>
  <si>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</si>
  <si>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</si>
  <si>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</si>
  <si>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</si>
  <si>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</si>
  <si>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</si>
  <si>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</si>
  <si>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</si>
  <si>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</si>
  <si>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</si>
  <si>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</si>
  <si>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</si>
  <si>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</si>
  <si>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</si>
  <si>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</si>
  <si>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</si>
  <si>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</si>
  <si>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</si>
  <si>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</si>
  <si>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</si>
  <si>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</si>
  <si>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</si>
  <si>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</si>
  <si>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</si>
  <si>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</si>
  <si>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</si>
  <si>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</si>
  <si>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</si>
  <si>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</si>
  <si>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</si>
  <si>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</si>
  <si>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</si>
  <si>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</si>
  <si>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</si>
  <si>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</si>
  <si>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</si>
  <si>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</si>
  <si>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</si>
  <si>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</si>
  <si>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</si>
  <si>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</si>
  <si>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</si>
  <si>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</si>
  <si>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</si>
  <si>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</si>
  <si>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</si>
  <si>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</si>
  <si>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</si>
  <si>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</si>
  <si>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</si>
  <si>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</si>
  <si>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</si>
  <si>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</si>
  <si>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</si>
  <si>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</si>
  <si>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</si>
  <si>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</si>
  <si>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</si>
  <si>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</si>
  <si>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</si>
  <si>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</si>
  <si>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</si>
  <si>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</si>
  <si>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</si>
  <si>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</si>
  <si>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</si>
  <si>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</si>
  <si>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</si>
  <si>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</si>
  <si>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</si>
  <si>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</si>
  <si>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</si>
  <si>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</si>
  <si>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</si>
  <si>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</si>
  <si>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</si>
  <si>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</si>
  <si>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</si>
  <si>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</si>
  <si>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</si>
  <si>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</si>
  <si>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</si>
  <si>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</si>
  <si>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</si>
  <si>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</si>
  <si>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</si>
  <si>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</si>
  <si>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</si>
  <si>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</si>
  <si>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</si>
  <si>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</si>
  <si>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</si>
  <si>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</si>
  <si>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</si>
  <si>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</si>
  <si>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</si>
  <si>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</si>
  <si>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</si>
  <si>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</si>
  <si>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</si>
  <si>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</si>
  <si>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</si>
  <si>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</si>
  <si>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</si>
  <si>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</si>
  <si>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</si>
  <si>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</si>
  <si>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</si>
  <si>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</si>
  <si>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</si>
  <si>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</si>
  <si>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</si>
  <si>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</si>
  <si>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</si>
  <si>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</si>
  <si>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</si>
  <si>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</si>
  <si>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</si>
  <si>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</si>
  <si>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</si>
  <si>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</si>
  <si>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</si>
  <si>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</si>
  <si>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</si>
  <si>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</si>
  <si>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</si>
  <si>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</si>
  <si>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</si>
  <si>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</si>
  <si>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</si>
  <si>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</si>
  <si>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</si>
  <si>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</si>
  <si>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</si>
  <si>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</si>
  <si>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</si>
  <si>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</si>
  <si>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</si>
  <si>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</si>
  <si>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</si>
  <si>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</si>
  <si>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</si>
  <si>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</si>
  <si>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</si>
  <si>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</si>
  <si>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</si>
  <si>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</si>
  <si>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</si>
  <si>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</si>
  <si>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</si>
  <si>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</si>
  <si>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</si>
  <si>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</si>
  <si>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</si>
  <si>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</si>
  <si>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</si>
  <si>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</si>
  <si>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</si>
  <si>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</si>
  <si>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</si>
  <si>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</si>
  <si>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</si>
  <si>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</si>
  <si>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</si>
  <si>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</si>
  <si>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</si>
  <si>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</si>
  <si>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</si>
  <si>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</si>
  <si>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</si>
  <si>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</si>
  <si>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</si>
  <si>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</si>
  <si>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</si>
  <si>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</si>
  <si>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</si>
  <si>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</si>
  <si>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</si>
  <si>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</si>
  <si>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</si>
  <si>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</si>
  <si>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</si>
  <si>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</si>
  <si>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</si>
  <si>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</si>
  <si>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</si>
  <si>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</si>
  <si>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</si>
  <si>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</si>
  <si>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</si>
  <si>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</si>
  <si>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</si>
  <si>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</si>
  <si>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</si>
  <si>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</si>
  <si>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</si>
  <si>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</si>
  <si>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</si>
  <si>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</si>
  <si>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</si>
  <si>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</si>
  <si>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</si>
  <si>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</si>
  <si>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</si>
  <si>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</si>
  <si>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</si>
  <si>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</si>
  <si>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</si>
  <si>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</si>
  <si>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</si>
  <si>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</si>
  <si>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</si>
  <si>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</si>
  <si>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</si>
  <si>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</si>
  <si>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</si>
  <si>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</si>
  <si>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</si>
  <si>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</si>
  <si>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</si>
  <si>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</si>
  <si>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</si>
  <si>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</si>
  <si>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</si>
  <si>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</si>
  <si>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</si>
  <si>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</si>
  <si>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</si>
  <si>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</si>
  <si>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</si>
  <si>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</si>
  <si>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</si>
  <si>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</si>
  <si>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</si>
  <si>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</si>
  <si>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</si>
  <si>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</si>
  <si>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</si>
  <si>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</si>
  <si>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</si>
  <si>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</si>
  <si>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</si>
  <si>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</si>
  <si>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</si>
  <si>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</si>
  <si>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</si>
  <si>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</si>
  <si>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</si>
  <si>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</si>
  <si>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</si>
  <si>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</si>
  <si>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</si>
  <si>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</si>
  <si>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</si>
  <si>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</si>
  <si>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</si>
  <si>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</si>
  <si>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</si>
  <si>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</si>
  <si>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</si>
  <si>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</si>
  <si>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</si>
  <si>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</si>
  <si>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</si>
  <si>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</si>
  <si>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</si>
  <si>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</si>
  <si>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</si>
  <si>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</si>
  <si>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</si>
  <si>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</si>
  <si>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</si>
  <si>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</si>
  <si>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</si>
  <si>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</si>
  <si>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</si>
  <si>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</si>
  <si>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</si>
  <si>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</si>
  <si>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</si>
  <si>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</si>
  <si>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</si>
  <si>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</si>
  <si>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</si>
  <si>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</si>
  <si>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</si>
  <si>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</si>
  <si>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</si>
  <si>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</si>
  <si>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</si>
  <si>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</si>
  <si>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</si>
  <si>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</si>
  <si>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</si>
  <si>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</si>
  <si>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</si>
  <si>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</si>
  <si>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</si>
  <si>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</si>
  <si>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</si>
  <si>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</si>
  <si>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</si>
  <si>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</si>
  <si>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</si>
  <si>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</si>
  <si>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</si>
  <si>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</si>
  <si>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</si>
  <si>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</si>
  <si>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</si>
  <si>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</si>
  <si>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</si>
  <si>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</si>
  <si>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</si>
  <si>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</si>
  <si>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</si>
  <si>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</si>
  <si>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</si>
  <si>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</si>
  <si>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</si>
  <si>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</si>
  <si>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</si>
  <si>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</si>
  <si>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</si>
  <si>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</si>
  <si>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</si>
  <si>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</si>
  <si>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</si>
  <si>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</si>
  <si>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</si>
  <si>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</si>
  <si>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</si>
  <si>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</si>
  <si>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</si>
  <si>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</si>
  <si>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</si>
  <si>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</si>
  <si>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</si>
  <si>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</si>
  <si>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</si>
  <si>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</si>
  <si>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</si>
  <si>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</si>
  <si>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</si>
  <si>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</si>
  <si>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</si>
  <si>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</si>
  <si>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</si>
  <si>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</si>
  <si>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</si>
  <si>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</si>
  <si>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</si>
  <si>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</si>
  <si>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</si>
  <si>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</si>
  <si>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</si>
  <si>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</si>
  <si>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</si>
  <si>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</si>
  <si>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</si>
  <si>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</si>
  <si>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</si>
  <si>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</si>
  <si>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</si>
  <si>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</si>
  <si>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</si>
  <si>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</si>
  <si>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</si>
  <si>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</si>
  <si>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</si>
  <si>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</si>
  <si>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</si>
  <si>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</si>
  <si>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</si>
  <si>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</si>
  <si>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</si>
  <si>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</si>
  <si>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</si>
  <si>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</si>
  <si>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</si>
  <si>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</si>
  <si>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</si>
  <si>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</si>
  <si>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</si>
  <si>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</si>
  <si>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</si>
  <si>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</si>
  <si>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</si>
  <si>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</si>
  <si>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</si>
  <si>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</si>
  <si>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</si>
  <si>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</si>
  <si>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</si>
  <si>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</si>
  <si>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</si>
  <si>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</si>
  <si>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</si>
  <si>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</si>
  <si>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</si>
  <si>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</si>
  <si>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</si>
  <si>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</si>
  <si>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</si>
  <si>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</si>
  <si>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</si>
  <si>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</si>
  <si>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</si>
  <si>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</si>
  <si>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</si>
  <si>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</si>
  <si>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</si>
  <si>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</si>
  <si>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</si>
  <si>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</si>
  <si>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</si>
  <si>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</si>
  <si>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</si>
  <si>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</si>
  <si>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</si>
  <si>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</si>
  <si>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</si>
  <si>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</si>
  <si>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</si>
  <si>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</si>
  <si>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</si>
  <si>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</si>
  <si>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</si>
  <si>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</si>
  <si>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</si>
  <si>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</si>
  <si>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</si>
  <si>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</si>
  <si>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</si>
  <si>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</si>
  <si>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</si>
  <si>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</si>
  <si>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</si>
  <si>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</si>
  <si>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</si>
  <si>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</si>
  <si>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</si>
  <si>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</si>
  <si>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</si>
  <si>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</si>
  <si>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</si>
  <si>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</si>
  <si>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</si>
  <si>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</si>
  <si>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</si>
  <si>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</si>
  <si>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</si>
  <si>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</si>
  <si>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</si>
  <si>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</si>
  <si>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</si>
  <si>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</si>
  <si>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</si>
  <si>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</si>
  <si>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</si>
  <si>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</si>
  <si>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</si>
  <si>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</si>
  <si>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</si>
  <si>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</si>
  <si>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</si>
  <si>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</si>
  <si>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</si>
  <si>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</si>
  <si>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</si>
  <si>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</si>
  <si>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</si>
  <si>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</si>
  <si>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</si>
  <si>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</si>
  <si>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</si>
  <si>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</si>
  <si>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</si>
  <si>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</si>
  <si>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</si>
  <si>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</si>
  <si>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</si>
  <si>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</si>
  <si>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</si>
  <si>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</si>
  <si>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</si>
  <si>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</si>
  <si>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</si>
  <si>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</si>
  <si>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</si>
  <si>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</si>
  <si>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</si>
  <si>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</si>
  <si>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</si>
  <si>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</si>
  <si>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</si>
  <si>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</si>
  <si>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</si>
  <si>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</si>
  <si>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</si>
  <si>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</si>
  <si>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</si>
  <si>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</si>
  <si>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</si>
  <si>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</si>
  <si>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</si>
  <si>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</si>
  <si>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</si>
  <si>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</si>
  <si>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</si>
  <si>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</si>
  <si>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</si>
  <si>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</si>
  <si>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</si>
  <si>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</si>
  <si>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</si>
  <si>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</si>
  <si>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</si>
  <si>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</si>
  <si>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</si>
  <si>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</si>
  <si>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</si>
  <si>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</si>
  <si>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</si>
  <si>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</si>
  <si>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</si>
  <si>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</si>
  <si>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</si>
  <si>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</si>
  <si>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</si>
  <si>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</si>
  <si>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</si>
  <si>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</si>
  <si>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</si>
  <si>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</si>
  <si>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</si>
  <si>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</si>
  <si>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</si>
  <si>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</si>
  <si>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</si>
  <si>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</si>
  <si>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</si>
  <si>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</si>
  <si>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</si>
  <si>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</si>
  <si>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</si>
  <si>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</si>
  <si>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</si>
  <si>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</si>
  <si>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</si>
  <si>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</si>
  <si>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</si>
  <si>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</si>
  <si>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</si>
  <si>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</si>
  <si>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</si>
  <si>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</si>
  <si>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</si>
  <si>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</si>
  <si>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</si>
  <si>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</si>
  <si>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</si>
  <si>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</si>
  <si>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</si>
  <si>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</si>
  <si>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</si>
  <si>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</si>
  <si>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</si>
  <si>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</si>
  <si>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</si>
  <si>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</si>
  <si>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</si>
  <si>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</si>
  <si>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</si>
  <si>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</si>
  <si>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</si>
  <si>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</si>
  <si>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</si>
  <si>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</si>
  <si>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</si>
  <si>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</si>
  <si>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</si>
  <si>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</si>
  <si>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</si>
  <si>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</si>
  <si>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</si>
  <si>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</si>
  <si>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</si>
  <si>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</si>
  <si>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</si>
  <si>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</si>
  <si>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</si>
  <si>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</si>
  <si>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</si>
  <si>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</si>
  <si>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</si>
  <si>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</si>
  <si>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</si>
  <si>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</si>
  <si>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</si>
  <si>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</si>
  <si>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</si>
  <si>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</si>
  <si>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</si>
  <si>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</si>
  <si>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</si>
  <si>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</si>
  <si>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</si>
  <si>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</si>
  <si>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</si>
  <si>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</si>
  <si>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</si>
  <si>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</si>
  <si>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</si>
  <si>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</si>
  <si>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</si>
  <si>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</si>
  <si>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</si>
  <si>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</si>
  <si>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</si>
  <si>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</si>
  <si>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</si>
  <si>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</si>
  <si>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</si>
  <si>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</si>
  <si>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</si>
  <si>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</si>
  <si>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</si>
  <si>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</si>
  <si>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</si>
  <si>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</si>
  <si>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</si>
  <si>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</si>
  <si>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</si>
  <si>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</si>
  <si>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</si>
  <si>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</si>
  <si>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</si>
  <si>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</si>
  <si>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</si>
  <si>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</si>
  <si>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</si>
  <si>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</si>
  <si>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</si>
  <si>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</si>
  <si>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</si>
  <si>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</si>
  <si>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</si>
  <si>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</si>
  <si>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</si>
  <si>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</si>
  <si>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</si>
  <si>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</si>
  <si>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</si>
  <si>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</si>
  <si>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</si>
  <si>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</si>
  <si>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</si>
  <si>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</si>
  <si>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</si>
  <si>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</si>
  <si>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</si>
  <si>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</si>
  <si>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</si>
  <si>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</si>
  <si>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</si>
  <si>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</si>
  <si>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</si>
  <si>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</si>
  <si>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</si>
  <si>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</si>
  <si>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</si>
  <si>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</si>
  <si>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</si>
  <si>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</si>
  <si>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</si>
  <si>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</si>
  <si>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</si>
  <si>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</si>
  <si>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</si>
  <si>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</si>
  <si>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</si>
  <si>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</si>
  <si>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</si>
  <si>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</si>
  <si>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</si>
  <si>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</si>
  <si>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</si>
  <si>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</si>
  <si>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</si>
  <si>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</si>
  <si>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</si>
  <si>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</si>
  <si>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</si>
  <si>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</si>
  <si>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</si>
  <si>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</si>
  <si>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</si>
  <si>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</si>
  <si>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</si>
  <si>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</si>
  <si>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</si>
  <si>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</si>
  <si>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</si>
  <si>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</si>
  <si>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</si>
  <si>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</si>
  <si>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</si>
  <si>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</si>
  <si>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</si>
  <si>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</si>
  <si>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</si>
  <si>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</si>
  <si>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</si>
  <si>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</si>
  <si>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</si>
  <si>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</si>
  <si>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</si>
  <si>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</si>
  <si>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</si>
  <si>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</si>
  <si>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</si>
  <si>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</si>
  <si>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</si>
  <si>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</si>
  <si>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</si>
  <si>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</si>
  <si>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</si>
  <si>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</si>
  <si>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</si>
  <si>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</si>
  <si>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</si>
  <si>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</si>
  <si>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</si>
  <si>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</si>
  <si>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</si>
  <si>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</si>
  <si>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</si>
  <si>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</si>
  <si>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</si>
  <si>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</si>
  <si>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</si>
  <si>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</si>
  <si>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</si>
  <si>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</si>
  <si>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</si>
  <si>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</si>
  <si>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</si>
  <si>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</si>
  <si>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</si>
  <si>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</si>
  <si>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</si>
  <si>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</si>
  <si>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</si>
  <si>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</si>
  <si>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</si>
  <si>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</si>
  <si>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</si>
  <si>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</si>
  <si>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</si>
  <si>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</si>
  <si>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</si>
  <si>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</si>
  <si>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</si>
  <si>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</si>
  <si>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</si>
  <si>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</si>
  <si>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</si>
  <si>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</si>
  <si>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</si>
  <si>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</si>
  <si>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</si>
  <si>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</si>
  <si>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</si>
  <si>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</si>
  <si>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</si>
  <si>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</si>
  <si>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</si>
  <si>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</si>
  <si>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</si>
  <si>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</si>
  <si>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</si>
  <si>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</si>
  <si>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</si>
  <si>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</si>
  <si>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</si>
  <si>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</si>
  <si>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</si>
  <si>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</si>
  <si>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</si>
  <si>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</si>
  <si>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</si>
  <si>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</si>
  <si>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</si>
  <si>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</si>
  <si>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</si>
  <si>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</si>
  <si>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</si>
  <si>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</si>
  <si>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</si>
  <si>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</si>
  <si>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</si>
  <si>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</si>
  <si>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</si>
  <si>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</si>
  <si>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</si>
  <si>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</si>
  <si>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</si>
  <si>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</si>
  <si>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</si>
  <si>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</si>
  <si>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</si>
  <si>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</si>
  <si>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</si>
  <si>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</si>
  <si>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</si>
  <si>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</si>
  <si>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</si>
  <si>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</si>
  <si>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</si>
  <si>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</si>
  <si>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</si>
  <si>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</si>
  <si>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</si>
  <si>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</si>
  <si>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</si>
  <si>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</si>
  <si>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</si>
  <si>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</si>
  <si>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</si>
  <si>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</si>
  <si>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</si>
  <si>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</si>
  <si>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</si>
  <si>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</si>
  <si>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</si>
  <si>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</si>
  <si>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</si>
  <si>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</si>
  <si>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</si>
  <si>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</si>
  <si>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</si>
  <si>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</si>
  <si>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</si>
  <si>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</si>
  <si>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</si>
  <si>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</si>
  <si>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</si>
  <si>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</si>
  <si>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</si>
  <si>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</si>
  <si>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</si>
  <si>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</si>
  <si>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</si>
  <si>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</si>
  <si>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</si>
  <si>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</si>
  <si>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</si>
  <si>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</si>
  <si>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</si>
  <si>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</si>
  <si>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</si>
  <si>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</si>
  <si>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</si>
  <si>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</si>
  <si>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</si>
  <si>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</si>
  <si>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</si>
  <si>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</si>
  <si>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</si>
  <si>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</si>
  <si>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</si>
  <si>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</si>
  <si>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</si>
  <si>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</si>
  <si>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</si>
  <si>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</si>
  <si>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</si>
  <si>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</si>
  <si>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</si>
  <si>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</si>
  <si>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</si>
  <si>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</si>
  <si>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</si>
  <si>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</si>
  <si>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</si>
  <si>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</si>
  <si>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</si>
  <si>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</si>
  <si>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</si>
  <si>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</si>
  <si>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</si>
  <si>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</si>
  <si>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</si>
  <si>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</si>
  <si>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</si>
  <si>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</si>
  <si>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</si>
  <si>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</si>
  <si>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</si>
  <si>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</si>
  <si>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</si>
  <si>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</si>
  <si>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</si>
  <si>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</si>
  <si>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</si>
  <si>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</si>
  <si>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</si>
  <si>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</si>
  <si>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</si>
  <si>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</si>
  <si>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</si>
  <si>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</si>
  <si>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</si>
  <si>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</si>
  <si>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</si>
  <si>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</si>
  <si>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</si>
  <si>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</si>
  <si>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</si>
  <si>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</si>
  <si>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</si>
  <si>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</si>
  <si>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</si>
  <si>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</si>
  <si>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</si>
  <si>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</si>
  <si>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</si>
  <si>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</si>
  <si>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</si>
  <si>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</si>
  <si>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</si>
  <si>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</si>
  <si>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</si>
  <si>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</si>
  <si>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</si>
  <si>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</si>
  <si>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</si>
  <si>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</si>
  <si>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</si>
  <si>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</si>
  <si>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</si>
  <si>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</si>
  <si>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</si>
  <si>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</si>
  <si>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</si>
  <si>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</si>
  <si>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</si>
  <si>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</si>
  <si>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</si>
  <si>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</si>
  <si>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</si>
  <si>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</si>
  <si>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</si>
  <si>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</si>
  <si>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</si>
  <si>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</si>
  <si>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</si>
  <si>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</si>
  <si>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</si>
  <si>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</si>
  <si>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</si>
  <si>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</si>
  <si>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</si>
  <si>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</si>
  <si>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</si>
  <si>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</si>
  <si>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</si>
  <si>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</si>
  <si>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</si>
  <si>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</si>
  <si>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</si>
  <si>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</si>
  <si>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</si>
  <si>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</si>
  <si>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</si>
  <si>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</si>
  <si>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</si>
  <si>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</si>
  <si>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</si>
  <si>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</si>
  <si>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</si>
  <si>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</si>
  <si>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</si>
  <si>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</si>
  <si>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</si>
  <si>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</si>
  <si>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</si>
  <si>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</si>
  <si>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</si>
  <si>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</si>
  <si>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</si>
  <si>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</si>
  <si>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</si>
  <si>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</si>
  <si>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</si>
  <si>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</si>
  <si>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</si>
  <si>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</si>
  <si>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</si>
  <si>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</si>
  <si>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</si>
  <si>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</si>
  <si>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</si>
  <si>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</si>
  <si>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</si>
  <si>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</si>
  <si>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</si>
  <si>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</si>
  <si>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</si>
  <si>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</si>
  <si>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</si>
  <si>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</si>
  <si>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</si>
  <si>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</si>
  <si>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</si>
  <si>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</si>
  <si>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</si>
  <si>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</si>
  <si>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</si>
  <si>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</si>
  <si>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</si>
  <si>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</si>
  <si>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</si>
  <si>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</si>
  <si>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</si>
  <si>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</si>
  <si>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</si>
  <si>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</si>
  <si>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</si>
  <si>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</si>
  <si>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</si>
  <si>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</si>
  <si>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</si>
  <si>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</si>
  <si>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</si>
  <si>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</si>
  <si>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</si>
  <si>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</si>
  <si>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</si>
  <si>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</si>
  <si>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</si>
  <si>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</si>
  <si>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</si>
  <si>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</si>
  <si>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</si>
  <si>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</si>
  <si>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</si>
  <si>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</si>
  <si>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</si>
  <si>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</si>
  <si>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</si>
  <si>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</si>
  <si>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</si>
  <si>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</si>
  <si>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</si>
  <si>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</si>
  <si>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</si>
  <si>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</si>
  <si>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</si>
  <si>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</si>
  <si>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</si>
  <si>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</si>
  <si>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</si>
  <si>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</si>
  <si>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</si>
  <si>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</si>
  <si>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</si>
  <si>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</si>
  <si>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</si>
  <si>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</si>
  <si>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</si>
  <si>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</si>
  <si>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</si>
  <si>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</si>
  <si>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</si>
  <si>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</si>
  <si>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</si>
  <si>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</si>
  <si>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</si>
  <si>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</si>
  <si>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</si>
  <si>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</si>
  <si>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</si>
  <si>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</si>
  <si>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</si>
  <si>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</si>
  <si>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</si>
  <si>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</si>
  <si>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</si>
  <si>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</si>
  <si>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</si>
  <si>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</si>
  <si>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</si>
  <si>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</si>
  <si>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</si>
  <si>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</si>
  <si>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</si>
  <si>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</si>
  <si>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</si>
  <si>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</si>
  <si>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</si>
  <si>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</si>
  <si>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</si>
  <si>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</si>
  <si>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</si>
  <si>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</si>
  <si>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</si>
  <si>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</si>
  <si>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</si>
  <si>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</si>
  <si>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</si>
  <si>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</si>
  <si>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</si>
  <si>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</si>
  <si>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</si>
  <si>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</si>
  <si>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</si>
  <si>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</si>
  <si>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</si>
  <si>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</si>
  <si>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</si>
  <si>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</si>
  <si>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</si>
  <si>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</si>
  <si>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</si>
  <si>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</si>
  <si>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</si>
  <si>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</si>
  <si>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</si>
  <si>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</si>
  <si>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</si>
  <si>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</si>
  <si>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</si>
  <si>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</si>
  <si>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</si>
  <si>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</si>
  <si>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</si>
  <si>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</si>
  <si>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</si>
  <si>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</si>
  <si>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</si>
  <si>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</si>
  <si>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</si>
  <si>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</si>
  <si>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</si>
  <si>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</si>
  <si>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</si>
  <si>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</si>
  <si>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</si>
  <si>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</si>
  <si>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</si>
  <si>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</si>
  <si>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</si>
  <si>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</si>
  <si>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</si>
  <si>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</si>
  <si>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</si>
  <si>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</si>
  <si>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</si>
  <si>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</si>
  <si>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</si>
  <si>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</si>
  <si>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</si>
  <si>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</si>
  <si>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</si>
  <si>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</si>
  <si>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</si>
  <si>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</si>
  <si>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</si>
  <si>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</si>
  <si>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</si>
  <si>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</si>
  <si>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</si>
  <si>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</si>
  <si>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</si>
  <si>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</si>
  <si>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</si>
  <si>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</si>
  <si>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</si>
  <si>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</si>
  <si>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</si>
  <si>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</si>
  <si>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</si>
  <si>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</si>
  <si>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</si>
  <si>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</si>
  <si>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</si>
  <si>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</si>
  <si>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</si>
  <si>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</si>
  <si>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</si>
  <si>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</si>
  <si>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</si>
  <si>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</si>
  <si>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</si>
  <si>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</si>
  <si>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</si>
  <si>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</si>
  <si>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</si>
  <si>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</si>
  <si>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</si>
  <si>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</si>
  <si>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</si>
  <si>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</si>
  <si>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</si>
  <si>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</si>
  <si>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</si>
  <si>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</si>
  <si>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</si>
  <si>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</si>
  <si>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</si>
  <si>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</si>
  <si>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</si>
  <si>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</si>
  <si>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</si>
  <si>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</si>
  <si>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</si>
  <si>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</si>
  <si>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</si>
  <si>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</si>
  <si>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</si>
  <si>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</si>
  <si>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</si>
  <si>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</si>
  <si>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</si>
  <si>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</si>
  <si>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</si>
  <si>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</si>
  <si>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</si>
  <si>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</si>
  <si>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</si>
  <si>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</si>
  <si>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</si>
  <si>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</si>
  <si>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</si>
  <si>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</si>
  <si>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</si>
  <si>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</si>
  <si>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</si>
  <si>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</si>
  <si>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</si>
  <si>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</si>
  <si>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</si>
  <si>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</si>
  <si>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</si>
  <si>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</si>
  <si>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</si>
  <si>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</si>
  <si>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</si>
  <si>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</si>
  <si>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</si>
  <si>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</si>
  <si>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</si>
  <si>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</si>
  <si>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</si>
  <si>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</si>
  <si>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</si>
  <si>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</si>
  <si>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</si>
  <si>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</si>
  <si>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</si>
  <si>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</si>
  <si>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</si>
  <si>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</si>
  <si>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</si>
  <si>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</si>
  <si>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</si>
  <si>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</si>
  <si>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</si>
  <si>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</si>
  <si>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</si>
  <si>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</si>
  <si>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</si>
  <si>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</si>
  <si>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</si>
  <si>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</si>
  <si>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</si>
  <si>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</si>
  <si>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</si>
  <si>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</si>
  <si>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</si>
  <si>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</si>
  <si>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</si>
  <si>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</si>
  <si>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</si>
  <si>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</si>
  <si>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</si>
  <si>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</si>
  <si>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</si>
  <si>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</si>
  <si>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</si>
  <si>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</si>
  <si>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</si>
  <si>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</si>
  <si>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</si>
  <si>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</si>
  <si>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</si>
  <si>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</si>
  <si>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</si>
  <si>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</si>
  <si>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</si>
  <si>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</si>
  <si>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</si>
  <si>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</si>
  <si>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</si>
  <si>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</si>
  <si>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</si>
  <si>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</si>
  <si>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</si>
  <si>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</si>
  <si>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</si>
  <si>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</si>
  <si>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</si>
  <si>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</si>
  <si>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</si>
  <si>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</si>
  <si>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</si>
  <si>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</si>
  <si>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</si>
  <si>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</si>
  <si>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</si>
  <si>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</si>
  <si>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</si>
  <si>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</si>
  <si>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</si>
  <si>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</si>
  <si>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</si>
  <si>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</si>
  <si>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</si>
  <si>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</si>
  <si>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</si>
  <si>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</si>
  <si>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</si>
  <si>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</si>
  <si>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</si>
  <si>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</si>
  <si>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</si>
  <si>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</si>
  <si>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</si>
  <si>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</si>
  <si>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</si>
  <si>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</si>
  <si>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</si>
  <si>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</si>
  <si>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</si>
  <si>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</si>
  <si>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</si>
  <si>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</si>
  <si>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</si>
  <si>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</si>
  <si>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</si>
  <si>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</si>
  <si>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</si>
  <si>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</si>
  <si>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</si>
  <si>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</si>
  <si>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</si>
  <si>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</si>
  <si>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</si>
  <si>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</si>
  <si>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</si>
  <si>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</si>
  <si>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</si>
  <si>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</si>
  <si>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</si>
  <si>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</si>
  <si>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</si>
  <si>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</si>
  <si>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</si>
  <si>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</si>
  <si>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</si>
  <si>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</si>
  <si>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</si>
  <si>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</si>
  <si>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</si>
  <si>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</si>
  <si>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</si>
  <si>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</si>
  <si>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</si>
  <si>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</si>
  <si>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</si>
  <si>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</si>
  <si>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</si>
  <si>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</si>
  <si>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</si>
  <si>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</si>
  <si>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</si>
  <si>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</si>
  <si>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</si>
  <si>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</si>
  <si>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</si>
  <si>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</si>
  <si>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</si>
  <si>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</si>
  <si>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</si>
  <si>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</si>
  <si>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</si>
  <si>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</si>
  <si>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</si>
  <si>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</si>
  <si>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</si>
  <si>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</si>
  <si>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</si>
  <si>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</si>
  <si>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</si>
  <si>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</si>
  <si>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</si>
  <si>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</si>
  <si>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</si>
  <si>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</si>
  <si>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</si>
  <si>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</si>
  <si>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</si>
  <si>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</si>
  <si>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</si>
  <si>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</si>
  <si>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</si>
  <si>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</si>
  <si>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</si>
  <si>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</si>
  <si>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</si>
  <si>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</si>
  <si>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</si>
  <si>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</si>
  <si>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</si>
  <si>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</si>
  <si>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</si>
  <si>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</si>
  <si>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</si>
  <si>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</si>
  <si>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</si>
  <si>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</si>
  <si>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</si>
  <si>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</si>
  <si>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</si>
  <si>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</si>
  <si>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</si>
  <si>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</si>
  <si>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</si>
  <si>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</si>
  <si>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</si>
  <si>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</si>
  <si>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</si>
  <si>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</si>
  <si>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</si>
  <si>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</si>
  <si>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</si>
  <si>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</si>
  <si>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</si>
  <si>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</si>
  <si>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</si>
  <si>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</si>
  <si>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</si>
  <si>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</si>
  <si>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</si>
  <si>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</si>
  <si>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</si>
  <si>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</si>
  <si>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</si>
  <si>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Aguardando auxiliar</t>
  </si>
  <si>
    <t>TP não solicita intervalo/ folga</t>
  </si>
  <si>
    <t xml:space="preserve">TP pronto 08h16 / </t>
  </si>
  <si>
    <t>Descarga de dormente</t>
  </si>
  <si>
    <t>Aguardando solicitar MC1.</t>
  </si>
  <si>
    <t>TP em preparação / L98 parado no km de trabalho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</si>
  <si>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</si>
  <si>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Locomotiva 7278 aguardando atendimento MEC / baixa pressão de óleo e sem tração.</t>
  </si>
  <si>
    <t>Cancelado / TP em outra atividade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</si>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</sst>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6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572" activePane="bottomRight" state="frozen"/>
      <selection pane="bottomRight" activeCell="BJ575" sqref="BJ5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 t="str">
        <f>IF(D570="","*",IFERROR(IF(ISODD(COUNT(AS570:AX570)),"ERRO",SUM((AT570-AS570),(AV570-AU570),(AX570-AW570))),"ERRO"))</f>
        <v>*</v>
      </c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/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220" t="str">
        <f t="shared" si="55"/>
        <v/>
      </c>
    </row>
    <row r="571" spans="1:72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 t="str">
        <f>IF(D571="","*",IFERROR(IF(ISODD(COUNT(AS571:AX571)),"ERRO",SUM((AT571-AS571),(AV571-AU571),(AX571-AW571))),"ERRO"))</f>
        <v>*</v>
      </c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/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 t="s">
        <v>1753</v>
      </c>
      <c r="BK572" s="245"/>
      <c r="BL572" s="185"/>
      <c r="BM572" s="180"/>
      <c r="BN572" s="180"/>
      <c r="BO572" s="164"/>
      <c r="BP572" s="245"/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/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>
        <v>0</v>
      </c>
      <c r="AS573" s="266">
        <v>0</v>
      </c>
      <c r="AT573" s="266">
        <v>0</v>
      </c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>
        <v>0</v>
      </c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0</v>
      </c>
      <c r="BI573" s="244"/>
      <c r="BJ573" s="271" t="s">
        <v>1754</v>
      </c>
      <c r="BK573" s="245" t="s">
        <v>1754</v>
      </c>
      <c r="BL573" s="185"/>
      <c r="BM573" s="180" t="s">
        <v>687</v>
      </c>
      <c r="BN573" s="180" t="s">
        <v>717</v>
      </c>
      <c r="BO573" s="164" t="s">
        <v>780</v>
      </c>
      <c r="BP573" s="245" t="s">
        <v>1754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>
        <v>0.34444444444444444</v>
      </c>
      <c r="AS574" s="266"/>
      <c r="AT574" s="266"/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 t="s">
        <v>1755</v>
      </c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 t="s">
        <v>994</v>
      </c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1756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 t="s">
        <v>1757</v>
      </c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0</v>
      </c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 t="s">
        <v>1758</v>
      </c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  <c r="BT579" s="220" t="str">
        <f t="shared" si="55"/>
        <v/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0</v>
      </c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 t="s">
        <v>1758</v>
      </c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0</v>
      </c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 t="s">
        <v>1758</v>
      </c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 t="s">
        <v>1757</v>
      </c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 t="str">
        <f>IF(D583="","*",IFERROR(IF(ISODD(COUNT(AS583:AX583)),"ERRO",SUM((AT583-AS583),(AV583-AU583),(AX583-AW583))),"ERRO"))</f>
        <v>*</v>
      </c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1759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 t="s">
        <v>1760</v>
      </c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1759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 t="s">
        <v>1757</v>
      </c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>
        <v>0</v>
      </c>
      <c r="AS586" s="266">
        <v>0</v>
      </c>
      <c r="AT586" s="266">
        <v>0</v>
      </c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>
        <v>0</v>
      </c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0</v>
      </c>
      <c r="BI586" s="244"/>
      <c r="BJ586" s="271" t="s">
        <v>1761</v>
      </c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0</v>
      </c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1</v>
      </c>
      <c r="BI587" s="244"/>
      <c r="BJ587" s="271" t="s">
        <v>994</v>
      </c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/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1</v>
      </c>
      <c r="BI588" s="244"/>
      <c r="BJ588" s="271" t="s">
        <v>994</v>
      </c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/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1</v>
      </c>
      <c r="BI589" s="244"/>
      <c r="BJ589" s="271" t="s">
        <v>1757</v>
      </c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1762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1763</v>
      </c>
      <c r="E3" s="309" t="s">
        <v>1764</v>
      </c>
      <c r="F3" s="309" t="s">
        <v>1765</v>
      </c>
      <c r="G3" s="314" t="s">
        <v>1766</v>
      </c>
      <c r="H3" s="309" t="s">
        <v>1767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1768</v>
      </c>
      <c r="E5" s="311">
        <v>46013</v>
      </c>
      <c r="F5" s="310">
        <v>7000</v>
      </c>
      <c r="G5" s="315" t="s">
        <v>1769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1770</v>
      </c>
      <c r="G6" s="315" t="s">
        <v>1769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1771</v>
      </c>
      <c r="G7" s="316" t="s">
        <v>1772</v>
      </c>
      <c r="H7" s="312" t="s">
        <v>1773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1774</v>
      </c>
      <c r="H8" s="310" t="s">
        <v>1775</v>
      </c>
    </row>
    <row r="9" spans="3:8">
      <c r="C9" s="310" t="s">
        <v>463</v>
      </c>
      <c r="D9" s="310" t="s">
        <v>1776</v>
      </c>
      <c r="E9" s="311">
        <v>45993</v>
      </c>
      <c r="F9" s="310">
        <v>12000</v>
      </c>
      <c r="G9" s="315" t="s">
        <v>1777</v>
      </c>
      <c r="H9" s="310"/>
    </row>
    <row r="10" spans="3:8" ht="29.25">
      <c r="C10" s="310" t="s">
        <v>463</v>
      </c>
      <c r="D10" s="310" t="s">
        <v>1778</v>
      </c>
      <c r="E10" s="311">
        <v>45993</v>
      </c>
      <c r="F10" s="310">
        <v>9000</v>
      </c>
      <c r="G10" s="315" t="s">
        <v>1779</v>
      </c>
      <c r="H10" s="310"/>
    </row>
    <row r="11" spans="3:8" ht="29.25">
      <c r="C11" s="310" t="s">
        <v>463</v>
      </c>
      <c r="D11" s="310" t="s">
        <v>1780</v>
      </c>
      <c r="E11" s="311">
        <v>45993</v>
      </c>
      <c r="F11" s="310">
        <v>10000</v>
      </c>
      <c r="G11" s="315" t="s">
        <v>1779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1781</v>
      </c>
      <c r="G12" s="315" t="s">
        <v>1782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1783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1784</v>
      </c>
      <c r="C4" s="314" t="s">
        <v>1785</v>
      </c>
      <c r="D4" s="314" t="s">
        <v>1786</v>
      </c>
      <c r="E4" s="314" t="s">
        <v>1787</v>
      </c>
      <c r="F4" s="314" t="s">
        <v>8</v>
      </c>
      <c r="G4" s="314" t="s">
        <v>1788</v>
      </c>
    </row>
    <row r="5" spans="2:8">
      <c r="B5" s="317" t="s">
        <v>1153</v>
      </c>
      <c r="C5" s="317">
        <v>314978</v>
      </c>
      <c r="D5" s="317" t="s">
        <v>1789</v>
      </c>
      <c r="E5" s="317" t="s">
        <v>541</v>
      </c>
      <c r="F5" s="317" t="s">
        <v>101</v>
      </c>
      <c r="G5" s="318">
        <v>46143</v>
      </c>
    </row>
    <row r="6" spans="2:8">
      <c r="B6" s="317" t="s">
        <v>1790</v>
      </c>
      <c r="C6" s="317">
        <v>256790</v>
      </c>
      <c r="D6" s="317" t="s">
        <v>1791</v>
      </c>
      <c r="E6" s="317" t="s">
        <v>541</v>
      </c>
      <c r="F6" s="317" t="s">
        <v>1792</v>
      </c>
      <c r="G6" s="318">
        <v>45992</v>
      </c>
    </row>
    <row r="7" spans="2:8">
      <c r="B7" s="317" t="s">
        <v>1793</v>
      </c>
      <c r="C7" s="317">
        <v>265193</v>
      </c>
      <c r="D7" s="317" t="s">
        <v>1794</v>
      </c>
      <c r="E7" s="317" t="s">
        <v>542</v>
      </c>
      <c r="F7" s="317" t="s">
        <v>1500</v>
      </c>
      <c r="G7" s="317" t="s">
        <v>1795</v>
      </c>
    </row>
    <row r="8" spans="2:8">
      <c r="B8" s="317" t="s">
        <v>1796</v>
      </c>
      <c r="C8" s="317">
        <v>293716</v>
      </c>
      <c r="D8" s="317" t="s">
        <v>1797</v>
      </c>
      <c r="E8" s="317" t="s">
        <v>542</v>
      </c>
      <c r="F8" s="317" t="s">
        <v>1500</v>
      </c>
      <c r="G8" s="318">
        <v>46204</v>
      </c>
    </row>
    <row r="9" spans="2:8">
      <c r="B9" s="317" t="s">
        <v>1798</v>
      </c>
      <c r="C9" s="317">
        <v>257258</v>
      </c>
      <c r="D9" s="317" t="s">
        <v>1799</v>
      </c>
      <c r="E9" s="317" t="s">
        <v>543</v>
      </c>
      <c r="F9" s="317" t="s">
        <v>144</v>
      </c>
      <c r="G9" s="318">
        <v>46327</v>
      </c>
    </row>
    <row r="10" spans="2:8">
      <c r="B10" s="317" t="s">
        <v>1800</v>
      </c>
      <c r="C10" s="317">
        <v>371147</v>
      </c>
      <c r="D10" s="317" t="s">
        <v>1801</v>
      </c>
      <c r="E10" s="317" t="s">
        <v>543</v>
      </c>
      <c r="F10" s="317" t="s">
        <v>144</v>
      </c>
      <c r="G10" s="317" t="s">
        <v>1795</v>
      </c>
    </row>
    <row r="11" spans="2:8">
      <c r="B11" s="317" t="s">
        <v>1802</v>
      </c>
      <c r="C11" s="317">
        <v>259230</v>
      </c>
      <c r="D11" s="317" t="s">
        <v>1803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1804</v>
      </c>
      <c r="C12" s="317">
        <v>370705</v>
      </c>
      <c r="D12" s="317"/>
      <c r="E12" s="317" t="s">
        <v>543</v>
      </c>
      <c r="F12" s="317" t="s">
        <v>144</v>
      </c>
      <c r="G12" s="317" t="s">
        <v>1795</v>
      </c>
    </row>
    <row r="13" spans="2:8">
      <c r="B13" s="317" t="s">
        <v>1805</v>
      </c>
      <c r="C13" s="317">
        <v>258542</v>
      </c>
      <c r="D13" s="317" t="s">
        <v>1806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1807</v>
      </c>
      <c r="C14" s="317">
        <v>257050</v>
      </c>
      <c r="D14" s="317" t="s">
        <v>1808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1809</v>
      </c>
      <c r="D5" s="382"/>
      <c r="E5" s="382"/>
      <c r="F5" s="382"/>
      <c r="G5" s="382"/>
      <c r="H5" s="382"/>
      <c r="I5" s="382"/>
      <c r="J5" s="383"/>
      <c r="K5" s="384" t="s">
        <v>1810</v>
      </c>
      <c r="L5" s="385"/>
      <c r="M5" s="385"/>
      <c r="N5" s="385"/>
      <c r="O5" s="386" t="s">
        <v>1811</v>
      </c>
      <c r="P5" s="387"/>
      <c r="Q5" s="388"/>
    </row>
    <row r="6" spans="1:17" s="94" customFormat="1" ht="15.75" customHeight="1">
      <c r="A6" s="88" t="s">
        <v>1812</v>
      </c>
      <c r="B6" s="95" t="s">
        <v>1813</v>
      </c>
      <c r="C6" s="96" t="s">
        <v>874</v>
      </c>
      <c r="D6" s="97" t="s">
        <v>875</v>
      </c>
      <c r="E6" s="96" t="s">
        <v>1814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1815</v>
      </c>
      <c r="M6" s="139" t="s">
        <v>335</v>
      </c>
      <c r="N6" s="140" t="s">
        <v>869</v>
      </c>
      <c r="O6" s="234" t="s">
        <v>912</v>
      </c>
      <c r="P6" s="157"/>
      <c r="Q6" s="190" t="s">
        <v>1816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Aguardando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 xml:space="preserve">TP pronto 08h16 / 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TP em preparação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Aguardando solicitar MC1.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TP em preparação / L98 parado no km de trabalho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TP em preparação / L98 parado no km de trabalho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TP em preparação / L98 parado no km de trabalho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Aguardando solicitar MC1.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Locomotiva 7278 aguardando atendimento MEC / baixa pressão de óleo e sem tração.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Aguardando solicitar MC1.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>
        <f>IF(SP_SUL!BH587="","*",SP_SUL!BH587)</f>
        <v>1</v>
      </c>
      <c r="P569" s="91"/>
      <c r="Q569" s="145" t="str">
        <f>IF($A$2=1,IF(SP_SUL!BJ587="","*",SP_SUL!BJ587),IF(SP_SUL!BK587="","*",SP_SUL!BK587))</f>
        <v>TP em preparação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1</v>
      </c>
      <c r="P570" s="91"/>
      <c r="Q570" s="145" t="str">
        <f>IF($A$2=1,IF(SP_SUL!BJ588="","*",SP_SUL!BJ588),IF(SP_SUL!BK588="","*",SP_SUL!BK588))</f>
        <v>TP em preparação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1</v>
      </c>
      <c r="P571" s="91"/>
      <c r="Q571" s="145" t="str">
        <f>IF($A$2=1,IF(SP_SUL!BJ589="","*",SP_SUL!BJ589),IF(SP_SUL!BK589="","*",SP_SUL!BK589))</f>
        <v>Aguardando solicitar MC1.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1816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1817</v>
      </c>
      <c r="W1" s="394"/>
      <c r="X1" s="394"/>
      <c r="Y1" s="104"/>
    </row>
    <row r="2" spans="1:25" s="101" customFormat="1" ht="11.25" customHeight="1">
      <c r="A2" s="105" t="s">
        <v>1818</v>
      </c>
      <c r="B2" s="105" t="s">
        <v>1813</v>
      </c>
      <c r="C2" s="105" t="s">
        <v>313</v>
      </c>
      <c r="D2" s="106" t="s">
        <v>874</v>
      </c>
      <c r="E2" s="106" t="s">
        <v>875</v>
      </c>
      <c r="F2" s="106" t="s">
        <v>1812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1819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1820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1821</v>
      </c>
      <c r="C2" s="96" t="s">
        <v>859</v>
      </c>
      <c r="D2" s="96" t="s">
        <v>861</v>
      </c>
      <c r="E2" s="96" t="s">
        <v>1822</v>
      </c>
      <c r="F2" s="96" t="s">
        <v>1823</v>
      </c>
      <c r="G2" s="96" t="s">
        <v>1824</v>
      </c>
      <c r="H2" s="96" t="s">
        <v>1825</v>
      </c>
      <c r="I2" s="96" t="s">
        <v>1826</v>
      </c>
      <c r="J2" s="96" t="s">
        <v>1827</v>
      </c>
      <c r="K2" s="131" t="s">
        <v>1828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 t="str">
        <f>IF(SP_SUL!B570="","*",SP_SUL!B570)</f>
        <v>*</v>
      </c>
      <c r="D568" s="121" t="str">
        <f>IF(SP_SUL!D570="","*",SP_SUL!D570)</f>
        <v>*</v>
      </c>
      <c r="E568" s="121" t="str">
        <f>IF(SP_SUL!H570="","*",SP_SUL!H570)</f>
        <v>*</v>
      </c>
      <c r="F568" s="137" t="str">
        <f>IF(SP_SUL!M570="","*",SP_SUL!M570)</f>
        <v>-</v>
      </c>
      <c r="G568" s="121" t="str">
        <f>IF(SP_SUL!I570="","*",SP_SUL!I570)</f>
        <v>*</v>
      </c>
      <c r="H568" s="121" t="str">
        <f>IF(SP_SUL!AB570="","*",SP_SUL!AB570)</f>
        <v>*</v>
      </c>
      <c r="I568" s="121" t="str">
        <f>IF(SP_SUL!AC570="","*",SP_SUL!AC570)</f>
        <v>*</v>
      </c>
      <c r="J568" s="122" t="str">
        <f>IF(SP_SUL!AA570="","*",SP_SUL!AA570)</f>
        <v>*</v>
      </c>
      <c r="K568" s="134" t="str">
        <f>IF(SP_SUL!AD570="","*",SP_SUL!AD570)</f>
        <v>*</v>
      </c>
    </row>
    <row r="569" spans="2:11" s="123" customFormat="1" hidden="1">
      <c r="B569" s="120" t="str">
        <f>IF(SP_SUL!Y571="","*",SP_SUL!Y571)</f>
        <v>*</v>
      </c>
      <c r="C569" s="121" t="str">
        <f>IF(SP_SUL!B571="","*",SP_SUL!B571)</f>
        <v>*</v>
      </c>
      <c r="D569" s="121" t="str">
        <f>IF(SP_SUL!D571="","*",SP_SUL!D571)</f>
        <v>*</v>
      </c>
      <c r="E569" s="121" t="str">
        <f>IF(SP_SUL!H571="","*",SP_SUL!H571)</f>
        <v>*</v>
      </c>
      <c r="F569" s="137" t="str">
        <f>IF(SP_SUL!M571="","*",SP_SUL!M571)</f>
        <v>-</v>
      </c>
      <c r="G569" s="121" t="str">
        <f>IF(SP_SUL!I571="","*",SP_SUL!I571)</f>
        <v>*</v>
      </c>
      <c r="H569" s="121" t="str">
        <f>IF(SP_SUL!AB571="","*",SP_SUL!AB571)</f>
        <v>*</v>
      </c>
      <c r="I569" s="121" t="str">
        <f>IF(SP_SUL!AC571="","*",SP_SUL!AC571)</f>
        <v>*</v>
      </c>
      <c r="J569" s="122" t="str">
        <f>IF(SP_SUL!AA571="","*",SP_SUL!AA571)</f>
        <v>*</v>
      </c>
      <c r="K569" s="134" t="str">
        <f>IF(SP_SUL!AD571="","*",SP_SUL!AD571)</f>
        <v>*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 t="str">
        <f>IF(SP_SUL!B583="","*",SP_SUL!B583)</f>
        <v>*</v>
      </c>
      <c r="D581" s="121" t="str">
        <f>IF(SP_SUL!D583="","*",SP_SUL!D583)</f>
        <v>*</v>
      </c>
      <c r="E581" s="121" t="str">
        <f>IF(SP_SUL!H583="","*",SP_SUL!H583)</f>
        <v>*</v>
      </c>
      <c r="F581" s="137" t="str">
        <f>IF(SP_SUL!M583="","*",SP_SUL!M583)</f>
        <v>-</v>
      </c>
      <c r="G581" s="121" t="str">
        <f>IF(SP_SUL!I583="","*",SP_SUL!I583)</f>
        <v>*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2025-12-26T11:21:21Z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