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99" documentId="8_{B6337239-1A00-434D-AAD0-422EA1FEB5AE}" xr6:coauthVersionLast="47" xr6:coauthVersionMax="47" xr10:uidLastSave="{D289503D-417E-4C32-9537-D514670D6D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<sst xmlns="http://schemas.openxmlformats.org/spreadsheetml/2006/main" count="9933" uniqueCount="2039">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</sst>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M377" activePane="bottomRight" state="frozen"/>
      <selection pane="bottomRight" activeCell="BA379" sqref="BA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ERRO</v>
      </c>
      <c r="AZ377" s="13"/>
      <c r="BA377" s="71">
        <v>1432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e">
        <f>IF(AND(BR377&lt;1,BS377&lt;1),"Produção e Intervalo",IF(BR377&lt;1,"Intervalo",IF(BS377&lt;1,"Produção","Aderente")))</f>
        <v>#VALUE!</v>
      </c>
      <c r="BR377" s="18" t="e">
        <f>IF(OR(B377="",F377=""),"*",AY377/P377)</f>
        <v>#VALUE!</v>
      </c>
      <c r="BS377" s="18">
        <f>IF(OR(B377="",F377=""),"*",BA377/Q377)</f>
        <v>0.63928571428571423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1973</v>
      </c>
      <c r="BK379" s="16" t="s">
        <v>1974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/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46022</v>
      </c>
      <c r="W2" s="103">
        <f ca="1">V2-1</f>
        <v>46021</v>
      </c>
      <c r="X2" s="103">
        <f ca="1">W2-1</f>
        <v>46020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128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1432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700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128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777</v>
      </c>
      <c r="W23" s="112">
        <f ca="1">_xlfn.XLOOKUP(G23&amp;$W$2,BS_CONTROLE[CHAVE],BS_CONTROLE[Quantidade_11],"-")</f>
        <v>63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1432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130</v>
      </c>
      <c r="X31" s="112">
        <f ca="1">_xlfn.XLOOKUP(G31&amp;$X$2,BS_CONTROLE[CHAVE],BS_CONTROLE[Quantidade_11],"-")</f>
        <v>110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128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777</v>
      </c>
      <c r="W38" s="112">
        <f ca="1">_xlfn.XLOOKUP(G38&amp;$W$2,BS_CONTROLE[CHAVE],BS_CONTROLE[Quantidade_11],"-")</f>
        <v>63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1432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130</v>
      </c>
      <c r="X45" s="112">
        <f ca="1">_xlfn.XLOOKUP(G45&amp;$X$2,BS_CONTROLE[CHAVE],BS_CONTROLE[Quantidade_11],"-")</f>
        <v>110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777</v>
      </c>
      <c r="W49" s="112">
        <f ca="1">_xlfn.XLOOKUP(G49&amp;$W$2,BS_CONTROLE[CHAVE],BS_CONTROLE[Quantidade_11],"-")</f>
        <v>63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1432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700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777</v>
      </c>
      <c r="W63" s="112">
        <f ca="1">_xlfn.XLOOKUP(G63&amp;$W$2,BS_CONTROLE[CHAVE],BS_CONTROLE[Quantidade_11],"-")</f>
        <v>63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1432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700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1432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700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1432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700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777</v>
      </c>
      <c r="W93" s="112">
        <f ca="1">_xlfn.XLOOKUP(G93&amp;$W$2,BS_CONTROLE[CHAVE],BS_CONTROLE[Quantidade_11],"-")</f>
        <v>63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1432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128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700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128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777</v>
      </c>
      <c r="W109" s="112">
        <f ca="1">_xlfn.XLOOKUP(G109&amp;$W$2,BS_CONTROLE[CHAVE],BS_CONTROLE[Quantidade_11],"-")</f>
        <v>63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1432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700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34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128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777</v>
      </c>
      <c r="W125" s="112">
        <f ca="1">_xlfn.XLOOKUP(G125&amp;$W$2,BS_CONTROLE[CHAVE],BS_CONTROLE[Quantidade_11],"-")</f>
        <v>63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1432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700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128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777</v>
      </c>
      <c r="W137" s="112">
        <f ca="1">_xlfn.XLOOKUP(G137&amp;$W$2,BS_CONTROLE[CHAVE],BS_CONTROLE[Quantidade_11],"-")</f>
        <v>63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1432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700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777</v>
      </c>
      <c r="W150" s="112">
        <f ca="1">_xlfn.XLOOKUP(G150&amp;$W$2,BS_CONTROLE[CHAVE],BS_CONTROLE[Quantidade_11],"-")</f>
        <v>63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1432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700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10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1432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700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1432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700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130</v>
      </c>
      <c r="X172" s="112">
        <f ca="1">_xlfn.XLOOKUP(G172&amp;$X$2,BS_CONTROLE[CHAVE],BS_CONTROLE[Quantidade_11],"-")</f>
        <v>110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777</v>
      </c>
      <c r="W174" s="112">
        <f ca="1">_xlfn.XLOOKUP(G174&amp;$W$2,BS_CONTROLE[CHAVE],BS_CONTROLE[Quantidade_11],"-")</f>
        <v>63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1432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128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10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130</v>
      </c>
      <c r="X186" s="112">
        <f ca="1">_xlfn.XLOOKUP(G186&amp;$X$2,BS_CONTROLE[CHAVE],BS_CONTROLE[Quantidade_11],"-")</f>
        <v>110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128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777</v>
      </c>
      <c r="W192" s="112">
        <f ca="1">_xlfn.XLOOKUP(G192&amp;$W$2,BS_CONTROLE[CHAVE],BS_CONTROLE[Quantidade_11],"-")</f>
        <v>63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1432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700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130</v>
      </c>
      <c r="X206" s="112">
        <f ca="1">_xlfn.XLOOKUP(G206&amp;$X$2,BS_CONTROLE[CHAVE],BS_CONTROLE[Quantidade_11],"-")</f>
        <v>110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777</v>
      </c>
      <c r="W208" s="112">
        <f ca="1">_xlfn.XLOOKUP(G208&amp;$W$2,BS_CONTROLE[CHAVE],BS_CONTROLE[Quantidade_11],"-")</f>
        <v>63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1432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777</v>
      </c>
      <c r="W222" s="112">
        <f ca="1">_xlfn.XLOOKUP(G222&amp;$W$2,BS_CONTROLE[CHAVE],BS_CONTROLE[Quantidade_11],"-")</f>
        <v>63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1432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700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1432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700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10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700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1432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777</v>
      </c>
      <c r="W258" s="112">
        <f ca="1">_xlfn.XLOOKUP(G258&amp;$W$2,BS_CONTROLE[CHAVE],BS_CONTROLE[Quantidade_11],"-")</f>
        <v>63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700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130</v>
      </c>
      <c r="X266" s="112">
        <f ca="1">_xlfn.XLOOKUP(G266&amp;$X$2,BS_CONTROLE[CHAVE],BS_CONTROLE[Quantidade_11],"-")</f>
        <v>110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1432</v>
      </c>
      <c r="W268" s="112">
        <f ca="1">_xlfn.XLOOKUP(G268&amp;$W$2,BS_CONTROLE[CHAVE],BS_CONTROLE[Quantidade_11],"-")</f>
        <v>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777</v>
      </c>
      <c r="W270" s="112">
        <f ca="1">_xlfn.XLOOKUP(G270&amp;$W$2,BS_CONTROLE[CHAVE],BS_CONTROLE[Quantidade_11],"-")</f>
        <v>63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700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128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130</v>
      </c>
      <c r="X281" s="112">
        <f ca="1">_xlfn.XLOOKUP(G281&amp;$X$2,BS_CONTROLE[CHAVE],BS_CONTROLE[Quantidade_11],"-")</f>
        <v>110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777</v>
      </c>
      <c r="W283" s="112">
        <f ca="1">_xlfn.XLOOKUP(G283&amp;$W$2,BS_CONTROLE[CHAVE],BS_CONTROLE[Quantidade_11],"-")</f>
        <v>63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1432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700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777</v>
      </c>
      <c r="W307" s="112">
        <f ca="1">_xlfn.XLOOKUP(G307&amp;$W$2,BS_CONTROLE[CHAVE],BS_CONTROLE[Quantidade_11],"-")</f>
        <v>63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1432</v>
      </c>
      <c r="W308" s="112">
        <f ca="1">_xlfn.XLOOKUP(G308&amp;$W$2,BS_CONTROLE[CHAVE],BS_CONTROLE[Quantidade_11],"-")</f>
        <v>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0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700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1432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1432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130</v>
      </c>
      <c r="X332" s="112">
        <f ca="1">_xlfn.XLOOKUP(G332&amp;$X$2,BS_CONTROLE[CHAVE],BS_CONTROLE[Quantidade_11],"-")</f>
        <v>110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1432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1432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700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130</v>
      </c>
      <c r="X351" s="112">
        <f ca="1">_xlfn.XLOOKUP(G351&amp;$X$2,BS_CONTROLE[CHAVE],BS_CONTROLE[Quantidade_11],"-")</f>
        <v>110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1432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777</v>
      </c>
      <c r="W354" s="112">
        <f ca="1">_xlfn.XLOOKUP(G354&amp;$W$2,BS_CONTROLE[CHAVE],BS_CONTROLE[Quantidade_11],"-")</f>
        <v>63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>
        <f ca="1">_xlfn.XLOOKUP(G355&amp;$V$2,BS_CONTROLE[CHAVE],BS_CONTROLE[Quantidade_11],"-")</f>
        <v>0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128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700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130</v>
      </c>
      <c r="X360" s="112">
        <f ca="1">_xlfn.XLOOKUP(G360&amp;$X$2,BS_CONTROLE[CHAVE],BS_CONTROLE[Quantidade_11],"-")</f>
        <v>110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1432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777</v>
      </c>
      <c r="W363" s="112">
        <f ca="1">_xlfn.XLOOKUP(G363&amp;$W$2,BS_CONTROLE[CHAVE],BS_CONTROLE[Quantidade_11],"-")</f>
        <v>63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128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34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3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700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>
        <f ca="1">_xlfn.XLOOKUP(G369&amp;$W$2,BS_CONTROLE[CHAVE],BS_CONTROLE[Quantidade_11],"-")</f>
        <v>1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1432</v>
      </c>
      <c r="W375" s="112">
        <f ca="1">_xlfn.XLOOKUP(G375&amp;$W$2,BS_CONTROLE[CHAVE],BS_CONTROLE[Quantidade_11],"-")</f>
        <v>0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777</v>
      </c>
      <c r="W377" s="112">
        <f ca="1">_xlfn.XLOOKUP(G377&amp;$W$2,BS_CONTROLE[CHAVE],BS_CONTROLE[Quantidade_11],"-")</f>
        <v>63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700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3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>
        <f ca="1">_xlfn.XLOOKUP(G386&amp;$W$2,BS_CONTROLE[CHAVE],BS_CONTROLE[Quantidade_11],"-")</f>
        <v>1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>
        <f ca="1">_xlfn.XLOOKUP(G387&amp;$V$2,BS_CONTROLE[CHAVE],BS_CONTROLE[Quantidade_11],"-")</f>
        <v>10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2026-01-01T08:46:49Z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