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76" documentId="120_S{118792C3-22EF-5104-A093-F22BFE3913F3}" xr6:coauthVersionLast="47" xr6:coauthVersionMax="47" xr10:uidLastSave="{82B78962-2A90-4479-9D04-EA25EC4C44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2" i="1" l="1" a="1"/>
  <c r="U112" i="1" s="1"/>
  <c r="T112" i="1" a="1"/>
  <c r="T112" i="1" s="1"/>
  <c r="S112" i="1" a="1"/>
  <c r="S112" i="1" s="1"/>
  <c r="R112" i="1"/>
  <c r="N112" i="1" a="1"/>
  <c r="N112" i="1" s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<sst xmlns="http://schemas.openxmlformats.org/spreadsheetml/2006/main" count="4337" uniqueCount="1230">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</sst>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T89" activePane="topRight" state="frozen"/>
      <selection pane="topRight" activeCell="X112" sqref="X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</v>
      </c>
      <c r="B112" s="102"/>
      <c r="C112" s="135" t="str">
        <f>IF(BS_CONTROLE[[#This Row],[DATA]]="","",WEEKNUM(BS_CONTROLE[[#This Row],[DATA]]))</f>
        <v/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224.547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224.547</v>
      </c>
      <c r="AQ112" s="105">
        <f>BS_CONTROLE[[#This Row],[KM - Inicio]]</f>
        <v>224.547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1158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1159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1160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1160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Y113:Z1000 Z112">
    <cfRule type="cellIs" dxfId="204" priority="53956" operator="equal">
      <formula>"OPORTUNIDADE"</formula>
    </cfRule>
  </conditionalFormatting>
  <conditionalFormatting sqref="Y40:Z43 Y45:Z47 Y53:Z67 Y69:Z74 Y76:Z76 Y79:Z80 Y83:Z90 Y92:Z92 Y94:Z94 Y98:Z111 Y113:Z1000 Z112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1161</v>
      </c>
      <c r="C3" s="174" t="s">
        <v>1162</v>
      </c>
      <c r="D3" s="174" t="s">
        <v>1163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1164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1165</v>
      </c>
      <c r="C4" s="160" t="s">
        <v>1166</v>
      </c>
      <c r="D4" s="160" t="s">
        <v>1167</v>
      </c>
      <c r="E4" s="160" t="s">
        <v>1168</v>
      </c>
      <c r="F4" s="160" t="s">
        <v>4</v>
      </c>
      <c r="G4" s="160" t="s">
        <v>1169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1170</v>
      </c>
      <c r="C6" s="161">
        <v>407867</v>
      </c>
      <c r="D6" s="161" t="s">
        <v>1171</v>
      </c>
      <c r="E6" s="161" t="s">
        <v>789</v>
      </c>
      <c r="F6" s="161" t="s">
        <v>1172</v>
      </c>
      <c r="G6" s="162"/>
    </row>
    <row r="7" spans="2:7">
      <c r="B7" s="161" t="s">
        <v>1173</v>
      </c>
      <c r="C7" s="161">
        <v>293644</v>
      </c>
      <c r="D7" s="161" t="s">
        <v>1174</v>
      </c>
      <c r="E7" s="161" t="s">
        <v>789</v>
      </c>
      <c r="F7" s="161" t="s">
        <v>1172</v>
      </c>
      <c r="G7" s="162"/>
    </row>
    <row r="8" spans="2:7">
      <c r="B8" s="161" t="s">
        <v>1175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1176</v>
      </c>
      <c r="C9" s="161">
        <v>256790</v>
      </c>
      <c r="D9" s="161" t="s">
        <v>1177</v>
      </c>
      <c r="E9" s="161" t="s">
        <v>790</v>
      </c>
      <c r="F9" s="161" t="s">
        <v>1178</v>
      </c>
      <c r="G9" s="162">
        <v>46357</v>
      </c>
    </row>
    <row r="10" spans="2:7">
      <c r="B10" s="161" t="s">
        <v>1179</v>
      </c>
      <c r="C10" s="161">
        <v>265193</v>
      </c>
      <c r="D10" s="161" t="s">
        <v>1180</v>
      </c>
      <c r="E10" s="161" t="s">
        <v>791</v>
      </c>
      <c r="F10" s="161" t="s">
        <v>1068</v>
      </c>
      <c r="G10" s="161" t="s">
        <v>1181</v>
      </c>
    </row>
    <row r="11" spans="2:7">
      <c r="B11" s="161" t="s">
        <v>1182</v>
      </c>
      <c r="C11" s="161">
        <v>293716</v>
      </c>
      <c r="D11" s="161" t="s">
        <v>1183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1184</v>
      </c>
      <c r="C12" s="161">
        <v>257258</v>
      </c>
      <c r="D12" s="161" t="s">
        <v>1185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1186</v>
      </c>
      <c r="C13" s="161">
        <v>371147</v>
      </c>
      <c r="D13" s="161" t="s">
        <v>1187</v>
      </c>
      <c r="E13" s="161" t="s">
        <v>792</v>
      </c>
      <c r="F13" s="161" t="s">
        <v>128</v>
      </c>
      <c r="G13" s="161" t="s">
        <v>1181</v>
      </c>
    </row>
    <row r="14" spans="2:7">
      <c r="B14" s="161" t="s">
        <v>1188</v>
      </c>
      <c r="C14" s="161">
        <v>259230</v>
      </c>
      <c r="D14" s="161" t="s">
        <v>1189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1190</v>
      </c>
      <c r="C15" s="161">
        <v>370705</v>
      </c>
      <c r="D15" s="161"/>
      <c r="E15" s="161" t="s">
        <v>792</v>
      </c>
      <c r="F15" s="161" t="s">
        <v>128</v>
      </c>
      <c r="G15" s="161" t="s">
        <v>1181</v>
      </c>
    </row>
    <row r="16" spans="2:7">
      <c r="B16" s="161" t="s">
        <v>1191</v>
      </c>
      <c r="C16" s="161">
        <v>258542</v>
      </c>
      <c r="D16" s="161" t="s">
        <v>1192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1193</v>
      </c>
      <c r="C17" s="161">
        <v>257050</v>
      </c>
      <c r="D17" s="161" t="s">
        <v>1194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1195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1196</v>
      </c>
      <c r="D4" s="163" t="s">
        <v>1197</v>
      </c>
      <c r="E4" s="163" t="s">
        <v>1198</v>
      </c>
      <c r="F4" s="160" t="s">
        <v>1199</v>
      </c>
      <c r="G4" s="163" t="s">
        <v>1200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1202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1203</v>
      </c>
      <c r="G9" s="167" t="s">
        <v>1204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1201</v>
      </c>
      <c r="G10" s="167"/>
    </row>
    <row r="11" spans="2:7">
      <c r="B11" s="167" t="s">
        <v>1205</v>
      </c>
      <c r="C11" s="167">
        <v>9038</v>
      </c>
      <c r="D11" s="168">
        <v>46076</v>
      </c>
      <c r="E11" s="167">
        <v>8698</v>
      </c>
      <c r="F11" s="169" t="s">
        <v>1206</v>
      </c>
      <c r="G11" s="167"/>
    </row>
    <row r="12" spans="2:7">
      <c r="B12" s="167" t="s">
        <v>709</v>
      </c>
      <c r="C12" s="167" t="s">
        <v>1207</v>
      </c>
      <c r="D12" s="168">
        <v>46066</v>
      </c>
      <c r="E12" s="167">
        <v>9500</v>
      </c>
      <c r="F12" s="169" t="s">
        <v>1208</v>
      </c>
      <c r="G12" s="167"/>
    </row>
    <row r="13" spans="2:7">
      <c r="B13" s="167" t="s">
        <v>709</v>
      </c>
      <c r="C13" s="167" t="s">
        <v>1209</v>
      </c>
      <c r="D13" s="168">
        <v>46066</v>
      </c>
      <c r="E13" s="167">
        <v>10500</v>
      </c>
      <c r="F13" s="169" t="s">
        <v>1208</v>
      </c>
      <c r="G13" s="167"/>
    </row>
    <row r="14" spans="2:7">
      <c r="B14" s="167" t="s">
        <v>709</v>
      </c>
      <c r="C14" s="167" t="s">
        <v>1210</v>
      </c>
      <c r="D14" s="168">
        <v>46066</v>
      </c>
      <c r="E14" s="167">
        <v>9000</v>
      </c>
      <c r="F14" s="169" t="s">
        <v>1208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1211</v>
      </c>
      <c r="V1" s="215"/>
      <c r="W1" s="215"/>
    </row>
    <row r="2" spans="1:23" ht="15" customHeight="1">
      <c r="A2" s="87" t="s">
        <v>1212</v>
      </c>
      <c r="B2" s="87" t="s">
        <v>1213</v>
      </c>
      <c r="C2" s="87" t="s">
        <v>376</v>
      </c>
      <c r="D2" s="88" t="s">
        <v>958</v>
      </c>
      <c r="E2" s="88" t="s">
        <v>4</v>
      </c>
      <c r="F2" s="88" t="s">
        <v>1214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1215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 t="str">
        <f>IF(SP_SUL!B112="","*",SP_SUL!B112)</f>
        <v>*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224.547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1216</v>
      </c>
      <c r="D5" s="217"/>
      <c r="E5" s="217"/>
      <c r="F5" s="217"/>
      <c r="G5" s="217"/>
      <c r="H5" s="217"/>
      <c r="I5" s="217"/>
      <c r="J5" s="218"/>
      <c r="K5" s="219" t="s">
        <v>1217</v>
      </c>
      <c r="L5" s="220"/>
      <c r="M5" s="220"/>
      <c r="N5" s="220"/>
      <c r="O5" s="221" t="s">
        <v>1218</v>
      </c>
      <c r="P5" s="222"/>
    </row>
    <row r="6" spans="1:16" s="74" customFormat="1" ht="15" customHeight="1">
      <c r="A6" s="66" t="s">
        <v>1214</v>
      </c>
      <c r="B6" s="75" t="s">
        <v>1213</v>
      </c>
      <c r="C6" s="76" t="s">
        <v>958</v>
      </c>
      <c r="D6" s="77" t="s">
        <v>959</v>
      </c>
      <c r="E6" s="76" t="s">
        <v>1219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1220</v>
      </c>
      <c r="M6" s="80" t="s">
        <v>576</v>
      </c>
      <c r="N6" s="81" t="s">
        <v>953</v>
      </c>
      <c r="O6" s="158" t="s">
        <v>996</v>
      </c>
      <c r="P6" s="133" t="s">
        <v>1221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224.547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224.547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1222</v>
      </c>
      <c r="C2" s="121" t="s">
        <v>943</v>
      </c>
      <c r="D2" s="76" t="s">
        <v>945</v>
      </c>
      <c r="E2" s="76" t="s">
        <v>1223</v>
      </c>
      <c r="F2" s="99" t="s">
        <v>1224</v>
      </c>
      <c r="G2" s="76" t="s">
        <v>1225</v>
      </c>
      <c r="H2" s="76" t="s">
        <v>1226</v>
      </c>
      <c r="I2" s="76" t="s">
        <v>1227</v>
      </c>
      <c r="J2" s="76" t="s">
        <v>1228</v>
      </c>
      <c r="K2" s="78" t="s">
        <v>1229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2026-03-03T16:56:53Z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