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79" documentId="8_{B6337239-1A00-434D-AAD0-422EA1FEB5AE}" xr6:coauthVersionLast="47" xr6:coauthVersionMax="47" xr10:uidLastSave="{4A2B5038-E58C-4666-9B72-3FB2836E35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6" i="12" s="1"/>
  <c r="R387" i="1"/>
  <c r="S387" i="1" a="1"/>
  <c r="S387" i="1" s="1"/>
  <c r="D386" i="12" s="1"/>
  <c r="T387" i="1" a="1"/>
  <c r="T387" i="1" s="1"/>
  <c r="E386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7" i="12" l="1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<sst xmlns="http://schemas.openxmlformats.org/spreadsheetml/2006/main" count="9791" uniqueCount="2000">
  <si>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</si>
  <si>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</si>
  <si>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</si>
  <si>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</si>
  <si>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</si>
  <si>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</si>
  <si>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</si>
  <si>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</si>
  <si>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</si>
  <si>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</si>
  <si>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</si>
  <si>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</si>
  <si>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</si>
  <si>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</si>
  <si>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</si>
  <si>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</si>
  <si>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</si>
  <si>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</si>
  <si>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</si>
  <si>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</si>
  <si>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</si>
  <si>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</si>
  <si>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</si>
  <si>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</si>
  <si>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</si>
  <si>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</si>
  <si>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</si>
  <si>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</si>
  <si>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</si>
  <si>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</si>
  <si>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</si>
  <si>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</si>
  <si>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</si>
  <si>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</si>
  <si>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</si>
  <si>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</si>
  <si>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</si>
  <si>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</si>
  <si>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</si>
  <si>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</si>
  <si>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</si>
  <si>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</si>
  <si>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</si>
  <si>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</si>
  <si>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</si>
  <si>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</si>
  <si>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</si>
  <si>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</si>
  <si>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</si>
  <si>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</si>
  <si>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</si>
  <si>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</si>
  <si>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</si>
  <si>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</si>
  <si>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</si>
  <si>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</si>
  <si>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</si>
  <si>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</si>
  <si>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</si>
  <si>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</si>
  <si>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</si>
  <si>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</si>
  <si>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</si>
  <si>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</si>
  <si>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</si>
  <si>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</si>
  <si>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</si>
  <si>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</si>
  <si>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</si>
  <si>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</si>
  <si>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</si>
  <si>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</si>
  <si>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</si>
  <si>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</si>
  <si>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</si>
  <si>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</si>
  <si>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</si>
  <si>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</si>
  <si>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</si>
  <si>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</si>
  <si>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</si>
  <si>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</si>
  <si>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</si>
  <si>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</si>
  <si>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</si>
  <si>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</si>
  <si>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</si>
  <si>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</si>
  <si>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</si>
  <si>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</si>
  <si>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</si>
  <si>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</si>
  <si>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</si>
  <si>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</si>
  <si>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</si>
  <si>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</si>
  <si>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</si>
  <si>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</si>
  <si>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</si>
  <si>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</si>
  <si>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</si>
  <si>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</si>
  <si>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</si>
  <si>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</si>
  <si>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</si>
  <si>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</si>
  <si>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</si>
  <si>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</si>
  <si>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</si>
  <si>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</si>
  <si>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</si>
  <si>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</si>
  <si>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</si>
  <si>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</si>
  <si>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</si>
  <si>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</si>
  <si>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</si>
  <si>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</si>
  <si>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</si>
  <si>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</si>
  <si>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</si>
  <si>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</si>
  <si>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</si>
  <si>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</si>
  <si>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</si>
  <si>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</si>
  <si>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</si>
  <si>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</si>
  <si>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</si>
  <si>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</si>
  <si>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</si>
  <si>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</si>
  <si>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</si>
  <si>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</si>
  <si>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</si>
  <si>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</si>
  <si>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</si>
  <si>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</si>
  <si>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</si>
  <si>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</si>
  <si>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</si>
  <si>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</si>
  <si>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</si>
  <si>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</si>
  <si>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</si>
  <si>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</si>
  <si>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</si>
  <si>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</si>
  <si>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</si>
  <si>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</si>
  <si>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</si>
  <si>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</si>
  <si>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</si>
  <si>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</si>
  <si>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</si>
  <si>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</si>
  <si>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</si>
  <si>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</si>
  <si>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</si>
  <si>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</si>
  <si>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</si>
  <si>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</si>
  <si>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</si>
  <si>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</si>
  <si>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</si>
  <si>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</si>
  <si>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</si>
  <si>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</si>
  <si>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</si>
  <si>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</si>
  <si>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</si>
  <si>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</si>
  <si>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</si>
  <si>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</si>
  <si>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</si>
  <si>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</si>
  <si>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</si>
  <si>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</si>
  <si>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</si>
  <si>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</si>
  <si>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</si>
  <si>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</si>
  <si>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</si>
  <si>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</si>
  <si>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</si>
  <si>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</si>
  <si>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</si>
  <si>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</si>
  <si>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</si>
  <si>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</si>
  <si>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</si>
  <si>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</si>
  <si>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</si>
  <si>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</si>
  <si>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</si>
  <si>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</si>
  <si>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</si>
  <si>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</si>
  <si>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</si>
  <si>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</si>
  <si>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</si>
  <si>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</si>
  <si>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</si>
  <si>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</si>
  <si>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</si>
  <si>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</si>
  <si>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</si>
  <si>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</si>
  <si>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</si>
  <si>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</si>
  <si>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</si>
  <si>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</si>
  <si>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</si>
  <si>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</si>
  <si>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</si>
  <si>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</si>
  <si>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</si>
  <si>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</si>
  <si>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</si>
  <si>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</si>
  <si>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</si>
  <si>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</si>
  <si>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</si>
  <si>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</si>
  <si>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</si>
  <si>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</si>
  <si>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</si>
  <si>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</si>
  <si>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</si>
  <si>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</si>
  <si>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</si>
  <si>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</si>
  <si>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</si>
  <si>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</si>
  <si>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</si>
  <si>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</si>
  <si>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</si>
  <si>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</si>
  <si>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</si>
  <si>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</si>
  <si>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</si>
  <si>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</si>
  <si>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</si>
  <si>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</si>
  <si>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</si>
  <si>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</si>
  <si>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</si>
  <si>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</si>
  <si>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</si>
  <si>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</si>
  <si>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</si>
  <si>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</si>
  <si>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</si>
  <si>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</si>
  <si>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</si>
  <si>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</si>
  <si>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</si>
  <si>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</si>
  <si>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</si>
  <si>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</si>
  <si>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</si>
  <si>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</si>
  <si>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</si>
  <si>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</si>
  <si>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</si>
  <si>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</si>
  <si>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</si>
  <si>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</si>
  <si>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</si>
  <si>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</si>
  <si>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</si>
  <si>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</si>
  <si>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</si>
  <si>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</si>
  <si>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</si>
  <si>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</si>
  <si>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</si>
  <si>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</si>
  <si>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</si>
  <si>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</si>
  <si>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</si>
  <si>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</si>
  <si>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</si>
  <si>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</si>
  <si>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</si>
  <si>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</si>
  <si>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</si>
  <si>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</si>
  <si>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</si>
  <si>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</si>
  <si>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</si>
  <si>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</si>
  <si>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</si>
  <si>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</si>
  <si>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</si>
  <si>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</si>
  <si>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</si>
  <si>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</si>
  <si>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</si>
  <si>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</si>
  <si>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</si>
  <si>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</si>
  <si>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</si>
  <si>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</si>
  <si>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</si>
  <si>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</si>
  <si>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</si>
  <si>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</si>
  <si>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</si>
  <si>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</si>
  <si>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</si>
  <si>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</si>
  <si>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</si>
  <si>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</si>
  <si>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</si>
  <si>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</si>
  <si>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</si>
  <si>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</si>
  <si>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</si>
  <si>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</si>
  <si>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</si>
  <si>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</si>
  <si>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</si>
  <si>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</si>
  <si>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</si>
  <si>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</si>
  <si>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</si>
  <si>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</si>
  <si>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</si>
  <si>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</si>
  <si>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</si>
  <si>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</si>
  <si>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</si>
  <si>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</si>
  <si>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</si>
  <si>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</si>
  <si>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</si>
  <si>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</si>
  <si>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</si>
  <si>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</si>
  <si>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</si>
  <si>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</si>
  <si>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</si>
  <si>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</si>
  <si>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</si>
  <si>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</si>
  <si>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</si>
  <si>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</si>
  <si>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</si>
  <si>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</si>
  <si>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</si>
  <si>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</si>
  <si>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</si>
  <si>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</si>
  <si>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</si>
  <si>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</si>
  <si>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</si>
  <si>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</si>
  <si>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</si>
  <si>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</si>
  <si>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</si>
  <si>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</si>
  <si>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</si>
  <si>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</si>
  <si>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</si>
  <si>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</si>
  <si>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</si>
  <si>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</si>
  <si>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</si>
  <si>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</si>
  <si>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</si>
  <si>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</si>
  <si>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</si>
  <si>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</si>
  <si>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</si>
  <si>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</si>
  <si>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</si>
  <si>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</si>
  <si>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</si>
  <si>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</si>
  <si>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</si>
  <si>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</si>
  <si>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</si>
  <si>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</si>
  <si>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</si>
  <si>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</si>
  <si>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</si>
  <si>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</si>
  <si>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</si>
  <si>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</si>
  <si>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</si>
  <si>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</si>
  <si>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</si>
  <si>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</si>
  <si>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</si>
  <si>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</si>
  <si>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</si>
  <si>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</si>
  <si>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</si>
  <si>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</si>
  <si>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</si>
  <si>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</si>
  <si>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</si>
  <si>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</si>
  <si>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</si>
  <si>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</si>
  <si>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</si>
  <si>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</si>
  <si>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</si>
  <si>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</si>
  <si>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</si>
  <si>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</si>
  <si>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</si>
  <si>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</si>
  <si>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</si>
  <si>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</si>
  <si>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</si>
  <si>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</si>
  <si>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</si>
  <si>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</si>
  <si>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</si>
  <si>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</si>
  <si>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</si>
  <si>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</si>
  <si>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</si>
  <si>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</si>
  <si>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</si>
  <si>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</si>
  <si>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</si>
  <si>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</si>
  <si>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</si>
  <si>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</si>
  <si>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</si>
  <si>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</si>
  <si>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</si>
  <si>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</si>
  <si>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</si>
  <si>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</si>
  <si>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</si>
  <si>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</si>
  <si>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</si>
  <si>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</si>
  <si>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</si>
  <si>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</si>
  <si>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</si>
  <si>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</si>
  <si>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</si>
  <si>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</si>
  <si>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</si>
  <si>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</si>
  <si>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</si>
  <si>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</si>
  <si>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</si>
  <si>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</si>
  <si>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</si>
  <si>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</si>
  <si>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</si>
  <si>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</si>
  <si>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</si>
  <si>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</si>
  <si>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</si>
  <si>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</si>
  <si>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</si>
  <si>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</si>
  <si>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</si>
  <si>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</si>
  <si>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</si>
  <si>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</si>
  <si>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</si>
  <si>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</si>
  <si>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</si>
  <si>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</si>
  <si>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</si>
  <si>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</si>
  <si>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</si>
  <si>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</si>
  <si>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</si>
  <si>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</si>
  <si>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</si>
  <si>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</si>
  <si>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</si>
  <si>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</si>
  <si>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</si>
  <si>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</si>
  <si>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</si>
  <si>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</si>
  <si>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</si>
  <si>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</si>
  <si>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</si>
  <si>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</si>
  <si>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</si>
  <si>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</si>
  <si>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</si>
  <si>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</si>
  <si>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</si>
  <si>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</si>
  <si>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</si>
  <si>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</si>
  <si>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</si>
  <si>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</si>
  <si>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</si>
  <si>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</si>
  <si>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</si>
  <si>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</si>
  <si>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</si>
  <si>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</si>
  <si>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</si>
  <si>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</si>
  <si>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</si>
  <si>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</si>
  <si>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</si>
  <si>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</si>
  <si>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</si>
  <si>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</si>
  <si>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</si>
  <si>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</si>
  <si>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</si>
  <si>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</si>
  <si>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</si>
  <si>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</si>
  <si>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</si>
  <si>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</si>
  <si>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</si>
  <si>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</si>
  <si>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</si>
  <si>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</si>
  <si>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</si>
  <si>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</si>
  <si>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</si>
  <si>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</si>
  <si>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</si>
  <si>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</si>
  <si>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</si>
  <si>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</si>
  <si>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</si>
  <si>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</si>
  <si>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</si>
  <si>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</si>
  <si>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</si>
  <si>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</si>
  <si>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</si>
  <si>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</si>
  <si>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</si>
  <si>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</si>
  <si>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</si>
  <si>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</si>
  <si>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</si>
  <si>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</si>
  <si>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</si>
  <si>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</si>
  <si>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</si>
  <si>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</si>
  <si>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</si>
  <si>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</si>
  <si>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</si>
  <si>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</si>
  <si>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</si>
  <si>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</si>
  <si>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</si>
  <si>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</si>
  <si>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</si>
  <si>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</si>
  <si>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</si>
  <si>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</si>
  <si>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</si>
  <si>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</si>
  <si>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</si>
  <si>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</si>
  <si>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</si>
  <si>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</si>
  <si>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</si>
  <si>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</si>
  <si>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</si>
  <si>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</si>
  <si>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</si>
  <si>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</si>
  <si>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</si>
  <si>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</si>
  <si>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</si>
  <si>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</si>
  <si>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</si>
  <si>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</si>
  <si>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</si>
  <si>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</si>
  <si>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</si>
  <si>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</si>
  <si>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</si>
  <si>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</si>
  <si>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</si>
  <si>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</si>
  <si>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</si>
  <si>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</si>
  <si>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</si>
  <si>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</si>
  <si>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</si>
  <si>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</si>
  <si>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</si>
  <si>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</si>
  <si>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</si>
  <si>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</si>
  <si>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</si>
  <si>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</si>
  <si>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</si>
  <si>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</si>
  <si>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</si>
  <si>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</si>
  <si>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</si>
  <si>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</si>
  <si>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</si>
  <si>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</si>
  <si>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</si>
  <si>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</si>
  <si>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</si>
  <si>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</si>
  <si>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</si>
  <si>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</si>
  <si>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</si>
  <si>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</si>
  <si>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</si>
  <si>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</si>
  <si>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</si>
  <si>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</si>
  <si>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</si>
  <si>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</si>
  <si>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</si>
  <si>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</si>
  <si>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</si>
  <si>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</si>
  <si>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</si>
  <si>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</si>
  <si>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</si>
  <si>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</si>
  <si>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</si>
  <si>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</si>
  <si>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</si>
  <si>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</si>
  <si>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</si>
  <si>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</si>
  <si>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</si>
  <si>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</si>
  <si>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</si>
  <si>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</si>
  <si>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</si>
  <si>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</si>
  <si>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</si>
  <si>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</si>
  <si>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</si>
  <si>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</si>
  <si>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</si>
  <si>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</si>
  <si>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</si>
  <si>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</si>
  <si>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</si>
  <si>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</si>
  <si>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</si>
  <si>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</si>
  <si>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</si>
  <si>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</si>
  <si>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</si>
  <si>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</si>
  <si>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</si>
  <si>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</si>
  <si>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</si>
  <si>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</si>
  <si>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</si>
  <si>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</si>
  <si>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</si>
  <si>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</si>
  <si>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</si>
  <si>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</si>
  <si>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</si>
  <si>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</si>
  <si>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</si>
  <si>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</si>
  <si>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</si>
  <si>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</si>
  <si>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</si>
  <si>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</si>
  <si>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</si>
  <si>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</si>
  <si>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</si>
  <si>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</si>
  <si>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</si>
  <si>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</si>
  <si>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</si>
  <si>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</si>
  <si>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</si>
  <si>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</si>
  <si>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</si>
  <si>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</si>
  <si>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</si>
  <si>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</si>
  <si>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</si>
  <si>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</si>
  <si>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</si>
  <si>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</si>
  <si>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</si>
  <si>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</si>
  <si>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</si>
  <si>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</si>
  <si>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</si>
  <si>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</si>
  <si>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</si>
  <si>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</si>
  <si>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</si>
  <si>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</si>
  <si>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</si>
  <si>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</si>
  <si>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</si>
  <si>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</si>
  <si>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</si>
  <si>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</si>
  <si>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</si>
  <si>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</si>
  <si>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</si>
  <si>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</si>
  <si>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</si>
  <si>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</si>
  <si>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</si>
  <si>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</si>
  <si>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</si>
  <si>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</si>
  <si>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</si>
  <si>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</si>
  <si>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</si>
  <si>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</si>
  <si>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</si>
  <si>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</si>
  <si>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</si>
  <si>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</si>
  <si>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</si>
  <si>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</si>
  <si>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</si>
  <si>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</si>
  <si>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</si>
  <si>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</si>
  <si>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</si>
  <si>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</si>
  <si>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</si>
  <si>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</si>
  <si>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</si>
  <si>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</si>
  <si>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</si>
  <si>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</si>
  <si>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</si>
  <si>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</si>
  <si>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</si>
  <si>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</si>
  <si>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</si>
  <si>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</si>
  <si>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</si>
  <si>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</si>
  <si>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</si>
  <si>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</si>
  <si>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</si>
  <si>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</si>
  <si>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</si>
  <si>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</si>
  <si>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</si>
  <si>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</si>
  <si>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</si>
  <si>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</si>
  <si>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</si>
  <si>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</si>
  <si>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</si>
  <si>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</si>
  <si>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</si>
  <si>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</si>
  <si>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</si>
  <si>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</si>
  <si>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</si>
  <si>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</si>
  <si>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</si>
  <si>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</si>
  <si>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</si>
  <si>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</si>
  <si>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</si>
  <si>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</si>
  <si>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</si>
  <si>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</si>
  <si>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</si>
  <si>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</si>
  <si>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</si>
  <si>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</si>
  <si>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</si>
  <si>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</si>
  <si>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</si>
  <si>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</si>
  <si>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</si>
  <si>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</si>
  <si>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</si>
  <si>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</si>
  <si>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</si>
  <si>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</si>
  <si>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</si>
  <si>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</si>
  <si>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</si>
  <si>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</si>
  <si>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</si>
  <si>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</si>
  <si>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</si>
  <si>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</si>
  <si>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</si>
  <si>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</si>
  <si>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</si>
  <si>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</si>
  <si>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</si>
  <si>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</si>
  <si>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</si>
  <si>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</si>
  <si>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</si>
  <si>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</si>
  <si>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</si>
  <si>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</si>
  <si>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</si>
  <si>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</si>
  <si>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</si>
  <si>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</si>
  <si>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</si>
  <si>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</si>
  <si>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</si>
  <si>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</si>
  <si>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</si>
  <si>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</si>
  <si>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</si>
  <si>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</si>
  <si>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</si>
  <si>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</si>
  <si>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</si>
  <si>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</si>
  <si>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</si>
  <si>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</si>
  <si>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</si>
  <si>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</si>
  <si>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</si>
  <si>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</si>
  <si>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</si>
  <si>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</si>
  <si>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</si>
  <si>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</si>
  <si>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</si>
  <si>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</si>
  <si>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</si>
  <si>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</si>
  <si>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</si>
  <si>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</si>
  <si>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</si>
  <si>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</si>
  <si>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</si>
  <si>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</si>
  <si>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</si>
  <si>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</si>
  <si>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</si>
  <si>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</si>
  <si>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</si>
  <si>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</si>
  <si>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</si>
  <si>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</si>
  <si>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</si>
  <si>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</si>
  <si>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</si>
  <si>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</si>
  <si>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</si>
  <si>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</si>
  <si>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</si>
  <si>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</si>
  <si>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</si>
  <si>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</si>
  <si>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</si>
  <si>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</si>
  <si>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</si>
  <si>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</si>
  <si>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</si>
  <si>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</si>
  <si>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</si>
  <si>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</si>
  <si>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</si>
  <si>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</si>
  <si>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</si>
  <si>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</si>
  <si>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</si>
  <si>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</si>
  <si>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</si>
  <si>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</si>
  <si>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</si>
  <si>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</si>
  <si>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</si>
  <si>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</si>
  <si>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</si>
  <si>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</si>
  <si>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</si>
  <si>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</si>
  <si>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</si>
  <si>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</si>
  <si>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</si>
  <si>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</si>
  <si>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</si>
  <si>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</si>
  <si>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</si>
  <si>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</si>
  <si>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</si>
  <si>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</si>
  <si>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</si>
  <si>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</si>
  <si>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</si>
  <si>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</si>
  <si>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</si>
  <si>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</si>
  <si>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</si>
  <si>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</si>
  <si>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</si>
  <si>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</si>
  <si>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</si>
  <si>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</si>
  <si>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</si>
  <si>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</si>
  <si>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</si>
  <si>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</si>
  <si>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</si>
  <si>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</si>
  <si>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</si>
  <si>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</si>
  <si>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</si>
  <si>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</si>
  <si>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</si>
  <si>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</si>
  <si>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</si>
  <si>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</si>
  <si>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</si>
  <si>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</si>
  <si>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</si>
  <si>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</si>
  <si>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</si>
  <si>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</si>
  <si>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</si>
  <si>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</si>
  <si>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</si>
  <si>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</si>
  <si>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</si>
  <si>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</si>
  <si>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</si>
  <si>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</si>
  <si>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</si>
  <si>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</si>
  <si>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</si>
  <si>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</si>
  <si>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</si>
  <si>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</si>
  <si>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</si>
  <si>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</si>
  <si>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</si>
  <si>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</si>
  <si>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</si>
  <si>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</si>
  <si>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</si>
  <si>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</si>
  <si>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</si>
  <si>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</si>
  <si>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</si>
  <si>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</si>
  <si>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</si>
  <si>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</si>
  <si>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</si>
  <si>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</si>
  <si>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</si>
  <si>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</si>
  <si>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</si>
  <si>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</si>
  <si>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</si>
  <si>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</si>
  <si>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</si>
  <si>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</si>
  <si>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</si>
  <si>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</si>
  <si>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</si>
  <si>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</si>
  <si>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</si>
  <si>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</si>
  <si>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</si>
  <si>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</si>
  <si>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</si>
  <si>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</si>
  <si>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</si>
  <si>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</si>
  <si>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</si>
  <si>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</si>
  <si>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</si>
  <si>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</si>
  <si>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</si>
  <si>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</si>
  <si>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</si>
  <si>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</si>
  <si>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</si>
  <si>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</si>
  <si>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</si>
  <si>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</si>
  <si>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</si>
  <si>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</si>
  <si>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</si>
  <si>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</si>
  <si>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</si>
  <si>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</si>
  <si>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</si>
  <si>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</si>
  <si>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</si>
  <si>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</si>
  <si>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</si>
  <si>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</si>
  <si>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</si>
  <si>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</si>
  <si>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</si>
  <si>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</si>
  <si>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</si>
  <si>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</si>
  <si>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</si>
  <si>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</si>
  <si>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</si>
  <si>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</si>
  <si>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</si>
  <si>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</si>
  <si>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</si>
  <si>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</si>
  <si>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</si>
  <si>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</si>
  <si>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</si>
  <si>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</si>
  <si>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</si>
  <si>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</si>
  <si>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</si>
  <si>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</si>
  <si>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</si>
  <si>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</si>
  <si>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</si>
  <si>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</si>
  <si>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</si>
  <si>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</si>
  <si>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</si>
  <si>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</si>
  <si>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</si>
  <si>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</si>
  <si>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</si>
  <si>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</si>
  <si>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</si>
  <si>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</si>
  <si>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</si>
  <si>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</si>
  <si>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</si>
  <si>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</si>
  <si>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</si>
  <si>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</si>
  <si>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</si>
  <si>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</si>
  <si>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</si>
  <si>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</si>
  <si>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</si>
  <si>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</si>
  <si>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</si>
  <si>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</si>
  <si>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</si>
  <si>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</si>
  <si>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</si>
  <si>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</si>
  <si>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</si>
  <si>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</si>
  <si>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</si>
  <si>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</si>
  <si>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</si>
  <si>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</si>
  <si>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</si>
  <si>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</si>
  <si>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</si>
  <si>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</si>
  <si>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</si>
  <si>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</si>
  <si>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</si>
  <si>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</si>
  <si>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</si>
  <si>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</si>
  <si>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</si>
  <si>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</si>
  <si>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</si>
  <si>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</si>
  <si>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</si>
  <si>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</si>
  <si>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</si>
  <si>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</si>
  <si>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</si>
  <si>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</si>
  <si>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</si>
  <si>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</si>
  <si>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</si>
  <si>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</si>
  <si>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</si>
  <si>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</si>
  <si>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</si>
  <si>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</si>
  <si>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</si>
  <si>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</si>
  <si>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</si>
  <si>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</si>
  <si>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</si>
  <si>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</si>
  <si>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</si>
  <si>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</si>
  <si>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</si>
  <si>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</si>
  <si>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</si>
  <si>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</si>
  <si>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</si>
  <si>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</si>
  <si>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</si>
  <si>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</si>
  <si>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</si>
  <si>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</si>
  <si>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</si>
  <si>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</si>
  <si>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</si>
  <si>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</si>
  <si>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</si>
  <si>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</si>
  <si>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</si>
  <si>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</si>
  <si>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</si>
  <si>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</si>
  <si>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</si>
  <si>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</si>
  <si>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</si>
  <si>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</si>
  <si>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</si>
  <si>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</si>
  <si>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</si>
  <si>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</si>
  <si>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</si>
  <si>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</si>
  <si>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</si>
  <si>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</si>
  <si>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</si>
  <si>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</si>
  <si>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</si>
  <si>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</si>
  <si>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</si>
  <si>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</si>
  <si>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</si>
  <si>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</si>
  <si>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</si>
  <si>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</si>
  <si>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</si>
  <si>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</si>
  <si>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</si>
  <si>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</si>
  <si>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</si>
  <si>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</si>
  <si>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</si>
  <si>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</si>
  <si>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</si>
  <si>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</si>
  <si>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</si>
  <si>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</si>
  <si>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</si>
  <si>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</si>
  <si>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</si>
  <si>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</si>
  <si>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</si>
  <si>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</si>
  <si>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</si>
  <si>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</si>
  <si>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</si>
  <si>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</si>
  <si>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</si>
  <si>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</si>
  <si>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</si>
  <si>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</si>
  <si>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</si>
  <si>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</si>
  <si>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</si>
  <si>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</si>
  <si>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</si>
  <si>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</si>
  <si>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</si>
  <si>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</si>
  <si>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</si>
  <si>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</si>
  <si>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</si>
  <si>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</si>
  <si>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</si>
  <si>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</si>
  <si>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</si>
  <si>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</si>
  <si>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</si>
  <si>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</si>
  <si>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</si>
  <si>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</si>
  <si>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</si>
  <si>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</si>
  <si>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</si>
  <si>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</si>
  <si>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</si>
  <si>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</si>
  <si>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</si>
  <si>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</si>
  <si>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</si>
  <si>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</si>
  <si>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</si>
  <si>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</si>
  <si>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</si>
  <si>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</si>
  <si>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</si>
  <si>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</si>
  <si>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</si>
  <si>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</si>
  <si>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</si>
  <si>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</si>
  <si>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</si>
  <si>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</si>
  <si>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</si>
  <si>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</si>
  <si>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</si>
  <si>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</si>
  <si>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</si>
  <si>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</si>
  <si>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</si>
  <si>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</si>
  <si>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</si>
  <si>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</si>
  <si>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</si>
  <si>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</si>
  <si>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</si>
  <si>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</si>
  <si>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</si>
  <si>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</si>
  <si>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</si>
  <si>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</si>
  <si>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</si>
  <si>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</si>
  <si>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</si>
  <si>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</si>
  <si>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</si>
  <si>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</si>
  <si>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</si>
  <si>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</si>
  <si>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</si>
  <si>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</si>
  <si>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</si>
  <si>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</si>
  <si>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</si>
  <si>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</si>
  <si>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</si>
  <si>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</si>
  <si>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</si>
  <si>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</si>
  <si>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</si>
  <si>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</si>
  <si>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</si>
  <si>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</si>
  <si>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</si>
  <si>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</si>
  <si>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</si>
  <si>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</si>
  <si>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</si>
  <si>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</si>
  <si>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</si>
  <si>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</si>
  <si>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</si>
  <si>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</si>
  <si>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</si>
  <si>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</si>
  <si>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</si>
  <si>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</si>
  <si>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</si>
  <si>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</si>
  <si>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</si>
  <si>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</si>
  <si>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</si>
  <si>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</si>
  <si>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</si>
  <si>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</si>
  <si>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</si>
  <si>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</si>
  <si>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</si>
  <si>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</si>
  <si>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</si>
  <si>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</si>
  <si>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</si>
  <si>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</si>
  <si>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</si>
  <si>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</si>
  <si>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</si>
  <si>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</si>
  <si>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</si>
  <si>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</si>
  <si>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</si>
  <si>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</si>
  <si>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</si>
  <si>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</si>
  <si>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</si>
  <si>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</si>
  <si>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</si>
  <si>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</si>
  <si>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</si>
  <si>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</si>
  <si>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</si>
  <si>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</si>
  <si>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</si>
  <si>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</si>
  <si>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</si>
  <si>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</si>
  <si>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</si>
  <si>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</si>
  <si>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</si>
  <si>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</si>
  <si>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</si>
  <si>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</si>
  <si>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</si>
  <si>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</si>
  <si>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</si>
  <si>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</si>
  <si>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</si>
  <si>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</si>
  <si>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</si>
  <si>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</si>
  <si>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</si>
  <si>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</si>
  <si>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</si>
  <si>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</si>
  <si>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</si>
  <si>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</si>
  <si>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</si>
  <si>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</si>
  <si>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</si>
  <si>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</si>
  <si>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</si>
  <si>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</si>
  <si>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</si>
  <si>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</si>
  <si>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</si>
  <si>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</si>
  <si>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</si>
  <si>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</si>
  <si>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</si>
  <si>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</si>
  <si>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</si>
  <si>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</si>
  <si>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</si>
  <si>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</si>
  <si>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</si>
  <si>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</si>
  <si>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</si>
  <si>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</si>
  <si>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</si>
  <si>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</si>
  <si>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</si>
  <si>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</si>
  <si>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</si>
  <si>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</si>
  <si>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</si>
  <si>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</si>
  <si>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</si>
  <si>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</si>
  <si>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</si>
  <si>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</si>
  <si>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</si>
  <si>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</si>
  <si>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</si>
  <si>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</si>
  <si>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</si>
  <si>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</si>
  <si>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</si>
  <si>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</si>
  <si>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</si>
  <si>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</si>
  <si>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</si>
  <si>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</si>
  <si>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</si>
  <si>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</si>
  <si>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</si>
  <si>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</si>
  <si>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</si>
  <si>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</si>
  <si>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</si>
  <si>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</si>
  <si>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</si>
  <si>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</si>
  <si>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</si>
  <si>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</si>
  <si>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</si>
  <si>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</si>
  <si>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</si>
  <si>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</si>
  <si>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</si>
  <si>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</si>
  <si>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</si>
  <si>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</si>
  <si>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</si>
  <si>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</si>
  <si>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</si>
  <si>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</si>
  <si>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</si>
  <si>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</si>
  <si>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</si>
  <si>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</si>
  <si>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</si>
  <si>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</si>
  <si>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</si>
  <si>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</si>
  <si>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</si>
  <si>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</si>
  <si>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</si>
  <si>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</si>
  <si>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</si>
  <si>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</si>
  <si>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</si>
  <si>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</si>
  <si>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</si>
  <si>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</si>
  <si>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</si>
  <si>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</si>
  <si>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</si>
  <si>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</si>
  <si>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</si>
  <si>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</si>
  <si>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</si>
  <si>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</si>
  <si>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</si>
  <si>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</si>
  <si>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</si>
  <si>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</si>
  <si>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</si>
  <si>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</si>
  <si>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</si>
  <si>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</si>
  <si>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</si>
  <si>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</si>
  <si>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</si>
  <si>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</si>
  <si>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</si>
  <si>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</si>
  <si>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</si>
  <si>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</si>
  <si>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</si>
  <si>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</si>
  <si>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</si>
  <si>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</si>
  <si>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</si>
  <si>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</si>
  <si>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</si>
  <si>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</si>
  <si>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</si>
  <si>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</si>
  <si>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</si>
  <si>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</si>
  <si>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</si>
  <si>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</si>
  <si>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</si>
  <si>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</si>
  <si>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</si>
  <si>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</si>
  <si>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</si>
  <si>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</si>
  <si>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</si>
  <si>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</si>
  <si>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</si>
  <si>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</si>
  <si>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</si>
  <si>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</si>
  <si>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</si>
  <si>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</si>
  <si>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</si>
  <si>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</si>
  <si>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</si>
  <si>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</si>
  <si>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</si>
  <si>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</si>
  <si>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</si>
  <si>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</si>
  <si>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</si>
  <si>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</si>
  <si>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</si>
  <si>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</si>
  <si>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</si>
  <si>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</si>
  <si>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</si>
  <si>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</si>
  <si>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</si>
  <si>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</si>
  <si>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</si>
  <si>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</si>
  <si>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</si>
  <si>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</si>
  <si>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</si>
  <si>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</si>
  <si>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</si>
  <si>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</si>
  <si>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</si>
  <si>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</si>
  <si>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</si>
  <si>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</si>
  <si>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</si>
  <si>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</si>
  <si>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</si>
  <si>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</si>
  <si>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</si>
  <si>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</si>
  <si>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</si>
  <si>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</si>
  <si>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</si>
  <si>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</si>
  <si>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</si>
  <si>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</si>
  <si>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</si>
  <si>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</si>
  <si>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</si>
  <si>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</si>
  <si>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</si>
  <si>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</si>
  <si>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</si>
  <si>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</si>
  <si>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</si>
  <si>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</si>
  <si>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</si>
  <si>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</si>
  <si>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</si>
  <si>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</si>
  <si>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</si>
  <si>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</si>
  <si>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</si>
  <si>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</si>
  <si>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</si>
  <si>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</si>
  <si>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</si>
  <si>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</si>
  <si>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</si>
  <si>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</si>
  <si>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</si>
  <si>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</si>
  <si>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</si>
  <si>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</si>
  <si>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</si>
  <si>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</si>
  <si>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</si>
  <si>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</si>
  <si>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</si>
  <si>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</si>
  <si>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</si>
  <si>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</si>
  <si>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</si>
  <si>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</si>
  <si>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</si>
  <si>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</si>
  <si>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</si>
  <si>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</si>
  <si>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</si>
  <si>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</si>
  <si>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</si>
  <si>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</si>
  <si>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</si>
  <si>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</si>
  <si>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</si>
  <si>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</si>
  <si>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</si>
  <si>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</si>
  <si>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</si>
  <si>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</si>
  <si>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</si>
  <si>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</si>
  <si>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</si>
  <si>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</si>
  <si>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</si>
  <si>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</si>
  <si>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</si>
  <si>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</si>
  <si>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</si>
  <si>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</si>
  <si>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</si>
  <si>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</si>
  <si>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</si>
  <si>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</si>
  <si>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</si>
  <si>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</si>
  <si>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</si>
  <si>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</si>
  <si>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</si>
  <si>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</si>
  <si>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</si>
  <si>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</si>
  <si>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</si>
  <si>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</si>
  <si>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</si>
  <si>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</si>
  <si>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</si>
  <si>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</si>
  <si>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</si>
  <si>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</si>
  <si>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</si>
  <si>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</si>
  <si>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</si>
  <si>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</si>
  <si>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</si>
  <si>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</si>
  <si>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</si>
  <si>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</si>
  <si>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</si>
  <si>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</si>
  <si>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</si>
  <si>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</si>
  <si>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</si>
  <si>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</si>
  <si>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</si>
  <si>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</si>
  <si>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</si>
  <si>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</si>
  <si>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</si>
  <si>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</si>
  <si>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</si>
  <si>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</si>
  <si>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</si>
  <si>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</si>
  <si>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</si>
  <si>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</si>
  <si>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</si>
  <si>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</si>
  <si>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</si>
  <si>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</si>
  <si>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</si>
  <si>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</si>
  <si>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</si>
  <si>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</si>
  <si>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</si>
  <si>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</si>
  <si>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</si>
  <si>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</si>
  <si>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</si>
  <si>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</si>
  <si>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</si>
  <si>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</si>
  <si>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</si>
  <si>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</si>
  <si>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</si>
  <si>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</si>
  <si>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</si>
  <si>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</si>
  <si>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</si>
  <si>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</si>
  <si>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</si>
  <si>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</si>
  <si>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</si>
  <si>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</si>
  <si>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</si>
  <si>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</si>
  <si>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</si>
  <si>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</si>
  <si>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</si>
  <si>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</si>
  <si>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</si>
  <si>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</si>
  <si>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</si>
  <si>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</si>
  <si>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</si>
  <si>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</si>
  <si>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</si>
  <si>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</si>
  <si>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</si>
  <si>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</si>
  <si>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</si>
  <si>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</si>
  <si>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</si>
  <si>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</si>
  <si>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</si>
  <si>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</si>
  <si>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</si>
  <si>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</si>
  <si>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</si>
  <si>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</si>
  <si>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</si>
  <si>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</si>
  <si>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</si>
  <si>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</si>
  <si>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</si>
  <si>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</si>
  <si>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</si>
  <si>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</si>
  <si>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</si>
  <si>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</si>
  <si>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</si>
  <si>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</si>
  <si>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</si>
  <si>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</si>
  <si>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</si>
  <si>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</si>
  <si>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</si>
  <si>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</si>
  <si>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</si>
  <si>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</si>
  <si>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</si>
  <si>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</si>
  <si>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</si>
  <si>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</si>
  <si>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</si>
  <si>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</si>
  <si>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</si>
  <si>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</si>
  <si>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</si>
  <si>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</si>
  <si>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</si>
  <si>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</si>
  <si>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</si>
  <si>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</si>
  <si>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</si>
  <si>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</si>
  <si>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</si>
  <si>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</si>
  <si>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</si>
  <si>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</si>
  <si>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</si>
  <si>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</si>
  <si>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</si>
  <si>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</si>
  <si>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</si>
  <si>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</si>
  <si>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</si>
  <si>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</si>
  <si>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</si>
  <si>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</si>
  <si>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</si>
  <si>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</si>
  <si>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</si>
  <si>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</si>
  <si>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</si>
  <si>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</si>
  <si>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</si>
  <si>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</si>
  <si>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</si>
  <si>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</si>
  <si>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</si>
  <si>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</si>
  <si>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</si>
  <si>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</si>
  <si>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</si>
  <si>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</si>
  <si>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</si>
  <si>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</si>
  <si>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</si>
  <si>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</si>
  <si>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</si>
  <si>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</si>
  <si>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</si>
  <si>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</si>
  <si>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</si>
  <si>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</si>
  <si>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</si>
  <si>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</si>
  <si>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</si>
  <si>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</si>
  <si>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</si>
  <si>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</si>
  <si>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</si>
  <si>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</si>
  <si>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</si>
  <si>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</si>
  <si>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</si>
  <si>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</si>
  <si>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</si>
  <si>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</si>
  <si>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</si>
  <si>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</si>
  <si>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</si>
  <si>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</si>
  <si>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</si>
  <si>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</si>
  <si>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</si>
  <si>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</si>
  <si>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</si>
  <si>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</si>
  <si>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</si>
  <si>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</si>
  <si>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</si>
  <si>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</si>
  <si>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</si>
  <si>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</si>
  <si>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</si>
  <si>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</si>
  <si>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</si>
  <si>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</si>
  <si>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</si>
  <si>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</si>
  <si>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</si>
  <si>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</si>
  <si>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</si>
  <si>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</si>
  <si>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</si>
  <si>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</si>
  <si>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</si>
  <si>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</si>
  <si>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</si>
  <si>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</si>
  <si>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</si>
  <si>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</si>
  <si>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</si>
  <si>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</si>
  <si>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</si>
  <si>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</si>
  <si>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</si>
  <si>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</si>
  <si>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</si>
  <si>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</si>
  <si>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</si>
  <si>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</si>
  <si>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</si>
  <si>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</si>
  <si>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</si>
  <si>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</si>
  <si>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</si>
  <si>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</si>
  <si>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</si>
  <si>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</si>
  <si>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</si>
  <si>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</si>
  <si>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</si>
  <si>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</si>
  <si>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</si>
  <si>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</si>
  <si>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</si>
  <si>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</si>
  <si>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</si>
  <si>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</si>
  <si>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</si>
  <si>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</si>
  <si>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</si>
  <si>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</si>
  <si>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</si>
  <si>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</si>
  <si>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</si>
  <si>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</si>
  <si>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</si>
  <si>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</si>
  <si>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</si>
  <si>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</si>
  <si>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</si>
  <si>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</si>
  <si>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</si>
  <si>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</si>
  <si>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</si>
  <si>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</si>
  <si>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</si>
  <si>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</si>
  <si>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</si>
  <si>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</si>
  <si>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</si>
  <si>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</si>
  <si>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</si>
  <si>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</si>
  <si>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</si>
  <si>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</si>
  <si>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</si>
  <si>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</si>
  <si>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</si>
  <si>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</si>
  <si>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</si>
  <si>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</si>
  <si>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</si>
  <si>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</si>
  <si>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</si>
  <si>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</si>
  <si>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</si>
  <si>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</si>
  <si>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</si>
  <si>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</si>
  <si>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</si>
  <si>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</si>
  <si>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</si>
  <si>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</si>
  <si>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</si>
  <si>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</si>
  <si>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</si>
  <si>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</si>
  <si>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</si>
  <si>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</si>
  <si>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</si>
  <si>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</si>
  <si>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</si>
  <si>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</si>
  <si>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</si>
  <si>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</si>
  <si>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</si>
  <si>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</si>
  <si>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</si>
  <si>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</si>
  <si>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</si>
  <si>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</si>
  <si>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</si>
  <si>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</si>
  <si>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</si>
  <si>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</si>
  <si>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</si>
  <si>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</si>
  <si>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</si>
  <si>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</si>
  <si>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</si>
  <si>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</si>
  <si>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</si>
  <si>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</si>
  <si>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</si>
  <si>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</si>
  <si>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</si>
  <si>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</si>
  <si>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</si>
  <si>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</si>
  <si>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</si>
  <si>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</si>
  <si>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</si>
  <si>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</si>
  <si>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</si>
  <si>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</si>
  <si>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</si>
  <si>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</si>
  <si>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</si>
  <si>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</si>
  <si>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</si>
  <si>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</si>
  <si>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</si>
  <si>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</si>
  <si>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</si>
  <si>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</si>
  <si>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</si>
  <si>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</si>
  <si>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</si>
  <si>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</si>
  <si>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</si>
  <si>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</si>
  <si>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GPS sem comunicação/ MC1 as 09:58h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</si>
  <si>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</si>
  <si>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</si>
  <si>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</si>
  <si>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</si>
  <si>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</si>
  <si>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</si>
  <si>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</si>
  <si>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</si>
  <si>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</si>
  <si>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CCO verificando faixa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</si>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</sst>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62" activePane="bottomRight" state="frozen"/>
      <selection pane="bottomRight" activeCell="BJ366" sqref="BJ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e">
        <f>IF(AND(BR385&lt;1,BS385&lt;1),"Produção e Intervalo",IF(BR385&lt;1,"Intervalo",IF(BS385&lt;1,"Produção","Aderente")))</f>
        <v>#DIV/0!</v>
      </c>
      <c r="BR385" s="18" t="e">
        <f>IF(OR(B385="",F385=""),"*",AY385/P385)</f>
        <v>#DIV/0!</v>
      </c>
      <c r="BS385" s="18" t="e">
        <f>IF(OR(B385="",F385=""),"*",BA385/Q385)</f>
        <v>#DIV/0!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364:AB450 AD364:AD450 AD283:AD363 Z283:AB363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1953</v>
      </c>
      <c r="D5" s="388"/>
      <c r="E5" s="388"/>
      <c r="F5" s="388"/>
      <c r="G5" s="388"/>
      <c r="H5" s="388"/>
      <c r="I5" s="388"/>
      <c r="J5" s="389"/>
      <c r="K5" s="390" t="s">
        <v>1954</v>
      </c>
      <c r="L5" s="391"/>
      <c r="M5" s="391"/>
      <c r="N5" s="391"/>
      <c r="O5" s="392" t="s">
        <v>1955</v>
      </c>
      <c r="P5" s="393"/>
      <c r="Q5" s="394"/>
    </row>
    <row r="6" spans="1:17" s="93" customFormat="1" ht="15.75" customHeight="1">
      <c r="A6" s="87" t="s">
        <v>1956</v>
      </c>
      <c r="B6" s="94" t="s">
        <v>1957</v>
      </c>
      <c r="C6" s="95" t="s">
        <v>1172</v>
      </c>
      <c r="D6" s="96" t="s">
        <v>1173</v>
      </c>
      <c r="E6" s="95" t="s">
        <v>1958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1959</v>
      </c>
      <c r="M6" s="139" t="s">
        <v>627</v>
      </c>
      <c r="N6" s="140" t="s">
        <v>1167</v>
      </c>
      <c r="O6" s="244" t="s">
        <v>1210</v>
      </c>
      <c r="P6" s="157"/>
      <c r="Q6" s="192" t="s">
        <v>1960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>GPS sem comunicação/ MC1 as 09:58h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CCO verificando faixa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1961</v>
      </c>
      <c r="W1" s="400"/>
      <c r="X1" s="400"/>
      <c r="Y1" s="104"/>
    </row>
    <row r="2" spans="1:25" s="100" customFormat="1" ht="11.25" customHeight="1">
      <c r="A2" s="105" t="s">
        <v>1962</v>
      </c>
      <c r="B2" s="105" t="s">
        <v>1957</v>
      </c>
      <c r="C2" s="105" t="s">
        <v>603</v>
      </c>
      <c r="D2" s="106" t="s">
        <v>1172</v>
      </c>
      <c r="E2" s="106" t="s">
        <v>1173</v>
      </c>
      <c r="F2" s="106" t="s">
        <v>1956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1963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-</v>
      </c>
      <c r="L382" s="110" t="str">
        <f>IF(FN_MC!N383="","*",FN_MC!N383)</f>
        <v>-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-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*</v>
      </c>
      <c r="C384" s="109" t="str">
        <f>IF(FN_MC!Z385="","*",FN_MC!Z385)</f>
        <v>*</v>
      </c>
      <c r="D384" s="110" t="str">
        <f>IF(FN_MC!S385="","*",FN_MC!S385)</f>
        <v>-</v>
      </c>
      <c r="E384" s="110" t="str">
        <f>IF(FN_MC!T385="","*",FN_MC!T385)</f>
        <v>-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*</v>
      </c>
      <c r="J384" s="110" t="str">
        <f>IF(FN_MC!I385="","*",FN_MC!I385)</f>
        <v>*</v>
      </c>
      <c r="K384" s="110" t="str">
        <f>IF(FN_MC!M385="","*",FN_MC!M385)</f>
        <v>-</v>
      </c>
      <c r="L384" s="110" t="str">
        <f>IF(FN_MC!N385="","*",FN_MC!N385)</f>
        <v>-</v>
      </c>
      <c r="M384" s="111" t="str">
        <f>IF(FN_MC!J385="","*",FN_MC!J385)</f>
        <v>*</v>
      </c>
      <c r="N384" s="288" t="str">
        <f>IF(FN_MC!K385="","*",FN_MC!K385)</f>
        <v>*</v>
      </c>
      <c r="O384" s="288" t="str">
        <f>IF(FN_MC!L385="","*",FN_MC!L385)</f>
        <v>-</v>
      </c>
      <c r="P384" s="111"/>
      <c r="Q384" s="128" t="str">
        <f>IF(FN_MC!O385="","*",FN_MC!O385)</f>
        <v>*</v>
      </c>
      <c r="R384" s="128" t="str">
        <f>IF(FN_MC!P385="","*",FN_MC!P385)</f>
        <v>*</v>
      </c>
      <c r="S384" s="110" t="str">
        <f>IF(FN_MC!Q385="","*",CONCATENATE(FN_MC!Q385," ",FN_MC!R385))</f>
        <v>*</v>
      </c>
      <c r="T384" s="110" t="str">
        <f>IF(FN_MC!V385="","*",FN_MC!V385)</f>
        <v>*</v>
      </c>
      <c r="U384" s="110" t="str">
        <f>IF(FN_MC!W385="","*",FN_MC!W385)</f>
        <v>*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*</v>
      </c>
      <c r="C386" s="109" t="str">
        <f>IF(FN_MC!Z387="","*",FN_MC!Z387)</f>
        <v>*</v>
      </c>
      <c r="D386" s="110" t="str">
        <f>IF(FN_MC!S387="","*",FN_MC!S387)</f>
        <v>-</v>
      </c>
      <c r="E386" s="110" t="str">
        <f>IF(FN_MC!T387="","*",FN_MC!T387)</f>
        <v>-</v>
      </c>
      <c r="F386" s="110" t="str">
        <f>IF(FN_MC!B387="","*",FN_MC!B387)</f>
        <v>*</v>
      </c>
      <c r="G386" s="110" t="str">
        <f>IF(FN_MC!D387="","*",FN_MC!D387)</f>
        <v>*</v>
      </c>
      <c r="H386" s="110" t="str">
        <f>IF(FN_MC!F387="","*",FN_MC!F387)</f>
        <v>*</v>
      </c>
      <c r="I386" s="110" t="str">
        <f>IF(FN_MC!H387="","*",FN_MC!H387)</f>
        <v>*</v>
      </c>
      <c r="J386" s="110" t="str">
        <f>IF(FN_MC!I387="","*",FN_MC!I387)</f>
        <v>*</v>
      </c>
      <c r="K386" s="110" t="str">
        <f>IF(FN_MC!M387="","*",FN_MC!M387)</f>
        <v>-</v>
      </c>
      <c r="L386" s="110" t="str">
        <f>IF(FN_MC!N387="","*",FN_MC!N387)</f>
        <v>-</v>
      </c>
      <c r="M386" s="111" t="str">
        <f>IF(FN_MC!J387="","*",FN_MC!J387)</f>
        <v>*</v>
      </c>
      <c r="N386" s="288" t="str">
        <f>IF(FN_MC!K387="","*",FN_MC!K387)</f>
        <v>*</v>
      </c>
      <c r="O386" s="288" t="str">
        <f>IF(FN_MC!L387="","*",FN_MC!L387)</f>
        <v>-</v>
      </c>
      <c r="P386" s="111"/>
      <c r="Q386" s="128" t="str">
        <f>IF(FN_MC!O387="","*",FN_MC!O387)</f>
        <v>*</v>
      </c>
      <c r="R386" s="128" t="str">
        <f>IF(FN_MC!P387="","*",FN_MC!P387)</f>
        <v>*</v>
      </c>
      <c r="S386" s="110" t="str">
        <f>IF(FN_MC!Q387="","*",CONCATENATE(FN_MC!Q387," ",FN_MC!R387))</f>
        <v>*</v>
      </c>
      <c r="T386" s="110" t="str">
        <f>IF(FN_MC!V387="","*",FN_MC!V387)</f>
        <v>*</v>
      </c>
      <c r="U386" s="110" t="str">
        <f>IF(FN_MC!W387="","*",FN_MC!W387)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1964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1966</v>
      </c>
      <c r="C4" s="318" t="s">
        <v>1967</v>
      </c>
      <c r="D4" s="318" t="s">
        <v>1968</v>
      </c>
      <c r="E4" s="318" t="s">
        <v>1969</v>
      </c>
      <c r="F4" s="318" t="s">
        <v>6</v>
      </c>
      <c r="G4" s="318" t="s">
        <v>1970</v>
      </c>
      <c r="H4" s="191"/>
    </row>
    <row r="5" spans="1:8">
      <c r="A5" s="191"/>
      <c r="B5" s="319" t="s">
        <v>1971</v>
      </c>
      <c r="C5" s="319">
        <v>309525</v>
      </c>
      <c r="D5" s="319" t="s">
        <v>1972</v>
      </c>
      <c r="E5" s="319" t="s">
        <v>845</v>
      </c>
      <c r="F5" s="319" t="s">
        <v>1973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1974</v>
      </c>
      <c r="E6" s="319" t="s">
        <v>845</v>
      </c>
      <c r="F6" s="319" t="s">
        <v>1973</v>
      </c>
      <c r="G6" s="320">
        <v>46296</v>
      </c>
      <c r="H6" s="191"/>
    </row>
    <row r="7" spans="1:8">
      <c r="A7" s="191"/>
      <c r="B7" s="319" t="s">
        <v>1975</v>
      </c>
      <c r="C7" s="319">
        <v>257278</v>
      </c>
      <c r="D7" s="319" t="s">
        <v>1976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1977</v>
      </c>
      <c r="C8" s="319">
        <v>261794</v>
      </c>
      <c r="D8" s="319" t="s">
        <v>1978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1979</v>
      </c>
      <c r="C9" s="319">
        <v>257033</v>
      </c>
      <c r="D9" s="319" t="s">
        <v>1980</v>
      </c>
      <c r="E9" s="319" t="s">
        <v>836</v>
      </c>
      <c r="F9" s="319" t="s">
        <v>192</v>
      </c>
      <c r="G9" s="319" t="s">
        <v>1981</v>
      </c>
      <c r="H9" s="191"/>
    </row>
    <row r="10" spans="1:8">
      <c r="A10" s="191"/>
      <c r="B10" s="319" t="s">
        <v>1982</v>
      </c>
      <c r="C10" s="319">
        <v>396578</v>
      </c>
      <c r="D10" s="319" t="s">
        <v>1983</v>
      </c>
      <c r="E10" s="319" t="s">
        <v>836</v>
      </c>
      <c r="F10" s="319" t="s">
        <v>192</v>
      </c>
      <c r="G10" s="319" t="s">
        <v>1981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1985</v>
      </c>
      <c r="E3" s="315" t="s">
        <v>1986</v>
      </c>
      <c r="F3" s="315" t="s">
        <v>1987</v>
      </c>
      <c r="G3" s="315" t="s">
        <v>1988</v>
      </c>
      <c r="H3" s="315" t="s">
        <v>1989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1992</v>
      </c>
      <c r="C2" s="95" t="s">
        <v>1158</v>
      </c>
      <c r="D2" s="95" t="s">
        <v>596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1" t="s">
        <v>1999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2025-12-30T13:27:02Z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