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2" documentId="8_{B6337239-1A00-434D-AAD0-422EA1FEB5AE}" xr6:coauthVersionLast="47" xr6:coauthVersionMax="47" xr10:uidLastSave="{B0A2592E-3C52-4C93-8EAC-ADE7724543E9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R42" i="1"/>
  <c r="S42" i="1" a="1"/>
  <c r="S42" i="1" s="1"/>
  <c r="T42" i="1" a="1"/>
  <c r="T42" i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R43" i="1"/>
  <c r="S43" i="1" a="1"/>
  <c r="S43" i="1" s="1"/>
  <c r="T43" i="1" a="1"/>
  <c r="T43" i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T45" i="1" a="1"/>
  <c r="T45" i="1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R47" i="1"/>
  <c r="S47" i="1" a="1"/>
  <c r="S47" i="1"/>
  <c r="T47" i="1" a="1"/>
  <c r="T47" i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T50" i="1" a="1"/>
  <c r="T50" i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R51" i="1"/>
  <c r="S51" i="1" a="1"/>
  <c r="S51" i="1" s="1"/>
  <c r="T51" i="1" a="1"/>
  <c r="T51" i="1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R52" i="1"/>
  <c r="S52" i="1" a="1"/>
  <c r="S52" i="1" s="1"/>
  <c r="T52" i="1" a="1"/>
  <c r="T52" i="1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R53" i="1"/>
  <c r="S53" i="1" a="1"/>
  <c r="S53" i="1" s="1"/>
  <c r="T53" i="1" a="1"/>
  <c r="T53" i="1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R54" i="1"/>
  <c r="S54" i="1" a="1"/>
  <c r="S54" i="1"/>
  <c r="T54" i="1" a="1"/>
  <c r="T54" i="1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T55" i="1" a="1"/>
  <c r="T55" i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T58" i="1" a="1"/>
  <c r="T58" i="1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R62" i="1"/>
  <c r="S62" i="1" a="1"/>
  <c r="S62" i="1" s="1"/>
  <c r="T62" i="1" a="1"/>
  <c r="T62" i="1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T63" i="1" a="1"/>
  <c r="T63" i="1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T67" i="1" a="1"/>
  <c r="T67" i="1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T68" i="1" a="1"/>
  <c r="T68" i="1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T69" i="1" a="1"/>
  <c r="T69" i="1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T77" i="1" a="1"/>
  <c r="T77" i="1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T80" i="1" a="1"/>
  <c r="T80" i="1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T87" i="1" a="1"/>
  <c r="T87" i="1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T104" i="1" a="1"/>
  <c r="T104" i="1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T129" i="1" a="1"/>
  <c r="T129" i="1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T140" i="1" a="1"/>
  <c r="T140" i="1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T147" i="1" a="1"/>
  <c r="T147" i="1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<sst xmlns="http://schemas.openxmlformats.org/spreadsheetml/2006/main" count="5974" uniqueCount="1620">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</sst>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P1" activePane="topRight" state="frozen"/>
      <selection pane="topRight" activeCell="B146" sqref="B146:B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1566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C2" sqref="C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K1" workbookViewId="0">
      <selection activeCell="K912" sqref="K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1587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4512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20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1</v>
      </c>
      <c r="W103" s="98">
        <f ca="1">_xlfn.XLOOKUP(G103&amp;$W$3,BS_CONTROLE[CHAVE],BS_CONTROLE[Quantidade_11],"-")</f>
        <v>27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250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>
        <f ca="1">_xlfn.XLOOKUP(G106&amp;$U$3,BS_CONTROLE[CHAVE],BS_CONTROLE[Quantidade_11],"-")</f>
        <v>1525</v>
      </c>
      <c r="V106" s="98">
        <f ca="1">_xlfn.XLOOKUP(G106&amp;$V$3,BS_CONTROLE[CHAVE],BS_CONTROLE[Quantidade_11],"-")</f>
        <v>1000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4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125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8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4512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1</v>
      </c>
      <c r="W114" s="98">
        <f ca="1">_xlfn.XLOOKUP(G114&amp;$W$3,BS_CONTROLE[CHAVE],BS_CONTROLE[Quantidade_11],"-")</f>
        <v>27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>
        <f ca="1">_xlfn.XLOOKUP(G116&amp;$U$3,BS_CONTROLE[CHAVE],BS_CONTROLE[Quantidade_11],"-")</f>
        <v>12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250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100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4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>
        <f ca="1">_xlfn.XLOOKUP(G122&amp;$U$3,BS_CONTROLE[CHAVE],BS_CONTROLE[Quantidade_11],"-")</f>
        <v>1525</v>
      </c>
      <c r="V122" s="98">
        <f ca="1">_xlfn.XLOOKUP(G122&amp;$V$3,BS_CONTROLE[CHAVE],BS_CONTROLE[Quantidade_11],"-")</f>
        <v>1000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125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>
        <f ca="1">_xlfn.XLOOKUP(G127&amp;$U$3,BS_CONTROLE[CHAVE],BS_CONTROLE[Quantidade_11],"-")</f>
        <v>4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2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>
        <f ca="1">_xlfn.XLOOKUP(G129&amp;$U$3,BS_CONTROLE[CHAVE],BS_CONTROLE[Quantidade_11],"-")</f>
        <v>14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13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4512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1</v>
      </c>
      <c r="W133" s="98">
        <f ca="1">_xlfn.XLOOKUP(G133&amp;$W$3,BS_CONTROLE[CHAVE],BS_CONTROLE[Quantidade_11],"-")</f>
        <v>27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0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15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125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1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4512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107">
        <f>IF(FN_MC!O154="","*",FN_MC!O154)</f>
        <v>0.375</v>
      </c>
      <c r="Q152" s="107">
        <f>IF(FN_MC!P154="","*",FN_MC!P154)</f>
        <v>6.25E-2</v>
      </c>
      <c r="R152" s="96" t="str">
        <f>IF(FN_MC!Q154="","*",CONCATENATE(FN_MC!Q154," ",FN_MC!R154))</f>
        <v>1 Nº DE SOLDA</v>
      </c>
      <c r="S152" s="96" t="str">
        <f>IF(FN_MC!V154="","*",FN_MC!V154)</f>
        <v>Elson</v>
      </c>
      <c r="T152" s="96" t="str">
        <f>IF(FN_MC!W154="","*",FN_MC!W154)</f>
        <v xml:space="preserve">Execução de solda - Condicionado a temperatura </v>
      </c>
      <c r="U152" s="98" t="str">
        <f ca="1">_xlfn.XLOOKUP(G152&amp;$U$3,BS_CONTROLE[CHAVE],BS_CONTROLE[Quantidade_11],"-")</f>
        <v>-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4512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0</v>
      </c>
      <c r="V162" s="98">
        <f ca="1">_xlfn.XLOOKUP(G162&amp;$V$3,BS_CONTROLE[CHAVE],BS_CONTROLE[Quantidade_11],"-")</f>
        <v>1</v>
      </c>
      <c r="W162" s="98">
        <f ca="1">_xlfn.XLOOKUP(G162&amp;$W$3,BS_CONTROLE[CHAVE],BS_CONTROLE[Quantidade_11],"-")</f>
        <v>27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>
        <f ca="1">_xlfn.XLOOKUP(G166&amp;$U$3,BS_CONTROLE[CHAVE],BS_CONTROLE[Quantidade_11],"-")</f>
        <v>250</v>
      </c>
      <c r="V166" s="98">
        <f ca="1">_xlfn.XLOOKUP(G166&amp;$V$3,BS_CONTROLE[CHAVE],BS_CONTROLE[Quantidade_11],"-")</f>
        <v>210</v>
      </c>
      <c r="W166" s="98">
        <f ca="1">_xlfn.XLOOKUP(G166&amp;$W$3,BS_CONTROLE[CHAVE],BS_CONTROLE[Quantidade_11],"-")</f>
        <v>100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15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4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1592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1593</v>
      </c>
      <c r="C4" s="191" t="s">
        <v>1594</v>
      </c>
      <c r="D4" s="191" t="s">
        <v>1595</v>
      </c>
      <c r="E4" s="191" t="s">
        <v>1596</v>
      </c>
      <c r="F4" s="191" t="s">
        <v>366</v>
      </c>
      <c r="G4" s="191" t="s">
        <v>1597</v>
      </c>
    </row>
    <row r="5" spans="2:7">
      <c r="B5" s="192" t="s">
        <v>1598</v>
      </c>
      <c r="C5" s="192">
        <v>309525</v>
      </c>
      <c r="D5" s="192" t="s">
        <v>1599</v>
      </c>
      <c r="E5" s="192" t="s">
        <v>249</v>
      </c>
      <c r="F5" s="192" t="s">
        <v>1600</v>
      </c>
      <c r="G5" s="193">
        <v>46296</v>
      </c>
    </row>
    <row r="6" spans="2:7">
      <c r="B6" s="192" t="s">
        <v>1601</v>
      </c>
      <c r="C6" s="192">
        <v>257410</v>
      </c>
      <c r="D6" s="192" t="s">
        <v>1602</v>
      </c>
      <c r="E6" s="192" t="s">
        <v>249</v>
      </c>
      <c r="F6" s="192" t="s">
        <v>1600</v>
      </c>
      <c r="G6" s="193"/>
    </row>
    <row r="7" spans="2:7">
      <c r="B7" s="192" t="s">
        <v>1481</v>
      </c>
      <c r="C7" s="192">
        <v>256875</v>
      </c>
      <c r="D7" s="192" t="s">
        <v>1603</v>
      </c>
      <c r="E7" s="192" t="s">
        <v>249</v>
      </c>
      <c r="F7" s="192" t="s">
        <v>1600</v>
      </c>
      <c r="G7" s="193">
        <v>46296</v>
      </c>
    </row>
    <row r="8" spans="2:7">
      <c r="B8" s="192" t="s">
        <v>1604</v>
      </c>
      <c r="C8" s="192">
        <v>257278</v>
      </c>
      <c r="D8" s="192" t="s">
        <v>1605</v>
      </c>
      <c r="E8" s="192" t="s">
        <v>240</v>
      </c>
      <c r="F8" s="192" t="s">
        <v>1606</v>
      </c>
      <c r="G8" s="193">
        <v>46235</v>
      </c>
    </row>
    <row r="9" spans="2:7">
      <c r="B9" s="192" t="s">
        <v>1607</v>
      </c>
      <c r="C9" s="192">
        <v>261794</v>
      </c>
      <c r="D9" s="192" t="s">
        <v>1608</v>
      </c>
      <c r="E9" s="192" t="s">
        <v>240</v>
      </c>
      <c r="F9" s="192" t="s">
        <v>1606</v>
      </c>
      <c r="G9" s="193">
        <v>46082</v>
      </c>
    </row>
    <row r="10" spans="2:7">
      <c r="B10" s="192" t="s">
        <v>1609</v>
      </c>
      <c r="C10" s="192">
        <v>257033</v>
      </c>
      <c r="D10" s="192" t="s">
        <v>1610</v>
      </c>
      <c r="E10" s="192" t="s">
        <v>240</v>
      </c>
      <c r="F10" s="192" t="s">
        <v>480</v>
      </c>
      <c r="G10" s="192" t="s">
        <v>1611</v>
      </c>
    </row>
    <row r="11" spans="2:7">
      <c r="B11" s="192" t="s">
        <v>1612</v>
      </c>
      <c r="C11" s="192">
        <v>396578</v>
      </c>
      <c r="D11" s="192" t="s">
        <v>1613</v>
      </c>
      <c r="E11" s="192" t="s">
        <v>240</v>
      </c>
      <c r="F11" s="192" t="s">
        <v>480</v>
      </c>
      <c r="G11" s="192" t="s">
        <v>1611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1614</v>
      </c>
      <c r="D5" s="273"/>
      <c r="E5" s="273"/>
      <c r="F5" s="273"/>
      <c r="G5" s="273"/>
      <c r="H5" s="273"/>
      <c r="I5" s="273"/>
      <c r="J5" s="274"/>
      <c r="K5" s="275" t="s">
        <v>1615</v>
      </c>
      <c r="L5" s="276"/>
      <c r="M5" s="276"/>
      <c r="N5" s="276"/>
      <c r="O5" s="277" t="s">
        <v>1616</v>
      </c>
      <c r="P5" s="278"/>
      <c r="Q5" s="279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1617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1618</v>
      </c>
      <c r="M6" s="116" t="s">
        <v>29</v>
      </c>
      <c r="N6" s="117" t="s">
        <v>1206</v>
      </c>
      <c r="O6" s="165" t="s">
        <v>1249</v>
      </c>
      <c r="P6" s="128"/>
      <c r="Q6" s="139" t="s">
        <v>1619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