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03" documentId="8_{B6337239-1A00-434D-AAD0-422EA1FEB5AE}" xr6:coauthVersionLast="47" xr6:coauthVersionMax="47" xr10:uidLastSave="{FE0B8CCF-BB41-47A3-B7FB-F51A40612F8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6" i="1" l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<sst xmlns="http://schemas.openxmlformats.org/spreadsheetml/2006/main" count="6202" uniqueCount="1657">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</sst>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AQ230" activePane="bottomRight" state="frozen"/>
      <selection pane="bottomRight" activeCell="AS240" sqref="AS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0.36249999999999999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1590</v>
      </c>
      <c r="BK235" s="16" t="s">
        <v>1591</v>
      </c>
      <c r="BL235" s="15"/>
      <c r="BM235" s="14"/>
      <c r="BN235" s="14"/>
      <c r="BO235" s="160"/>
      <c r="BP235" s="16"/>
      <c r="BQ235" s="12" t="str">
        <f t="shared" si="45"/>
        <v>Produção</v>
      </c>
      <c r="BR235" s="18">
        <f t="shared" si="46"/>
        <v>1.0000000000000004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1592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1592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1593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1</v>
      </c>
      <c r="BI237" s="16"/>
      <c r="BJ237" s="16" t="s">
        <v>1594</v>
      </c>
      <c r="BK237" s="16" t="s">
        <v>1595</v>
      </c>
      <c r="BL237" s="15"/>
      <c r="BM237" s="14"/>
      <c r="BN237" s="14"/>
      <c r="BO237" s="160"/>
      <c r="BP237" s="16"/>
      <c r="BQ237" s="12" t="str">
        <f t="shared" si="45"/>
        <v>Produção</v>
      </c>
      <c r="BR237" s="18">
        <f t="shared" si="46"/>
        <v>0.99999999999999978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1596</v>
      </c>
      <c r="X240" s="213" t="s">
        <v>369</v>
      </c>
      <c r="Y240" s="153" t="s">
        <v>368</v>
      </c>
      <c r="Z240" s="153"/>
      <c r="AA240" s="83" t="s">
        <v>1597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1598</v>
      </c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1599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1</v>
      </c>
      <c r="BI244" s="16"/>
      <c r="BJ244" s="16" t="s">
        <v>1600</v>
      </c>
      <c r="BK244" s="16" t="s">
        <v>1601</v>
      </c>
      <c r="BL244" s="15"/>
      <c r="BM244" s="14"/>
      <c r="BN244" s="14"/>
      <c r="BO244" s="160"/>
      <c r="BP244" s="16"/>
      <c r="BQ244" s="12" t="str">
        <f t="shared" si="45"/>
        <v>Produção</v>
      </c>
      <c r="BR244" s="18">
        <f t="shared" si="46"/>
        <v>0.99999999999999978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</v>
      </c>
      <c r="B246" s="166"/>
      <c r="C246" s="8" t="str">
        <f>IF(BS_CONTROLE[[#This Row],[DATA]]="","",WEEKNUM(BS_CONTROLE[[#This Row],[DATA]]))</f>
        <v/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1602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/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1</v>
      </c>
      <c r="BI246" s="16"/>
      <c r="BJ246" s="16" t="s">
        <v>1603</v>
      </c>
      <c r="BK246" s="16" t="s">
        <v>1604</v>
      </c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1605</v>
      </c>
      <c r="W249" s="168" t="s">
        <v>1606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1607</v>
      </c>
      <c r="BK249" s="16" t="s">
        <v>1607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1608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1609</v>
      </c>
      <c r="BK251" s="16" t="s">
        <v>1609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 BK249 BK251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1611</v>
      </c>
      <c r="E3" s="316" t="s">
        <v>1612</v>
      </c>
      <c r="F3" s="316" t="s">
        <v>1613</v>
      </c>
      <c r="G3" s="316" t="s">
        <v>1614</v>
      </c>
      <c r="H3" s="316" t="s">
        <v>1615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1616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1618</v>
      </c>
      <c r="W1" s="389"/>
      <c r="X1" s="389"/>
      <c r="Y1" s="103"/>
    </row>
    <row r="2" spans="1:25" s="100" customFormat="1" ht="11.25" customHeight="1">
      <c r="A2" s="104" t="s">
        <v>1619</v>
      </c>
      <c r="B2" s="104" t="s">
        <v>1620</v>
      </c>
      <c r="C2" s="104" t="s">
        <v>7</v>
      </c>
      <c r="D2" s="105" t="s">
        <v>1177</v>
      </c>
      <c r="E2" s="105" t="s">
        <v>1178</v>
      </c>
      <c r="F2" s="105" t="s">
        <v>1621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1622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 t="str">
        <f>IF(FN_MC!B246="","*",FN_MC!B246)</f>
        <v>*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1623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1624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1625</v>
      </c>
      <c r="C4" s="321" t="s">
        <v>1626</v>
      </c>
      <c r="D4" s="321" t="s">
        <v>1627</v>
      </c>
      <c r="E4" s="321" t="s">
        <v>1628</v>
      </c>
      <c r="F4" s="321" t="s">
        <v>545</v>
      </c>
      <c r="G4" s="321" t="s">
        <v>1629</v>
      </c>
      <c r="H4" s="187"/>
    </row>
    <row r="5" spans="1:8" ht="43.5">
      <c r="A5" s="187"/>
      <c r="B5" s="322" t="s">
        <v>1630</v>
      </c>
      <c r="C5" s="322">
        <v>309525</v>
      </c>
      <c r="D5" s="322" t="s">
        <v>1631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1632</v>
      </c>
      <c r="C6" s="322">
        <v>256875</v>
      </c>
      <c r="D6" s="322" t="s">
        <v>1633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1634</v>
      </c>
      <c r="C7" s="322">
        <v>257278</v>
      </c>
      <c r="D7" s="322" t="s">
        <v>1635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1636</v>
      </c>
      <c r="C8" s="322">
        <v>261794</v>
      </c>
      <c r="D8" s="322" t="s">
        <v>1637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1638</v>
      </c>
      <c r="C9" s="322">
        <v>257033</v>
      </c>
      <c r="D9" s="322" t="s">
        <v>1639</v>
      </c>
      <c r="E9" s="322" t="s">
        <v>240</v>
      </c>
      <c r="F9" s="322" t="s">
        <v>732</v>
      </c>
      <c r="G9" s="322" t="s">
        <v>1640</v>
      </c>
      <c r="H9" s="187"/>
    </row>
    <row r="10" spans="1:8" ht="43.5">
      <c r="A10" s="187"/>
      <c r="B10" s="322" t="s">
        <v>1641</v>
      </c>
      <c r="C10" s="322">
        <v>396578</v>
      </c>
      <c r="D10" s="322" t="s">
        <v>1642</v>
      </c>
      <c r="E10" s="322" t="s">
        <v>240</v>
      </c>
      <c r="F10" s="322" t="s">
        <v>732</v>
      </c>
      <c r="G10" s="322" t="s">
        <v>1640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1643</v>
      </c>
      <c r="C2" s="95" t="s">
        <v>1162</v>
      </c>
      <c r="D2" s="95" t="s">
        <v>1164</v>
      </c>
      <c r="E2" s="95" t="s">
        <v>1644</v>
      </c>
      <c r="F2" s="95" t="s">
        <v>1645</v>
      </c>
      <c r="G2" s="95" t="s">
        <v>1646</v>
      </c>
      <c r="H2" s="95" t="s">
        <v>1647</v>
      </c>
      <c r="I2" s="95" t="s">
        <v>1648</v>
      </c>
      <c r="J2" s="95" t="s">
        <v>1649</v>
      </c>
      <c r="K2" s="130" t="s">
        <v>1650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1651</v>
      </c>
      <c r="D5" s="393"/>
      <c r="E5" s="393"/>
      <c r="F5" s="393"/>
      <c r="G5" s="393"/>
      <c r="H5" s="393"/>
      <c r="I5" s="393"/>
      <c r="J5" s="394"/>
      <c r="K5" s="395" t="s">
        <v>1652</v>
      </c>
      <c r="L5" s="396"/>
      <c r="M5" s="396"/>
      <c r="N5" s="396"/>
      <c r="O5" s="397" t="s">
        <v>1653</v>
      </c>
      <c r="P5" s="398"/>
      <c r="Q5" s="399"/>
    </row>
    <row r="6" spans="1:17" s="93" customFormat="1" ht="15.75" customHeight="1">
      <c r="A6" s="87" t="s">
        <v>1621</v>
      </c>
      <c r="B6" s="94" t="s">
        <v>1620</v>
      </c>
      <c r="C6" s="95" t="s">
        <v>1177</v>
      </c>
      <c r="D6" s="96" t="s">
        <v>1178</v>
      </c>
      <c r="E6" s="95" t="s">
        <v>1654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1655</v>
      </c>
      <c r="M6" s="138" t="s">
        <v>30</v>
      </c>
      <c r="N6" s="139" t="s">
        <v>1172</v>
      </c>
      <c r="O6" s="241" t="s">
        <v>1215</v>
      </c>
      <c r="P6" s="152"/>
      <c r="Q6" s="188" t="s">
        <v>1656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1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1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1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1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1656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2026-01-16T14:03:29Z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