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70" documentId="8_{B6337239-1A00-434D-AAD0-422EA1FEB5AE}" xr6:coauthVersionLast="47" xr6:coauthVersionMax="47" xr10:uidLastSave="{2E5436F3-5377-4E61-809E-73B25E5C5B18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G187" i="11" l="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<sst xmlns="http://schemas.openxmlformats.org/spreadsheetml/2006/main" count="7139" uniqueCount="1819">
  <si>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</si>
  <si>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</si>
  <si>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</si>
  <si>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</si>
  <si>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</si>
  <si>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</si>
  <si>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</si>
  <si>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</si>
  <si>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</si>
  <si>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</si>
  <si>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</si>
  <si>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</si>
  <si>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</si>
  <si>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</si>
  <si>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</si>
  <si>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</si>
  <si>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</si>
  <si>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</si>
  <si>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</si>
  <si>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</si>
  <si>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</si>
  <si>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</si>
  <si>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</si>
  <si>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</si>
  <si>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</si>
  <si>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</si>
  <si>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</si>
  <si>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</si>
  <si>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</si>
  <si>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</si>
  <si>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</si>
  <si>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</si>
  <si>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</si>
  <si>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</si>
  <si>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</si>
  <si>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</si>
  <si>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</si>
  <si>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</si>
  <si>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</si>
  <si>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</si>
  <si>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</si>
  <si>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</si>
  <si>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</si>
  <si>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</si>
  <si>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</si>
  <si>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</si>
  <si>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</si>
  <si>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</si>
  <si>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</si>
  <si>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</si>
  <si>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</si>
  <si>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</si>
  <si>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</si>
  <si>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</si>
  <si>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</si>
  <si>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</si>
  <si>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</si>
  <si>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</si>
  <si>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</si>
  <si>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</si>
  <si>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</si>
  <si>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</si>
  <si>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</si>
  <si>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</si>
  <si>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</si>
  <si>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</si>
  <si>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</si>
  <si>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</si>
  <si>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</si>
  <si>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</si>
  <si>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</si>
  <si>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</si>
  <si>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</si>
  <si>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</si>
  <si>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</si>
  <si>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</si>
  <si>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</si>
  <si>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</si>
  <si>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</si>
  <si>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</si>
  <si>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</si>
  <si>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</si>
  <si>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</si>
  <si>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</si>
  <si>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</si>
  <si>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</si>
  <si>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</si>
  <si>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</si>
  <si>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</si>
  <si>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</si>
  <si>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</si>
  <si>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</si>
  <si>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</si>
  <si>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</si>
  <si>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</si>
  <si>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</si>
  <si>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</si>
  <si>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</si>
  <si>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</si>
  <si>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</si>
  <si>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</si>
  <si>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</si>
  <si>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</si>
  <si>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</si>
  <si>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</si>
  <si>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</si>
  <si>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</si>
  <si>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</si>
  <si>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</si>
  <si>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</si>
  <si>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</si>
  <si>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</si>
  <si>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</si>
  <si>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</si>
  <si>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</si>
  <si>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</si>
  <si>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</si>
  <si>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</si>
  <si>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</si>
  <si>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</si>
  <si>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</si>
  <si>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</si>
  <si>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</si>
  <si>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</si>
  <si>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</si>
  <si>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</si>
  <si>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</si>
  <si>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</si>
  <si>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</si>
  <si>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</si>
  <si>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</si>
  <si>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</si>
  <si>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</si>
  <si>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</si>
  <si>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</si>
  <si>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</si>
  <si>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</si>
  <si>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</si>
  <si>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</si>
  <si>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</si>
  <si>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</si>
  <si>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</si>
  <si>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</si>
  <si>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</si>
  <si>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</si>
  <si>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</si>
  <si>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</si>
  <si>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</si>
  <si>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</si>
  <si>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</si>
  <si>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</si>
  <si>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</si>
  <si>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</si>
  <si>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</si>
  <si>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</si>
  <si>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</si>
  <si>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</si>
  <si>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</si>
  <si>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</si>
  <si>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</si>
  <si>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</si>
  <si>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</si>
  <si>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</si>
  <si>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</si>
  <si>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</si>
  <si>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</si>
  <si>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</si>
  <si>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</si>
  <si>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</si>
  <si>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</si>
  <si>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</si>
  <si>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</si>
  <si>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</si>
  <si>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</si>
  <si>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</si>
  <si>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</si>
  <si>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</si>
  <si>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</si>
  <si>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</si>
  <si>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</si>
  <si>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</si>
  <si>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</si>
  <si>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</si>
  <si>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</si>
  <si>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</si>
  <si>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</si>
  <si>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</si>
  <si>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</si>
  <si>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</si>
  <si>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</si>
  <si>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</si>
  <si>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</si>
  <si>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</si>
  <si>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</si>
  <si>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</si>
  <si>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</si>
  <si>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</si>
  <si>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</si>
  <si>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</si>
  <si>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</si>
  <si>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</si>
  <si>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</si>
  <si>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</si>
  <si>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</si>
  <si>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</si>
  <si>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</si>
  <si>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</si>
  <si>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</si>
  <si>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</si>
  <si>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</si>
  <si>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</si>
  <si>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</si>
  <si>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</si>
  <si>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</si>
  <si>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</si>
  <si>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</si>
  <si>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</si>
  <si>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</si>
  <si>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</si>
  <si>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</si>
  <si>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</si>
  <si>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</si>
  <si>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</si>
  <si>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</si>
  <si>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</si>
  <si>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</si>
  <si>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</si>
  <si>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</si>
  <si>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</si>
  <si>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</si>
  <si>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</si>
  <si>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</si>
  <si>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</si>
  <si>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</si>
  <si>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</si>
  <si>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</si>
  <si>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</si>
  <si>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</si>
  <si>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</si>
  <si>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</si>
  <si>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</si>
  <si>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</si>
  <si>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</si>
  <si>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</si>
  <si>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</si>
  <si>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</si>
  <si>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</si>
  <si>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</si>
  <si>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</si>
  <si>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</si>
  <si>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</si>
  <si>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</si>
  <si>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</si>
  <si>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</si>
  <si>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</si>
  <si>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</si>
  <si>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</si>
  <si>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</si>
  <si>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</si>
  <si>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</si>
  <si>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</si>
  <si>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</si>
  <si>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</si>
  <si>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</si>
  <si>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</si>
  <si>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</si>
  <si>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</si>
  <si>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</si>
  <si>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</si>
  <si>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</si>
  <si>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</si>
  <si>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</si>
  <si>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</si>
  <si>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</si>
  <si>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</si>
  <si>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</si>
  <si>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</si>
  <si>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</si>
  <si>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</si>
  <si>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</si>
  <si>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</si>
  <si>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</si>
  <si>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</si>
  <si>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</si>
  <si>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</si>
  <si>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</si>
  <si>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</si>
  <si>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</si>
  <si>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</si>
  <si>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</si>
  <si>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</si>
  <si>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</si>
  <si>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</si>
  <si>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</si>
  <si>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</si>
  <si>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</si>
  <si>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</si>
  <si>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</si>
  <si>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</si>
  <si>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</si>
  <si>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</si>
  <si>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</si>
  <si>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</si>
  <si>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</si>
  <si>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</si>
  <si>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</si>
  <si>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</si>
  <si>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</si>
  <si>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</si>
  <si>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</si>
  <si>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</si>
  <si>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</si>
  <si>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</si>
  <si>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</si>
  <si>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</si>
  <si>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</si>
  <si>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</si>
  <si>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</si>
  <si>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</si>
  <si>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</si>
  <si>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</si>
  <si>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</si>
  <si>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</si>
  <si>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</si>
  <si>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</si>
  <si>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</si>
  <si>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</si>
  <si>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</si>
  <si>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</si>
  <si>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</si>
  <si>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</si>
  <si>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</si>
  <si>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</si>
  <si>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</si>
  <si>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</si>
  <si>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</si>
  <si>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</si>
  <si>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</si>
  <si>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</si>
  <si>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</si>
  <si>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</si>
  <si>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</si>
  <si>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</si>
  <si>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</si>
  <si>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</si>
  <si>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</si>
  <si>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</si>
  <si>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</si>
  <si>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</si>
  <si>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</si>
  <si>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</si>
  <si>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</si>
  <si>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</si>
  <si>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</si>
  <si>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</si>
  <si>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</si>
  <si>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</si>
  <si>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</si>
  <si>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</si>
  <si>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</si>
  <si>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</si>
  <si>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</si>
  <si>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</si>
  <si>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</si>
  <si>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</si>
  <si>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</si>
  <si>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</si>
  <si>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</si>
  <si>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</si>
  <si>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</si>
  <si>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</si>
  <si>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</si>
  <si>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</si>
  <si>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</si>
  <si>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</si>
  <si>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</si>
  <si>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</si>
  <si>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</si>
  <si>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</si>
  <si>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</si>
  <si>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</si>
  <si>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</si>
  <si>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</si>
  <si>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</si>
  <si>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</si>
  <si>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</si>
  <si>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</si>
  <si>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</si>
  <si>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</si>
  <si>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</si>
  <si>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</si>
  <si>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</si>
  <si>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</si>
  <si>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</si>
  <si>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</si>
  <si>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</si>
  <si>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</si>
  <si>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</si>
  <si>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</si>
  <si>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</si>
  <si>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</si>
  <si>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</si>
  <si>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</si>
  <si>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</si>
  <si>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</si>
  <si>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</si>
  <si>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</si>
  <si>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</si>
  <si>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</si>
  <si>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</si>
  <si>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</si>
  <si>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</si>
  <si>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</si>
  <si>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</si>
  <si>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</si>
  <si>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</si>
  <si>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</si>
  <si>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</si>
  <si>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</si>
  <si>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</si>
  <si>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</si>
  <si>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</si>
  <si>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</si>
  <si>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</si>
  <si>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</si>
  <si>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</si>
  <si>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</si>
  <si>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</si>
  <si>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</si>
  <si>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</si>
  <si>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</si>
  <si>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</si>
  <si>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</si>
  <si>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</si>
  <si>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</si>
  <si>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</si>
  <si>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</si>
  <si>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</si>
  <si>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</si>
  <si>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</si>
  <si>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</si>
  <si>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</si>
  <si>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</si>
  <si>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</si>
  <si>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</si>
  <si>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</si>
  <si>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</si>
  <si>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</si>
  <si>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</si>
  <si>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</si>
  <si>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</si>
  <si>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</si>
  <si>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</si>
  <si>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</si>
  <si>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</si>
  <si>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</si>
  <si>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</si>
  <si>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</si>
  <si>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</si>
  <si>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</si>
  <si>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</si>
  <si>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</si>
  <si>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</si>
  <si>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</si>
  <si>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</si>
  <si>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</si>
  <si>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</si>
  <si>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</si>
  <si>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</si>
  <si>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</si>
  <si>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</si>
  <si>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</si>
  <si>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</si>
  <si>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</si>
  <si>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</si>
  <si>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</si>
  <si>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</si>
  <si>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</si>
  <si>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</si>
  <si>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</si>
  <si>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</si>
  <si>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</si>
  <si>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</si>
  <si>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</si>
  <si>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</si>
  <si>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</si>
  <si>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</si>
  <si>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</si>
  <si>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</si>
  <si>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</si>
  <si>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</si>
  <si>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</si>
  <si>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</si>
  <si>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</si>
  <si>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</si>
  <si>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</si>
  <si>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</si>
  <si>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</si>
  <si>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</si>
  <si>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</si>
  <si>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</si>
  <si>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</si>
  <si>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</si>
  <si>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</si>
  <si>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</si>
  <si>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</si>
  <si>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</si>
  <si>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</si>
  <si>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</si>
  <si>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</si>
  <si>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</si>
  <si>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</si>
  <si>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</si>
  <si>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</si>
  <si>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</si>
  <si>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</si>
  <si>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</si>
  <si>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</si>
  <si>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</si>
  <si>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</si>
  <si>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</si>
  <si>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</si>
  <si>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</si>
  <si>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</si>
  <si>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</si>
  <si>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</si>
  <si>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</si>
  <si>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</si>
  <si>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</si>
  <si>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</si>
  <si>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</si>
  <si>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</si>
  <si>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</si>
  <si>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</si>
  <si>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</si>
  <si>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</si>
  <si>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</si>
  <si>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</si>
  <si>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</si>
  <si>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</si>
  <si>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</si>
  <si>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</si>
  <si>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</si>
  <si>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</si>
  <si>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</si>
  <si>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</si>
  <si>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</si>
  <si>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</si>
  <si>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</si>
  <si>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</si>
  <si>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</si>
  <si>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</si>
  <si>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</si>
  <si>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</si>
  <si>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</si>
  <si>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</si>
  <si>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</si>
  <si>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</si>
  <si>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</si>
  <si>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</si>
  <si>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</si>
  <si>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</si>
  <si>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</si>
  <si>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</si>
  <si>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</si>
  <si>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</si>
  <si>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</si>
  <si>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</si>
  <si>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</si>
  <si>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</si>
  <si>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</si>
  <si>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</si>
  <si>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</si>
  <si>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</si>
  <si>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</si>
  <si>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</si>
  <si>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</si>
  <si>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</si>
  <si>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</si>
  <si>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</si>
  <si>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</si>
  <si>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</si>
  <si>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</si>
  <si>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</si>
  <si>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</si>
  <si>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</si>
  <si>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</si>
  <si>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</si>
  <si>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</si>
  <si>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</si>
  <si>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</si>
  <si>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</si>
  <si>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</si>
  <si>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</si>
  <si>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</si>
  <si>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</si>
  <si>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</si>
  <si>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</si>
  <si>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</si>
  <si>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</si>
  <si>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</si>
  <si>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</si>
  <si>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</si>
  <si>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</si>
  <si>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</si>
  <si>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</si>
  <si>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</si>
  <si>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</si>
  <si>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</si>
  <si>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</si>
  <si>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</si>
  <si>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</si>
  <si>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</si>
  <si>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</si>
  <si>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</si>
  <si>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</si>
  <si>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</si>
  <si>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</si>
  <si>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</si>
  <si>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</si>
  <si>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</si>
  <si>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</si>
  <si>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</si>
  <si>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</si>
  <si>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</si>
  <si>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</si>
  <si>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</si>
  <si>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</si>
  <si>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</si>
  <si>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</si>
  <si>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</si>
  <si>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</si>
  <si>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</si>
  <si>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</si>
  <si>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</si>
  <si>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</si>
  <si>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</si>
  <si>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</si>
  <si>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</si>
  <si>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</si>
  <si>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</si>
  <si>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</si>
  <si>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</si>
  <si>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</si>
  <si>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</si>
  <si>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</si>
  <si>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</si>
  <si>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</si>
  <si>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</si>
  <si>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</si>
  <si>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</si>
  <si>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</si>
  <si>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</si>
  <si>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</si>
  <si>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</si>
  <si>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</si>
  <si>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</si>
  <si>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</si>
  <si>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</si>
  <si>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</si>
  <si>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</si>
  <si>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</si>
  <si>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</si>
  <si>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</si>
  <si>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</si>
  <si>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</si>
  <si>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</si>
  <si>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</si>
  <si>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</si>
  <si>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</si>
  <si>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</si>
  <si>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</si>
  <si>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</si>
  <si>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</si>
  <si>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</si>
  <si>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</si>
  <si>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</si>
  <si>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</si>
  <si>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</si>
  <si>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</si>
  <si>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</si>
  <si>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</si>
  <si>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</si>
  <si>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</si>
  <si>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</si>
  <si>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</si>
  <si>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</si>
  <si>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</si>
  <si>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</si>
  <si>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</si>
  <si>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</si>
  <si>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</si>
  <si>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</si>
  <si>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</si>
  <si>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</si>
  <si>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</si>
  <si>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</si>
  <si>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</si>
  <si>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</si>
  <si>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</si>
  <si>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</si>
  <si>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</si>
  <si>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</si>
  <si>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</si>
  <si>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</si>
  <si>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</si>
  <si>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</si>
  <si>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</si>
  <si>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</si>
  <si>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</si>
  <si>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</si>
  <si>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</si>
  <si>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</si>
  <si>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</si>
  <si>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</si>
  <si>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</si>
  <si>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</si>
  <si>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</si>
  <si>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</si>
  <si>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</si>
  <si>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</si>
  <si>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</si>
  <si>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</si>
  <si>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</si>
  <si>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</si>
  <si>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</si>
  <si>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</si>
  <si>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</si>
  <si>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</si>
  <si>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</si>
  <si>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</si>
  <si>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</si>
  <si>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</si>
  <si>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</si>
  <si>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</si>
  <si>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</si>
  <si>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</si>
  <si>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</si>
  <si>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</si>
  <si>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</si>
  <si>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</si>
  <si>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</si>
  <si>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</si>
  <si>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</si>
  <si>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</si>
  <si>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</si>
  <si>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</si>
  <si>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</si>
  <si>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</si>
  <si>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</si>
  <si>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</si>
  <si>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</si>
  <si>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</si>
  <si>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</si>
  <si>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</si>
  <si>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</si>
  <si>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</si>
  <si>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</si>
  <si>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</si>
  <si>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</si>
  <si>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</si>
  <si>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</si>
  <si>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</si>
  <si>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</si>
  <si>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</si>
  <si>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</si>
  <si>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</si>
  <si>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</si>
  <si>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</si>
  <si>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</si>
  <si>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</si>
  <si>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</si>
  <si>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</si>
  <si>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</si>
  <si>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</si>
  <si>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</si>
  <si>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</si>
  <si>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</si>
  <si>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</si>
  <si>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</si>
  <si>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</si>
  <si>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</si>
  <si>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</si>
  <si>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</si>
  <si>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</si>
  <si>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</si>
  <si>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</si>
  <si>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</si>
  <si>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</si>
  <si>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</si>
  <si>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</si>
  <si>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</si>
  <si>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</si>
  <si>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</si>
  <si>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</si>
  <si>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</si>
  <si>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</si>
  <si>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</si>
  <si>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</si>
  <si>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</si>
  <si>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</si>
  <si>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</si>
  <si>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</si>
  <si>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</si>
  <si>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</si>
  <si>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</si>
  <si>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</si>
  <si>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</si>
  <si>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</si>
  <si>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</si>
  <si>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</si>
  <si>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</si>
  <si>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</si>
  <si>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</si>
  <si>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</si>
  <si>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</si>
  <si>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</si>
  <si>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</si>
  <si>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</si>
  <si>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</si>
  <si>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</si>
  <si>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</si>
  <si>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</si>
  <si>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</si>
  <si>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</si>
  <si>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</si>
  <si>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</si>
  <si>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</si>
  <si>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</si>
  <si>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</si>
  <si>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</si>
  <si>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</si>
  <si>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</si>
  <si>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</si>
  <si>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</si>
  <si>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</si>
  <si>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</si>
  <si>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</si>
  <si>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</si>
  <si>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</si>
  <si>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</si>
  <si>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</si>
  <si>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</si>
  <si>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</si>
  <si>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</si>
  <si>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</si>
  <si>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</si>
  <si>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</si>
  <si>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</si>
  <si>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</si>
  <si>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</si>
  <si>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</si>
  <si>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</si>
  <si>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</si>
  <si>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</si>
  <si>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</si>
  <si>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</si>
  <si>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</si>
  <si>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</si>
  <si>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</si>
  <si>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</si>
  <si>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</si>
  <si>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</si>
  <si>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</si>
  <si>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</si>
  <si>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</si>
  <si>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</si>
  <si>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</si>
  <si>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</si>
  <si>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</si>
  <si>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</si>
  <si>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</si>
  <si>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</si>
  <si>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</si>
  <si>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</si>
  <si>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</si>
  <si>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</si>
  <si>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</si>
  <si>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</si>
  <si>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</si>
  <si>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</si>
  <si>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</si>
  <si>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</si>
  <si>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</si>
  <si>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</si>
  <si>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</si>
  <si>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</si>
  <si>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</si>
  <si>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</si>
  <si>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</si>
  <si>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</si>
  <si>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</si>
  <si>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</si>
  <si>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</si>
  <si>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</si>
  <si>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</si>
  <si>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</si>
  <si>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</si>
  <si>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</si>
  <si>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</si>
  <si>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</si>
  <si>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</si>
  <si>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</si>
  <si>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</si>
  <si>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</si>
  <si>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</si>
  <si>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</si>
  <si>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</si>
  <si>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</si>
  <si>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</si>
  <si>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</si>
  <si>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</si>
  <si>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</si>
  <si>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</si>
  <si>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</si>
  <si>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</si>
  <si>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</si>
  <si>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</si>
  <si>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</si>
  <si>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</si>
  <si>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</si>
  <si>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</si>
  <si>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</si>
  <si>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</si>
  <si>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</si>
  <si>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</si>
  <si>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</si>
  <si>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</si>
  <si>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</si>
  <si>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</si>
  <si>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</si>
  <si>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</si>
  <si>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</si>
  <si>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</si>
  <si>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</si>
  <si>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</si>
  <si>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</si>
  <si>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</si>
  <si>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</si>
  <si>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</si>
  <si>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</si>
  <si>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</si>
  <si>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</si>
  <si>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</si>
  <si>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</si>
  <si>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</si>
  <si>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</si>
  <si>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</si>
  <si>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</si>
  <si>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</si>
  <si>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</si>
  <si>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</si>
  <si>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</si>
  <si>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</si>
  <si>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</si>
  <si>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</si>
  <si>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</si>
  <si>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</si>
  <si>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</si>
  <si>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</si>
  <si>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</si>
  <si>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</si>
  <si>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</si>
  <si>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</si>
  <si>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</si>
  <si>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</si>
  <si>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</si>
  <si>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</si>
  <si>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</si>
  <si>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</si>
  <si>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</si>
  <si>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</si>
  <si>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</si>
  <si>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</si>
  <si>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</si>
  <si>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</si>
  <si>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</si>
  <si>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</si>
  <si>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</si>
  <si>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</si>
  <si>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</si>
  <si>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</si>
  <si>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</si>
  <si>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</si>
  <si>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</si>
  <si>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</si>
  <si>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</si>
  <si>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</si>
  <si>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</si>
  <si>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</si>
  <si>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</si>
  <si>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</si>
  <si>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</si>
  <si>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</si>
  <si>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</si>
  <si>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</si>
  <si>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</si>
  <si>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</si>
  <si>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</si>
  <si>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</si>
  <si>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</si>
  <si>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</si>
  <si>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</si>
  <si>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</si>
  <si>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</si>
  <si>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</si>
  <si>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</si>
  <si>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</si>
  <si>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</si>
  <si>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</si>
  <si>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</si>
  <si>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</si>
  <si>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</si>
  <si>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</si>
  <si>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</si>
  <si>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</si>
  <si>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</si>
  <si>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</si>
  <si>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</si>
  <si>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</si>
  <si>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</si>
  <si>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</si>
  <si>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</si>
  <si>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</si>
  <si>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</si>
  <si>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</si>
  <si>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</si>
  <si>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</si>
  <si>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</si>
  <si>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</si>
  <si>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</si>
  <si>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</si>
  <si>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</si>
  <si>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</si>
  <si>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</si>
  <si>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</si>
  <si>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</si>
  <si>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</si>
  <si>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</si>
  <si>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</si>
  <si>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</si>
  <si>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</si>
  <si>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</si>
  <si>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</si>
  <si>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</si>
  <si>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</si>
  <si>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</si>
  <si>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</si>
  <si>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</si>
  <si>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</si>
  <si>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</si>
  <si>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</si>
  <si>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</si>
  <si>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</si>
  <si>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</si>
  <si>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</si>
  <si>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</si>
  <si>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</si>
  <si>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</si>
  <si>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</si>
  <si>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</si>
  <si>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</si>
  <si>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</si>
  <si>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</si>
  <si>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</si>
  <si>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</si>
  <si>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</si>
  <si>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</si>
  <si>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</si>
  <si>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</si>
  <si>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</si>
  <si>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</si>
  <si>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</si>
  <si>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</si>
  <si>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</si>
  <si>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</si>
  <si>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</si>
  <si>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</si>
  <si>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</si>
  <si>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</si>
  <si>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</si>
  <si>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</si>
  <si>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</si>
  <si>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</si>
  <si>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</si>
  <si>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</si>
  <si>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</si>
  <si>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</si>
  <si>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</si>
  <si>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</si>
  <si>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</si>
  <si>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</si>
  <si>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</si>
  <si>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</si>
  <si>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</si>
  <si>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</si>
  <si>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</si>
  <si>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</si>
  <si>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</si>
  <si>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</si>
  <si>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</si>
  <si>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</si>
  <si>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</si>
  <si>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</si>
  <si>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</si>
  <si>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</si>
  <si>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</si>
  <si>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</si>
  <si>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</si>
  <si>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</si>
  <si>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</si>
  <si>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</si>
  <si>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</si>
  <si>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</si>
  <si>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</si>
  <si>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</si>
  <si>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</si>
  <si>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</si>
  <si>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</si>
  <si>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</si>
  <si>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</si>
  <si>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</si>
  <si>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</si>
  <si>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</si>
  <si>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</si>
  <si>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</si>
  <si>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</si>
  <si>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</si>
  <si>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</si>
  <si>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</si>
  <si>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</si>
  <si>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</si>
  <si>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</si>
  <si>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</si>
  <si>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</si>
  <si>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</si>
  <si>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</si>
  <si>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</si>
  <si>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</si>
  <si>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</si>
  <si>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</si>
  <si>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</si>
  <si>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</si>
  <si>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</si>
  <si>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</si>
  <si>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</si>
  <si>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</si>
  <si>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</si>
  <si>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</si>
  <si>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</si>
  <si>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</si>
  <si>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</si>
  <si>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</si>
  <si>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</si>
  <si>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</si>
  <si>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</si>
  <si>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</si>
  <si>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</si>
  <si>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</si>
  <si>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</si>
  <si>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</si>
  <si>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</si>
  <si>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</si>
  <si>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</si>
  <si>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</si>
  <si>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</si>
  <si>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</si>
  <si>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</si>
  <si>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</si>
  <si>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</si>
  <si>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</si>
  <si>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</si>
  <si>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</si>
  <si>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</si>
  <si>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</si>
  <si>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</si>
  <si>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</si>
  <si>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</si>
  <si>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</si>
  <si>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</si>
  <si>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</si>
  <si>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</si>
  <si>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</si>
  <si>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</si>
  <si>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</si>
  <si>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</si>
  <si>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</si>
  <si>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</si>
  <si>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</si>
  <si>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</si>
  <si>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</si>
  <si>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</si>
  <si>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</si>
  <si>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</si>
  <si>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</si>
  <si>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</si>
  <si>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</si>
  <si>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</si>
  <si>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</si>
  <si>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</si>
  <si>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</si>
  <si>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</si>
  <si>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</si>
  <si>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</si>
  <si>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</si>
  <si>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</si>
  <si>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</si>
  <si>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</si>
  <si>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</si>
  <si>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</si>
  <si>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</si>
  <si>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</si>
  <si>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</si>
  <si>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</si>
  <si>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</si>
  <si>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</si>
  <si>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</si>
  <si>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</si>
  <si>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</si>
  <si>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</si>
  <si>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</si>
  <si>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</si>
  <si>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</si>
  <si>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</si>
  <si>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</si>
  <si>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</si>
  <si>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</si>
  <si>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</si>
  <si>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</si>
  <si>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</si>
  <si>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</si>
  <si>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</si>
  <si>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</si>
  <si>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</si>
  <si>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</si>
  <si>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</si>
  <si>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</si>
  <si>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</si>
  <si>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</si>
  <si>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</si>
  <si>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</si>
  <si>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</si>
  <si>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</si>
  <si>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</si>
  <si>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</si>
  <si>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</si>
  <si>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</si>
  <si>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</si>
  <si>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</si>
  <si>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</si>
  <si>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</si>
  <si>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</si>
  <si>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</si>
  <si>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</si>
  <si>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</si>
  <si>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</si>
  <si>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</si>
  <si>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</si>
  <si>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</si>
  <si>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</si>
  <si>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</si>
  <si>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</si>
  <si>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</si>
  <si>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</si>
  <si>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</si>
  <si>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</si>
  <si>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</si>
  <si>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</si>
  <si>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</si>
  <si>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</si>
  <si>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</si>
  <si>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</si>
  <si>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</si>
  <si>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</si>
  <si>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</si>
  <si>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</si>
  <si>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</si>
  <si>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</si>
  <si>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</si>
  <si>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</si>
  <si>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</si>
  <si>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</si>
  <si>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</si>
  <si>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</si>
  <si>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</si>
  <si>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</si>
  <si>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</si>
  <si>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</si>
  <si>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</si>
  <si>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</si>
  <si>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</si>
  <si>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</si>
  <si>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</si>
  <si>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</si>
  <si>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</si>
  <si>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</si>
  <si>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</si>
  <si>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</si>
  <si>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</si>
  <si>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</si>
  <si>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</si>
  <si>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</si>
  <si>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</si>
  <si>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</si>
  <si>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</si>
  <si>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</si>
  <si>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</si>
  <si>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</si>
  <si>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</si>
  <si>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</si>
  <si>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</si>
  <si>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</si>
  <si>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</si>
  <si>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</si>
  <si>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</si>
  <si>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</si>
  <si>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</si>
  <si>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</si>
  <si>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</si>
  <si>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</si>
  <si>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</si>
  <si>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</si>
  <si>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</si>
  <si>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</si>
  <si>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</si>
  <si>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</si>
  <si>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</si>
  <si>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</si>
  <si>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</si>
  <si>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</si>
  <si>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</si>
  <si>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</si>
  <si>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</si>
  <si>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</si>
  <si>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</si>
  <si>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</si>
  <si>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</si>
  <si>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</si>
  <si>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</si>
  <si>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</si>
  <si>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</si>
  <si>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</si>
  <si>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</si>
  <si>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</si>
  <si>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</si>
  <si>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</si>
  <si>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</si>
  <si>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</si>
  <si>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</si>
  <si>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</si>
  <si>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</si>
  <si>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</si>
  <si>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</si>
  <si>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</si>
  <si>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</si>
  <si>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</si>
  <si>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</si>
  <si>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</si>
  <si>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</si>
  <si>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</si>
  <si>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</si>
  <si>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</si>
  <si>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</si>
  <si>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</si>
  <si>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</si>
  <si>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</si>
  <si>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</si>
  <si>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</si>
  <si>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</si>
  <si>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</si>
  <si>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</si>
  <si>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</si>
  <si>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</si>
  <si>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</si>
  <si>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</si>
  <si>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</si>
  <si>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</si>
  <si>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</si>
  <si>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</si>
  <si>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</si>
  <si>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</si>
  <si>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</si>
  <si>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</si>
  <si>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</si>
  <si>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</si>
  <si>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</si>
  <si>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</si>
  <si>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</si>
  <si>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</si>
  <si>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</si>
  <si>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</si>
  <si>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</si>
  <si>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</si>
  <si>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</si>
  <si>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</si>
  <si>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</si>
  <si>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</si>
  <si>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</si>
  <si>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</si>
  <si>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</si>
  <si>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</si>
  <si>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</si>
  <si>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</si>
  <si>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</si>
  <si>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</si>
  <si>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</si>
  <si>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</si>
  <si>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</si>
  <si>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</si>
  <si>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</si>
  <si>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</si>
  <si>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</si>
  <si>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</si>
  <si>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</si>
  <si>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</si>
  <si>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</si>
  <si>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</si>
  <si>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</si>
  <si>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</si>
  <si>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</si>
  <si>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</si>
  <si>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</si>
  <si>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</si>
  <si>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</si>
  <si>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</si>
  <si>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</si>
  <si>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</si>
  <si>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</si>
  <si>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</si>
  <si>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</si>
  <si>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</si>
  <si>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</si>
  <si>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</si>
  <si>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</si>
  <si>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</si>
  <si>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</si>
  <si>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</si>
  <si>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</si>
  <si>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</si>
  <si>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</si>
  <si>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</si>
  <si>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</si>
  <si>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</si>
  <si>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</si>
  <si>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</si>
  <si>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</si>
  <si>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</si>
  <si>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</si>
  <si>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</si>
  <si>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</si>
  <si>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</si>
  <si>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</si>
  <si>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</si>
  <si>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</si>
  <si>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</si>
  <si>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</si>
  <si>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</si>
  <si>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</si>
  <si>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</si>
  <si>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</si>
  <si>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</si>
  <si>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</si>
  <si>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</si>
  <si>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</si>
  <si>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</si>
  <si>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</si>
  <si>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</si>
  <si>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</si>
  <si>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</si>
  <si>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</si>
  <si>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</si>
  <si>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</si>
  <si>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</si>
  <si>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</si>
  <si>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</si>
  <si>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</si>
  <si>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</si>
  <si>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</si>
  <si>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</si>
  <si>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</si>
  <si>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</si>
  <si>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</si>
  <si>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</si>
  <si>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</si>
  <si>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</si>
  <si>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</si>
  <si>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</si>
  <si>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</si>
  <si>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</si>
  <si>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</si>
  <si>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</si>
  <si>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</si>
  <si>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</si>
  <si>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</si>
  <si>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</si>
  <si>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</si>
  <si>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</si>
  <si>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</si>
  <si>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</si>
  <si>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</si>
  <si>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</si>
  <si>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</si>
  <si>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</si>
  <si>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</si>
  <si>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</si>
  <si>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</si>
  <si>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</si>
  <si>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</si>
  <si>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</si>
  <si>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</si>
  <si>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</si>
  <si>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</si>
  <si>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</si>
  <si>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</si>
  <si>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</si>
  <si>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</si>
  <si>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</si>
  <si>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</si>
  <si>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</si>
  <si>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</si>
  <si>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</si>
  <si>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</si>
  <si>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</si>
  <si>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</si>
  <si>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</si>
  <si>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</si>
  <si>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</si>
  <si>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</si>
  <si>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</si>
  <si>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</si>
  <si>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</si>
  <si>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</si>
  <si>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</si>
  <si>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</si>
  <si>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</si>
  <si>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</si>
  <si>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</si>
  <si>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</si>
  <si>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</si>
  <si>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</si>
  <si>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</si>
  <si>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</si>
  <si>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</si>
  <si>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</si>
  <si>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</si>
  <si>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</si>
  <si>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</si>
  <si>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</si>
  <si>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</si>
  <si>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</si>
  <si>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</si>
  <si>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</si>
  <si>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</si>
  <si>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</si>
  <si>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</si>
  <si>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</si>
  <si>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</si>
  <si>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</si>
  <si>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</si>
  <si>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</si>
  <si>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</si>
  <si>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</si>
  <si>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</si>
  <si>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</si>
  <si>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</si>
  <si>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</si>
  <si>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</si>
  <si>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</si>
  <si>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</si>
  <si>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</si>
  <si>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</si>
  <si>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</si>
  <si>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</si>
  <si>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</si>
  <si>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</si>
  <si>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</si>
  <si>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</si>
  <si>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</si>
  <si>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</si>
  <si>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</si>
  <si>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</si>
  <si>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</si>
  <si>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</si>
  <si>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</si>
  <si>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</si>
  <si>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</si>
  <si>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</si>
  <si>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</si>
  <si>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</si>
  <si>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</si>
  <si>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</si>
  <si>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</si>
  <si>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</si>
  <si>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</si>
  <si>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</si>
  <si>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</si>
  <si>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</si>
  <si>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</si>
  <si>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</si>
  <si>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</si>
  <si>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</si>
  <si>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</si>
  <si>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</si>
  <si>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</si>
  <si>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</si>
  <si>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</si>
  <si>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</si>
  <si>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</si>
  <si>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</si>
  <si>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</si>
  <si>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</si>
  <si>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</si>
  <si>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</si>
  <si>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</si>
  <si>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</si>
  <si>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</si>
  <si>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</si>
  <si>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</si>
  <si>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</si>
  <si>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</si>
  <si>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</si>
  <si>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</si>
  <si>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</si>
  <si>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</si>
  <si>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</si>
  <si>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</si>
  <si>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</si>
  <si>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</si>
  <si>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</si>
  <si>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</si>
  <si>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</si>
  <si>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</si>
  <si>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</si>
  <si>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</si>
  <si>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</si>
  <si>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</si>
  <si>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</si>
  <si>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</si>
  <si>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</si>
  <si>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</si>
  <si>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</si>
  <si>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</si>
  <si>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</si>
  <si>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</si>
  <si>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</si>
  <si>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</si>
  <si>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</si>
  <si>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</si>
  <si>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</si>
  <si>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</si>
  <si>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</si>
  <si>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</si>
  <si>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</si>
  <si>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</si>
  <si>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</si>
  <si>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</si>
  <si>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</si>
  <si>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</si>
  <si>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</si>
  <si>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</si>
  <si>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</si>
  <si>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</si>
  <si>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</si>
  <si>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</si>
  <si>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</si>
  <si>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</si>
  <si>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</si>
  <si>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</si>
  <si>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</si>
  <si>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</si>
  <si>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</si>
  <si>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</si>
  <si>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</si>
  <si>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</si>
  <si>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</si>
  <si>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</si>
  <si>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</si>
  <si>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</si>
  <si>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</si>
  <si>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</si>
  <si>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</si>
  <si>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</si>
  <si>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</si>
  <si>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</si>
  <si>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</si>
  <si>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</si>
  <si>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</si>
  <si>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</si>
  <si>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</si>
  <si>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</si>
  <si>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</si>
  <si>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</si>
  <si>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</si>
  <si>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</si>
  <si>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</si>
  <si>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</si>
  <si>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</si>
  <si>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</si>
  <si>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</si>
  <si>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</si>
  <si>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</si>
  <si>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</si>
  <si>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</si>
  <si>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</si>
  <si>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</si>
  <si>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</si>
  <si>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</si>
  <si>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</si>
  <si>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</si>
  <si>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</si>
  <si>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</si>
  <si>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</si>
  <si>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</si>
  <si>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</si>
  <si>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</si>
  <si>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</si>
  <si>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</si>
  <si>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</si>
  <si>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</si>
  <si>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</si>
  <si>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</si>
  <si>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</si>
  <si>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</si>
  <si>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</si>
  <si>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</si>
  <si>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</si>
  <si>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</si>
  <si>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</si>
  <si>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</si>
  <si>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</si>
  <si>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</si>
  <si>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</si>
  <si>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</si>
  <si>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</si>
  <si>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</si>
  <si>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</si>
  <si>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</si>
  <si>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</si>
  <si>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</si>
  <si>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</si>
  <si>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</si>
  <si>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</si>
  <si>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</si>
  <si>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</si>
  <si>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</si>
  <si>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</si>
  <si>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</si>
  <si>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</si>
  <si>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</si>
  <si>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</si>
  <si>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</si>
  <si>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</si>
  <si>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</si>
  <si>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</si>
  <si>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da coordenador do local de trabalho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</si>
  <si>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</si>
  <si>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</si>
  <si>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</si>
  <si>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</si>
  <si>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</si>
  <si>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</si>
  <si>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</si>
  <si>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</si>
  <si>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</si>
  <si>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Intervalo cancelado devido avaria na garra da retro</t>
  </si>
  <si>
    <t>Carga de pedra e deslocamento para PIT</t>
  </si>
  <si>
    <t>Aguardando MC1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</si>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</sst>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G341" activePane="bottomRight" state="frozen"/>
      <selection pane="bottomRight" activeCell="BK369" sqref="BK3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1</v>
      </c>
      <c r="BI344" s="16"/>
      <c r="BJ344" s="16" t="s">
        <v>1747</v>
      </c>
      <c r="BK344" s="16" t="s">
        <v>1747</v>
      </c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1748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1749</v>
      </c>
      <c r="BK346" s="16" t="s">
        <v>1750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1751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1752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1753</v>
      </c>
      <c r="BK347" s="330" t="s">
        <v>1753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">
        <v>566</v>
      </c>
      <c r="AL348" s="300" t="str">
        <f>IF(BS_CONTROLE[[#This Row],[Local - Encerramento]]=0, "-", BS_CONTROLE[[#This Row],[Local - Encerramento]])</f>
        <v>-</v>
      </c>
      <c r="AM348" s="300" t="s">
        <v>565</v>
      </c>
      <c r="AN348" s="300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1754</v>
      </c>
      <c r="BK348" s="16"/>
      <c r="BL348" s="15"/>
      <c r="BM348" s="14" t="s">
        <v>992</v>
      </c>
      <c r="BN348" s="14" t="s">
        <v>1021</v>
      </c>
      <c r="BO348" s="160" t="s">
        <v>1073</v>
      </c>
      <c r="BP348" s="17" t="s">
        <v>1755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1756</v>
      </c>
      <c r="N351" s="199" t="s">
        <v>1757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1758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TOM</v>
      </c>
      <c r="AL351" s="300" t="str">
        <f>IF(BS_CONTROLE[[#This Row],[Local - Encerramento]]=0, "-", BS_CONTROLE[[#This Row],[Local - Encerramento]])</f>
        <v>TCS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30" t="s">
        <v>1759</v>
      </c>
      <c r="BK351" s="16" t="s">
        <v>1760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1761</v>
      </c>
      <c r="BK354" s="16" t="s">
        <v>1762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32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4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32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300" t="str">
        <f>IF(BS_CONTROLE[[#This Row],[Local - Partida]]=0, "-", BS_CONTROLE[[#This Row],[Local - Partida]])</f>
        <v>TID</v>
      </c>
      <c r="AL360" s="300" t="str">
        <f>IF(BS_CONTROLE[[#This Row],[Local - Encerramento]]=0, "-", BS_CONTROLE[[#This Row],[Local - Encerramento]])</f>
        <v>TID</v>
      </c>
      <c r="AM360" s="300" t="str">
        <f>IF(BS_CONTROLE[[#This Row],[Entre - Estações]]=0, "-", BS_CONTROLE[[#This Row],[Entre - Estações]])</f>
        <v>TCE-TID</v>
      </c>
      <c r="AN360" s="300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30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32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4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32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300" t="str">
        <f>IF(BS_CONTROLE[[#This Row],[Local - Partida]]=0, "-", BS_CONTROLE[[#This Row],[Local - Partida]])</f>
        <v>TCS</v>
      </c>
      <c r="AL363" s="300" t="str">
        <f>IF(BS_CONTROLE[[#This Row],[Local - Encerramento]]=0, "-", BS_CONTROLE[[#This Row],[Local - Encerramento]])</f>
        <v>TCS</v>
      </c>
      <c r="AM363" s="300" t="str">
        <f>IF(BS_CONTROLE[[#This Row],[Entre - Estações]]=0, "-", BS_CONTROLE[[#This Row],[Entre - Estações]])</f>
        <v>TVI-TJA</v>
      </c>
      <c r="AN363" s="300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</v>
      </c>
      <c r="AS363" s="237">
        <v>0</v>
      </c>
      <c r="AT363" s="237">
        <v>0</v>
      </c>
      <c r="AU363" s="237"/>
      <c r="AV363" s="237"/>
      <c r="AW363" s="237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0</v>
      </c>
      <c r="BI363" s="16"/>
      <c r="BJ363" s="330" t="s">
        <v>1763</v>
      </c>
      <c r="BK363" s="16" t="s">
        <v>1764</v>
      </c>
      <c r="BL363" s="15"/>
      <c r="BM363" s="14" t="s">
        <v>994</v>
      </c>
      <c r="BN363" s="14" t="s">
        <v>1012</v>
      </c>
      <c r="BO363" s="160" t="s">
        <v>1085</v>
      </c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>ModernizaçãoEquipamento</v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1765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30" t="s">
        <v>1766</v>
      </c>
      <c r="BK364" s="330" t="s">
        <v>1766</v>
      </c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1767</v>
      </c>
      <c r="BK366" s="330" t="s">
        <v>1767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1768</v>
      </c>
      <c r="BK367" s="330" t="s">
        <v>1768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1769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1770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1771</v>
      </c>
      <c r="BK369" s="330" t="s">
        <v>1771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 BK364 BK366:BK36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 BK344 BK364 BK366:BK36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1772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1773</v>
      </c>
      <c r="E3" s="316" t="s">
        <v>1774</v>
      </c>
      <c r="F3" s="316" t="s">
        <v>1775</v>
      </c>
      <c r="G3" s="316" t="s">
        <v>1776</v>
      </c>
      <c r="H3" s="316" t="s">
        <v>1777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1778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1779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1780</v>
      </c>
      <c r="W1" s="397"/>
      <c r="X1" s="397"/>
      <c r="Y1" s="103"/>
    </row>
    <row r="2" spans="1:25" s="100" customFormat="1" ht="11.25" customHeight="1">
      <c r="A2" s="104" t="s">
        <v>1781</v>
      </c>
      <c r="B2" s="104" t="s">
        <v>1782</v>
      </c>
      <c r="C2" s="104" t="s">
        <v>605</v>
      </c>
      <c r="D2" s="105" t="s">
        <v>1177</v>
      </c>
      <c r="E2" s="105" t="s">
        <v>1178</v>
      </c>
      <c r="F2" s="105" t="s">
        <v>1783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1784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8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8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1785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1786</v>
      </c>
      <c r="C2" s="95" t="s">
        <v>1162</v>
      </c>
      <c r="D2" s="95" t="s">
        <v>1164</v>
      </c>
      <c r="E2" s="95" t="s">
        <v>1787</v>
      </c>
      <c r="F2" s="95" t="s">
        <v>1788</v>
      </c>
      <c r="G2" s="95" t="s">
        <v>1789</v>
      </c>
      <c r="H2" s="95" t="s">
        <v>1790</v>
      </c>
      <c r="I2" s="95" t="s">
        <v>1791</v>
      </c>
      <c r="J2" s="95" t="s">
        <v>1792</v>
      </c>
      <c r="K2" s="130" t="s">
        <v>1793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1794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1795</v>
      </c>
      <c r="C4" s="321" t="s">
        <v>1796</v>
      </c>
      <c r="D4" s="321" t="s">
        <v>1797</v>
      </c>
      <c r="E4" s="321" t="s">
        <v>1798</v>
      </c>
      <c r="F4" s="321" t="s">
        <v>7</v>
      </c>
      <c r="G4" s="321" t="s">
        <v>1799</v>
      </c>
      <c r="H4" s="187"/>
    </row>
    <row r="5" spans="1:8" ht="43.5">
      <c r="A5" s="187"/>
      <c r="B5" s="322" t="s">
        <v>1800</v>
      </c>
      <c r="C5" s="322">
        <v>309525</v>
      </c>
      <c r="D5" s="322" t="s">
        <v>1801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1802</v>
      </c>
      <c r="C6" s="322">
        <v>256875</v>
      </c>
      <c r="D6" s="322" t="s">
        <v>1803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1804</v>
      </c>
      <c r="C7" s="322">
        <v>257278</v>
      </c>
      <c r="D7" s="322" t="s">
        <v>1805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1806</v>
      </c>
      <c r="C8" s="322">
        <v>261794</v>
      </c>
      <c r="D8" s="322" t="s">
        <v>1807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1808</v>
      </c>
      <c r="C9" s="322">
        <v>257033</v>
      </c>
      <c r="D9" s="322" t="s">
        <v>1809</v>
      </c>
      <c r="E9" s="322" t="s">
        <v>838</v>
      </c>
      <c r="F9" s="322" t="s">
        <v>194</v>
      </c>
      <c r="G9" s="322" t="s">
        <v>1810</v>
      </c>
      <c r="H9" s="187"/>
    </row>
    <row r="10" spans="1:8" ht="43.5">
      <c r="A10" s="187"/>
      <c r="B10" s="322" t="s">
        <v>1811</v>
      </c>
      <c r="C10" s="322">
        <v>396578</v>
      </c>
      <c r="D10" s="322" t="s">
        <v>1812</v>
      </c>
      <c r="E10" s="322" t="s">
        <v>838</v>
      </c>
      <c r="F10" s="322" t="s">
        <v>194</v>
      </c>
      <c r="G10" s="322" t="s">
        <v>1810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1813</v>
      </c>
      <c r="D5" s="401"/>
      <c r="E5" s="401"/>
      <c r="F5" s="401"/>
      <c r="G5" s="401"/>
      <c r="H5" s="401"/>
      <c r="I5" s="401"/>
      <c r="J5" s="402"/>
      <c r="K5" s="403" t="s">
        <v>1814</v>
      </c>
      <c r="L5" s="404"/>
      <c r="M5" s="404"/>
      <c r="N5" s="404"/>
      <c r="O5" s="405" t="s">
        <v>1815</v>
      </c>
      <c r="P5" s="406"/>
      <c r="Q5" s="407"/>
    </row>
    <row r="6" spans="1:17" s="93" customFormat="1" ht="15.75" customHeight="1">
      <c r="A6" s="87" t="s">
        <v>1783</v>
      </c>
      <c r="B6" s="94" t="s">
        <v>1782</v>
      </c>
      <c r="C6" s="95" t="s">
        <v>1177</v>
      </c>
      <c r="D6" s="96" t="s">
        <v>1178</v>
      </c>
      <c r="E6" s="95" t="s">
        <v>1816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1817</v>
      </c>
      <c r="M6" s="138" t="s">
        <v>628</v>
      </c>
      <c r="N6" s="139" t="s">
        <v>1172</v>
      </c>
      <c r="O6" s="241" t="s">
        <v>1215</v>
      </c>
      <c r="P6" s="152"/>
      <c r="Q6" s="188" t="s">
        <v>1818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1</v>
      </c>
      <c r="P430" s="90"/>
      <c r="Q430" s="144" t="str">
        <f>IF($A$2=1,IF(FN_MC!BJ344="","*",FN_MC!BJ344),IF(FN_MC!BK344="","*",FN_MC!BK344))</f>
        <v>MC1 as 10:35h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0</v>
      </c>
      <c r="P443" s="90"/>
      <c r="Q443" s="144" t="str">
        <f>IF($A$2=1,IF(FN_MC!BJ363="","*",FN_MC!BJ363),IF(FN_MC!BK363="","*",FN_MC!BK363))</f>
        <v>Intervalo cancelado devido avaria na garra da retro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Aguardando MC1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1818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2026-01-22T15:14:28Z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