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737" documentId="8_{B6337239-1A00-434D-AAD0-422EA1FEB5AE}" xr6:coauthVersionLast="47" xr6:coauthVersionMax="47" xr10:uidLastSave="{20F8F02D-7C63-43AF-A9E9-8E71EFDA9F0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2" i="1" l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L303" i="12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328" i="12" s="1"/>
  <c r="T230" i="1" a="1"/>
  <c r="T230" i="1" s="1"/>
  <c r="E3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330" i="12" s="1"/>
  <c r="T232" i="1" a="1"/>
  <c r="T232" i="1" s="1"/>
  <c r="E3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L333" i="12" s="1"/>
  <c r="R235" i="1"/>
  <c r="S235" i="1" a="1"/>
  <c r="S235" i="1" s="1"/>
  <c r="D333" i="12" s="1"/>
  <c r="T235" i="1" a="1"/>
  <c r="T235" i="1" s="1"/>
  <c r="E3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L335" i="12" s="1"/>
  <c r="R237" i="1"/>
  <c r="S237" i="1" a="1"/>
  <c r="S237" i="1" s="1"/>
  <c r="D335" i="12" s="1"/>
  <c r="T237" i="1" a="1"/>
  <c r="T237" i="1" s="1"/>
  <c r="E335" i="12" s="1"/>
  <c r="U237" i="1"/>
  <c r="AI237" i="1"/>
  <c r="BB237" i="1" s="1"/>
  <c r="AJ237" i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338" i="12" s="1"/>
  <c r="T240" i="1" a="1"/>
  <c r="T240" i="1" s="1"/>
  <c r="E3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340" i="12" s="1"/>
  <c r="T242" i="1" a="1"/>
  <c r="T242" i="1" s="1"/>
  <c r="E340" i="12" s="1"/>
  <c r="U242" i="1"/>
  <c r="AI242" i="1"/>
  <c r="BB242" i="1" s="1"/>
  <c r="AJ242" i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342" i="12" s="1"/>
  <c r="T244" i="1" a="1"/>
  <c r="T244" i="1" s="1"/>
  <c r="E3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347" i="12" s="1"/>
  <c r="T249" i="1" a="1"/>
  <c r="T249" i="1" s="1"/>
  <c r="E3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251" i="1" a="1"/>
  <c r="S251" i="1" s="1"/>
  <c r="D349" i="12" s="1"/>
  <c r="T251" i="1" a="1"/>
  <c r="T251" i="1" s="1"/>
  <c r="E3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199" i="1" l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AN213" i="1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4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N214" i="1"/>
  <c r="AM210" i="1"/>
  <c r="AN209" i="1"/>
  <c r="AM206" i="1"/>
  <c r="AN217" i="1"/>
  <c r="AM213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L187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9" i="11" l="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<sst xmlns="http://schemas.openxmlformats.org/spreadsheetml/2006/main" count="6022" uniqueCount="1622">
  <si>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</si>
  <si>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</si>
  <si>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</si>
  <si>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</si>
  <si>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</si>
  <si>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</si>
  <si>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</si>
  <si>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</si>
  <si>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</si>
  <si>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</si>
  <si>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</si>
  <si>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</si>
  <si>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</si>
  <si>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</si>
  <si>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</si>
  <si>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</si>
  <si>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</si>
  <si>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</si>
  <si>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</si>
  <si>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</si>
  <si>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</si>
  <si>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</si>
  <si>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</si>
  <si>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</si>
  <si>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</si>
  <si>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</si>
  <si>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</si>
  <si>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</si>
  <si>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</si>
  <si>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</si>
  <si>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</si>
  <si>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</si>
  <si>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</si>
  <si>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</si>
  <si>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</si>
  <si>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</si>
  <si>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</si>
  <si>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</si>
  <si>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</si>
  <si>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</si>
  <si>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</si>
  <si>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</si>
  <si>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</si>
  <si>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</si>
  <si>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</si>
  <si>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</si>
  <si>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</si>
  <si>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</si>
  <si>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</si>
  <si>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</si>
  <si>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</si>
  <si>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</si>
  <si>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</si>
  <si>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</si>
  <si>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</si>
  <si>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</si>
  <si>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</si>
  <si>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</si>
  <si>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</si>
  <si>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</si>
  <si>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</si>
  <si>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</si>
  <si>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</si>
  <si>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</si>
  <si>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</si>
  <si>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</si>
  <si>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</si>
  <si>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</si>
  <si>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</si>
  <si>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</si>
  <si>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</si>
  <si>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</si>
  <si>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</si>
  <si>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</si>
  <si>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</si>
  <si>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</si>
  <si>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</si>
  <si>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</si>
  <si>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</si>
  <si>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</si>
  <si>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</si>
  <si>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</si>
  <si>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</si>
  <si>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</si>
  <si>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</si>
  <si>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</si>
  <si>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</si>
  <si>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</si>
  <si>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</si>
  <si>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</si>
  <si>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</si>
  <si>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</si>
  <si>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</si>
  <si>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</si>
  <si>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</si>
  <si>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</si>
  <si>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</si>
  <si>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</si>
  <si>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</si>
  <si>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</si>
  <si>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</si>
  <si>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</si>
  <si>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</si>
  <si>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</si>
  <si>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</si>
  <si>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</si>
  <si>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</si>
  <si>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</si>
  <si>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</si>
  <si>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</si>
  <si>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</si>
  <si>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</si>
  <si>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</si>
  <si>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</si>
  <si>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</si>
  <si>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</si>
  <si>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</si>
  <si>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</si>
  <si>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</si>
  <si>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</si>
  <si>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</si>
  <si>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</si>
  <si>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</si>
  <si>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</si>
  <si>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</si>
  <si>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</si>
  <si>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</si>
  <si>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</si>
  <si>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</si>
  <si>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</si>
  <si>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</si>
  <si>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</si>
  <si>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</si>
  <si>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</si>
  <si>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</si>
  <si>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</si>
  <si>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</si>
  <si>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</si>
  <si>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</si>
  <si>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</si>
  <si>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</si>
  <si>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</si>
  <si>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</si>
  <si>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</si>
  <si>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</si>
  <si>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</si>
  <si>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</si>
  <si>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</si>
  <si>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</si>
  <si>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</si>
  <si>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</si>
  <si>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</si>
  <si>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</si>
  <si>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</si>
  <si>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</si>
  <si>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</si>
  <si>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</si>
  <si>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</si>
  <si>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</si>
  <si>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</si>
  <si>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</si>
  <si>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</si>
  <si>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</si>
  <si>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</si>
  <si>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</si>
  <si>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</si>
  <si>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</si>
  <si>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</si>
  <si>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</si>
  <si>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</si>
  <si>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</si>
  <si>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</si>
  <si>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</si>
  <si>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</si>
  <si>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</si>
  <si>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</si>
  <si>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</si>
  <si>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</si>
  <si>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</si>
  <si>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</si>
  <si>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</si>
  <si>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</si>
  <si>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</si>
  <si>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</si>
  <si>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</si>
  <si>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</si>
  <si>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</si>
  <si>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</si>
  <si>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</si>
  <si>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</si>
  <si>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</si>
  <si>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</si>
  <si>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</si>
  <si>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</si>
  <si>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</si>
  <si>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</si>
  <si>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</si>
  <si>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</si>
  <si>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</si>
  <si>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</si>
  <si>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</si>
  <si>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</si>
  <si>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</si>
  <si>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</si>
  <si>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</si>
  <si>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</si>
  <si>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</si>
  <si>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</si>
  <si>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</si>
  <si>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</si>
  <si>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</si>
  <si>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</si>
  <si>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</si>
  <si>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</si>
  <si>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</si>
  <si>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</si>
  <si>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</si>
  <si>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</si>
  <si>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</si>
  <si>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</si>
  <si>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</si>
  <si>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</si>
  <si>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</si>
  <si>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</si>
  <si>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</si>
  <si>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</si>
  <si>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</si>
  <si>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</si>
  <si>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</si>
  <si>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</si>
  <si>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</si>
  <si>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</si>
  <si>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</si>
  <si>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</si>
  <si>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</si>
  <si>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</si>
  <si>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</si>
  <si>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</si>
  <si>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</si>
  <si>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</si>
  <si>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</si>
  <si>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</si>
  <si>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</si>
  <si>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</si>
  <si>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</si>
  <si>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</si>
  <si>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</si>
  <si>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</si>
  <si>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</si>
  <si>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</si>
  <si>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</si>
  <si>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</si>
  <si>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</si>
  <si>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</si>
  <si>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</si>
  <si>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</si>
  <si>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</si>
  <si>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</si>
  <si>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</si>
  <si>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</si>
  <si>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</si>
  <si>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</si>
  <si>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</si>
  <si>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</si>
  <si>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</si>
  <si>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</si>
  <si>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</si>
  <si>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</si>
  <si>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</si>
  <si>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</si>
  <si>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</si>
  <si>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</si>
  <si>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</si>
  <si>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</si>
  <si>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</si>
  <si>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</si>
  <si>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</si>
  <si>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</si>
  <si>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</si>
  <si>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</si>
  <si>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</si>
  <si>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</si>
  <si>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</si>
  <si>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</si>
  <si>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</si>
  <si>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</si>
  <si>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</si>
  <si>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</si>
  <si>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</si>
  <si>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</si>
  <si>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</si>
  <si>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</si>
  <si>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</si>
  <si>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</si>
  <si>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</si>
  <si>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</si>
  <si>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</si>
  <si>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</si>
  <si>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</si>
  <si>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</si>
  <si>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</si>
  <si>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</si>
  <si>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</si>
  <si>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</si>
  <si>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</si>
  <si>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</si>
  <si>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</si>
  <si>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</si>
  <si>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</si>
  <si>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</si>
  <si>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</si>
  <si>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</si>
  <si>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</si>
  <si>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</si>
  <si>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</si>
  <si>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</si>
  <si>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</si>
  <si>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</si>
  <si>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</si>
  <si>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</si>
  <si>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</si>
  <si>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</si>
  <si>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</si>
  <si>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</si>
  <si>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</si>
  <si>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</si>
  <si>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</si>
  <si>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</si>
  <si>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</si>
  <si>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</si>
  <si>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</si>
  <si>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</si>
  <si>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</si>
  <si>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</si>
  <si>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</si>
  <si>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</si>
  <si>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</si>
  <si>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</si>
  <si>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</si>
  <si>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</si>
  <si>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</si>
  <si>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</si>
  <si>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</si>
  <si>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</si>
  <si>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</si>
  <si>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</si>
  <si>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</si>
  <si>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</si>
  <si>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</si>
  <si>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</si>
  <si>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</si>
  <si>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</si>
  <si>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</si>
  <si>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</si>
  <si>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</si>
  <si>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</si>
  <si>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</si>
  <si>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</si>
  <si>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</si>
  <si>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</si>
  <si>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</si>
  <si>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</si>
  <si>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</si>
  <si>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</si>
  <si>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</si>
  <si>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</si>
  <si>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</si>
  <si>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</si>
  <si>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</si>
  <si>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</si>
  <si>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</si>
  <si>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</si>
  <si>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</si>
  <si>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</si>
  <si>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</si>
  <si>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</si>
  <si>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</si>
  <si>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</si>
  <si>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</si>
  <si>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</si>
  <si>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</si>
  <si>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</si>
  <si>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</si>
  <si>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</si>
  <si>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</si>
  <si>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</si>
  <si>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</si>
  <si>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</si>
  <si>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</si>
  <si>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</si>
  <si>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</si>
  <si>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</si>
  <si>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</si>
  <si>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</si>
  <si>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</si>
  <si>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</si>
  <si>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</si>
  <si>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</si>
  <si>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</si>
  <si>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</si>
  <si>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</si>
  <si>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</si>
  <si>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</si>
  <si>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</si>
  <si>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</si>
  <si>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</si>
  <si>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</si>
  <si>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</si>
  <si>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</si>
  <si>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</si>
  <si>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</si>
  <si>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</si>
  <si>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</si>
  <si>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</si>
  <si>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</si>
  <si>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</si>
  <si>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</si>
  <si>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</si>
  <si>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</si>
  <si>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</si>
  <si>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</si>
  <si>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</si>
  <si>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</si>
  <si>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</si>
  <si>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</si>
  <si>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</si>
  <si>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</si>
  <si>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</si>
  <si>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</si>
  <si>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</si>
  <si>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</si>
  <si>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</si>
  <si>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</si>
  <si>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</si>
  <si>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</si>
  <si>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</si>
  <si>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</si>
  <si>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</si>
  <si>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</si>
  <si>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</si>
  <si>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</si>
  <si>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</si>
  <si>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</si>
  <si>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</si>
  <si>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</si>
  <si>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</si>
  <si>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</si>
  <si>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</si>
  <si>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</si>
  <si>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</si>
  <si>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</si>
  <si>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</si>
  <si>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</si>
  <si>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</si>
  <si>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</si>
  <si>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</si>
  <si>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</si>
  <si>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</si>
  <si>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</si>
  <si>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</si>
  <si>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</si>
  <si>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</si>
  <si>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</si>
  <si>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</si>
  <si>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</si>
  <si>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</si>
  <si>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</si>
  <si>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</si>
  <si>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</si>
  <si>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</si>
  <si>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</si>
  <si>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</si>
  <si>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</si>
  <si>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</si>
  <si>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</si>
  <si>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</si>
  <si>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</si>
  <si>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</si>
  <si>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</si>
  <si>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</si>
  <si>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</si>
  <si>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</si>
  <si>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</si>
  <si>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</si>
  <si>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</si>
  <si>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</si>
  <si>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</si>
  <si>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</si>
  <si>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</si>
  <si>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</si>
  <si>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</si>
  <si>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</si>
  <si>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</si>
  <si>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</si>
  <si>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</si>
  <si>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</si>
  <si>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</si>
  <si>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</si>
  <si>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</si>
  <si>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</si>
  <si>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</si>
  <si>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</si>
  <si>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</si>
  <si>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</si>
  <si>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</si>
  <si>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</si>
  <si>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</si>
  <si>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</si>
  <si>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</si>
  <si>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</si>
  <si>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</si>
  <si>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</si>
  <si>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</si>
  <si>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</si>
  <si>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</si>
  <si>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</si>
  <si>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</si>
  <si>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</si>
  <si>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</si>
  <si>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</si>
  <si>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</si>
  <si>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</si>
  <si>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</si>
  <si>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</si>
  <si>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</si>
  <si>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</si>
  <si>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</si>
  <si>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</si>
  <si>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</si>
  <si>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</si>
  <si>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</si>
  <si>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</si>
  <si>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</si>
  <si>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</si>
  <si>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</si>
  <si>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</si>
  <si>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</si>
  <si>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</si>
  <si>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</si>
  <si>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</si>
  <si>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</si>
  <si>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</si>
  <si>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</si>
  <si>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</si>
  <si>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</si>
  <si>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</si>
  <si>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</si>
  <si>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</si>
  <si>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</si>
  <si>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</si>
  <si>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</si>
  <si>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</si>
  <si>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</si>
  <si>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</si>
  <si>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</si>
  <si>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</si>
  <si>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</si>
  <si>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</si>
  <si>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</si>
  <si>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</si>
  <si>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</si>
  <si>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</si>
  <si>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</si>
  <si>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</si>
  <si>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</si>
  <si>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</si>
  <si>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</si>
  <si>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</si>
  <si>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</si>
  <si>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</si>
  <si>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</si>
  <si>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</si>
  <si>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</si>
  <si>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</si>
  <si>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</si>
  <si>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</si>
  <si>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</si>
  <si>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</si>
  <si>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</si>
  <si>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</si>
  <si>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</si>
  <si>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</si>
  <si>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</si>
  <si>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</si>
  <si>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</si>
  <si>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</si>
  <si>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</si>
  <si>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</si>
  <si>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</si>
  <si>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</si>
  <si>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</si>
  <si>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</si>
  <si>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</si>
  <si>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</si>
  <si>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</si>
  <si>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</si>
  <si>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</si>
  <si>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</si>
  <si>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</si>
  <si>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</si>
  <si>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</si>
  <si>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</si>
  <si>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</si>
  <si>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</si>
  <si>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</si>
  <si>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</si>
  <si>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</si>
  <si>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</si>
  <si>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</si>
  <si>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</si>
  <si>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</si>
  <si>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</si>
  <si>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</si>
  <si>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</si>
  <si>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</si>
  <si>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</si>
  <si>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</si>
  <si>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</si>
  <si>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</si>
  <si>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</si>
  <si>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</si>
  <si>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</si>
  <si>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</si>
  <si>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</si>
  <si>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</si>
  <si>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</si>
  <si>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</si>
  <si>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</si>
  <si>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</si>
  <si>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</si>
  <si>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</si>
  <si>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</si>
  <si>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</si>
  <si>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</si>
  <si>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</si>
  <si>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</si>
  <si>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</si>
  <si>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</si>
  <si>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</si>
  <si>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</si>
  <si>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</si>
  <si>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</si>
  <si>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</si>
  <si>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</si>
  <si>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</si>
  <si>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</si>
  <si>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</si>
  <si>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</si>
  <si>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</si>
  <si>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</si>
  <si>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</si>
  <si>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</si>
  <si>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</si>
  <si>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</si>
  <si>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</si>
  <si>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</si>
  <si>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</si>
  <si>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</si>
  <si>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</si>
  <si>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</si>
  <si>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</si>
  <si>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</si>
  <si>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</si>
  <si>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</si>
  <si>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</si>
  <si>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</si>
  <si>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</si>
  <si>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</si>
  <si>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</si>
  <si>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</si>
  <si>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</si>
  <si>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</si>
  <si>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</si>
  <si>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</si>
  <si>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</si>
  <si>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</si>
  <si>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</si>
  <si>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</si>
  <si>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</si>
  <si>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</si>
  <si>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</si>
  <si>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</si>
  <si>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</si>
  <si>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</si>
  <si>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</si>
  <si>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</si>
  <si>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</si>
  <si>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</si>
  <si>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</si>
  <si>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</si>
  <si>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</si>
  <si>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</si>
  <si>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</si>
  <si>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</si>
  <si>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</si>
  <si>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</si>
  <si>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</si>
  <si>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</si>
  <si>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</si>
  <si>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</si>
  <si>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</si>
  <si>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</si>
  <si>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</si>
  <si>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</si>
  <si>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</si>
  <si>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</si>
  <si>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</si>
  <si>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</si>
  <si>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</si>
  <si>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</si>
  <si>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</si>
  <si>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</si>
  <si>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</si>
  <si>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</si>
  <si>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</si>
  <si>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</si>
  <si>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</si>
  <si>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</si>
  <si>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</si>
  <si>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</si>
  <si>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</si>
  <si>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</si>
  <si>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</si>
  <si>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</si>
  <si>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</si>
  <si>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</si>
  <si>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</si>
  <si>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</si>
  <si>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</si>
  <si>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</si>
  <si>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</si>
  <si>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</si>
  <si>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</si>
  <si>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</si>
  <si>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</si>
  <si>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</si>
  <si>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</si>
  <si>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</si>
  <si>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</si>
  <si>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</si>
  <si>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</si>
  <si>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</si>
  <si>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</si>
  <si>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</si>
  <si>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</si>
  <si>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</si>
  <si>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</si>
  <si>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</si>
  <si>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</si>
  <si>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</si>
  <si>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</si>
  <si>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</si>
  <si>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</si>
  <si>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</si>
  <si>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</si>
  <si>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</si>
  <si>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</si>
  <si>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</si>
  <si>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</si>
  <si>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</si>
  <si>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</si>
  <si>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</si>
  <si>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</si>
  <si>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</si>
  <si>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</si>
  <si>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</si>
  <si>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</si>
  <si>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</si>
  <si>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</si>
  <si>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</si>
  <si>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</si>
  <si>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</si>
  <si>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</si>
  <si>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</si>
  <si>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</si>
  <si>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</si>
  <si>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</si>
  <si>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</si>
  <si>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</si>
  <si>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</si>
  <si>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</si>
  <si>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</si>
  <si>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</si>
  <si>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</si>
  <si>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</si>
  <si>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</si>
  <si>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</si>
  <si>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</si>
  <si>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</si>
  <si>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</si>
  <si>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</si>
  <si>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</si>
  <si>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</si>
  <si>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</si>
  <si>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</si>
  <si>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</si>
  <si>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</si>
  <si>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</si>
  <si>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</si>
  <si>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</si>
  <si>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</si>
  <si>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</si>
  <si>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</si>
  <si>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</si>
  <si>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</si>
  <si>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</si>
  <si>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</si>
  <si>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</si>
  <si>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</si>
  <si>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</si>
  <si>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</si>
  <si>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</si>
  <si>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</si>
  <si>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</si>
  <si>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</si>
  <si>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</si>
  <si>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</si>
  <si>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</si>
  <si>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</si>
  <si>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</si>
  <si>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</si>
  <si>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</si>
  <si>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</si>
  <si>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</si>
  <si>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</si>
  <si>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</si>
  <si>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</si>
  <si>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</si>
  <si>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</si>
  <si>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</si>
  <si>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</si>
  <si>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</si>
  <si>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</si>
  <si>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</si>
  <si>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</si>
  <si>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</si>
  <si>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</si>
  <si>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</si>
  <si>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</si>
  <si>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</si>
  <si>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</si>
  <si>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</si>
  <si>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</si>
  <si>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</si>
  <si>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</si>
  <si>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</si>
  <si>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</si>
  <si>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</si>
  <si>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</si>
  <si>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</si>
  <si>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</si>
  <si>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</si>
  <si>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</si>
  <si>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</si>
  <si>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</si>
  <si>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</si>
  <si>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</si>
  <si>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</si>
  <si>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</si>
  <si>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</si>
  <si>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</si>
  <si>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</si>
  <si>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</si>
  <si>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</si>
  <si>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</si>
  <si>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</si>
  <si>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</si>
  <si>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</si>
  <si>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</si>
  <si>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</si>
  <si>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</si>
  <si>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</si>
  <si>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</si>
  <si>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</si>
  <si>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</si>
  <si>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</si>
  <si>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</si>
  <si>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</si>
  <si>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</si>
  <si>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</si>
  <si>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</si>
  <si>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</si>
  <si>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</si>
  <si>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</si>
  <si>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</si>
  <si>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</si>
  <si>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</si>
  <si>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</si>
  <si>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</si>
  <si>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</si>
  <si>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</si>
  <si>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</si>
  <si>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</si>
  <si>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</si>
  <si>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</si>
  <si>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</si>
  <si>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</si>
  <si>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</si>
  <si>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</si>
  <si>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</si>
  <si>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</si>
  <si>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</si>
  <si>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</si>
  <si>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</si>
  <si>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</si>
  <si>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</si>
  <si>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</si>
  <si>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</si>
  <si>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</si>
  <si>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</si>
  <si>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</si>
  <si>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</si>
  <si>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</si>
  <si>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</si>
  <si>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</si>
  <si>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</si>
  <si>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</si>
  <si>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</si>
  <si>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</si>
  <si>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</si>
  <si>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</si>
  <si>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</si>
  <si>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</si>
  <si>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</si>
  <si>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</si>
  <si>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</si>
  <si>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</si>
  <si>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</si>
  <si>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</si>
  <si>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</si>
  <si>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</si>
  <si>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</si>
  <si>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</si>
  <si>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</si>
  <si>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</si>
  <si>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</si>
  <si>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</si>
  <si>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</si>
  <si>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</si>
  <si>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</si>
  <si>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</si>
  <si>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</si>
  <si>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</si>
  <si>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</si>
  <si>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</si>
  <si>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</si>
  <si>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</si>
  <si>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</si>
  <si>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</si>
  <si>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</si>
  <si>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</si>
  <si>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</si>
  <si>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</si>
  <si>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</si>
  <si>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</si>
  <si>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</si>
  <si>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</si>
  <si>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</si>
  <si>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</si>
  <si>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</si>
  <si>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</si>
  <si>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</si>
  <si>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</si>
  <si>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</si>
  <si>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</si>
  <si>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</si>
  <si>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</si>
  <si>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</si>
  <si>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</si>
  <si>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</si>
  <si>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</si>
  <si>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</si>
  <si>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</si>
  <si>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</si>
  <si>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</si>
  <si>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</si>
  <si>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</si>
  <si>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</si>
  <si>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</si>
  <si>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</si>
  <si>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</si>
  <si>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</si>
  <si>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</si>
  <si>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</si>
  <si>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</si>
  <si>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</si>
  <si>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</si>
  <si>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</si>
  <si>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</si>
  <si>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</si>
  <si>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</si>
  <si>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</si>
  <si>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</si>
  <si>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</si>
  <si>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</si>
  <si>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</si>
  <si>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</si>
  <si>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</si>
  <si>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</si>
  <si>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</si>
  <si>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</si>
  <si>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</si>
  <si>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</si>
  <si>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</si>
  <si>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</si>
  <si>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</si>
  <si>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</si>
  <si>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</si>
  <si>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</si>
  <si>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</si>
  <si>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</si>
  <si>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</si>
  <si>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</si>
  <si>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</si>
  <si>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</si>
  <si>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</si>
  <si>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</si>
  <si>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</si>
  <si>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</si>
  <si>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</si>
  <si>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</si>
  <si>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</si>
  <si>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</si>
  <si>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</si>
  <si>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</si>
  <si>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</si>
  <si>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</si>
  <si>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</si>
  <si>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</si>
  <si>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</si>
  <si>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</si>
  <si>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</si>
  <si>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</si>
  <si>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</si>
  <si>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</si>
  <si>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</si>
  <si>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</si>
  <si>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</si>
  <si>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</si>
  <si>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</si>
  <si>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</si>
  <si>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</si>
  <si>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</si>
  <si>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</si>
  <si>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</si>
  <si>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</si>
  <si>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</si>
  <si>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</si>
  <si>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</si>
  <si>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</si>
  <si>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</si>
  <si>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</si>
  <si>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</si>
  <si>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</si>
  <si>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</si>
  <si>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</si>
  <si>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</si>
  <si>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</si>
  <si>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</si>
  <si>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</si>
  <si>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</si>
  <si>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</si>
  <si>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</si>
  <si>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</si>
  <si>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</si>
  <si>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</si>
  <si>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</si>
  <si>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</si>
  <si>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</si>
  <si>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</si>
  <si>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</si>
  <si>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</si>
  <si>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</si>
  <si>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</si>
  <si>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</si>
  <si>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</si>
  <si>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</si>
  <si>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</si>
  <si>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</si>
  <si>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</si>
  <si>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</si>
  <si>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</si>
  <si>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</si>
  <si>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</si>
  <si>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</si>
  <si>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</si>
  <si>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</si>
  <si>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</si>
  <si>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</si>
  <si>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</si>
  <si>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</si>
  <si>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</si>
  <si>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</si>
  <si>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</si>
  <si>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</si>
  <si>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</si>
  <si>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</si>
  <si>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</si>
  <si>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</si>
  <si>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</si>
  <si>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</si>
  <si>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</si>
  <si>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</si>
  <si>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</si>
  <si>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</si>
  <si>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</si>
  <si>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</si>
  <si>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</si>
  <si>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</si>
  <si>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</si>
  <si>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</si>
  <si>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</si>
  <si>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</si>
  <si>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</si>
  <si>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</si>
  <si>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</si>
  <si>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</si>
  <si>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</si>
  <si>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</si>
  <si>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</si>
  <si>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</si>
  <si>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</si>
  <si>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</si>
  <si>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</si>
  <si>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</si>
  <si>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</si>
  <si>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</si>
  <si>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</si>
  <si>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</si>
  <si>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</si>
  <si>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</si>
  <si>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</si>
  <si>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</si>
  <si>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</si>
  <si>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</si>
  <si>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</si>
  <si>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</si>
  <si>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</si>
  <si>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</si>
  <si>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</si>
  <si>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</si>
  <si>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</si>
  <si>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</si>
  <si>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</si>
  <si>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</si>
  <si>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</si>
  <si>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</si>
  <si>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</si>
  <si>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</si>
  <si>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</si>
  <si>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</si>
  <si>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</si>
  <si>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</si>
  <si>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</si>
  <si>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</si>
  <si>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</si>
  <si>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</si>
  <si>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</si>
  <si>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</si>
  <si>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</si>
  <si>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</si>
  <si>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</si>
  <si>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</si>
  <si>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</si>
  <si>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</si>
  <si>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</si>
  <si>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</si>
  <si>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</si>
  <si>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</si>
  <si>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</si>
  <si>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</si>
  <si>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</si>
  <si>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</si>
  <si>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</si>
  <si>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</si>
  <si>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</si>
  <si>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</si>
  <si>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</si>
  <si>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</si>
  <si>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</si>
  <si>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</si>
  <si>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</si>
  <si>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</si>
  <si>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</si>
  <si>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</si>
  <si>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</si>
  <si>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</si>
  <si>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</si>
  <si>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</si>
  <si>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</si>
  <si>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</si>
  <si>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</si>
  <si>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</si>
  <si>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</si>
  <si>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</si>
  <si>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</si>
  <si>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</si>
  <si>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</si>
  <si>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</si>
  <si>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</si>
  <si>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</si>
  <si>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</si>
  <si>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</si>
  <si>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</si>
  <si>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</si>
  <si>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</si>
  <si>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</si>
  <si>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</si>
  <si>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</si>
  <si>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</si>
  <si>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</si>
  <si>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</si>
  <si>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</si>
  <si>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</si>
  <si>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</si>
  <si>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</si>
  <si>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</si>
  <si>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</si>
  <si>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</si>
  <si>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</si>
  <si>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</si>
  <si>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</si>
  <si>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</si>
  <si>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</si>
  <si>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</si>
  <si>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</si>
  <si>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</si>
  <si>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</si>
  <si>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</si>
  <si>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</si>
  <si>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</si>
  <si>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</si>
  <si>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</si>
  <si>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</si>
  <si>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</si>
  <si>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</si>
  <si>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</si>
  <si>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</si>
  <si>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</si>
  <si>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</si>
  <si>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</si>
  <si>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</si>
  <si>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</si>
  <si>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</si>
  <si>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</si>
  <si>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</si>
  <si>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</si>
  <si>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</si>
  <si>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</si>
  <si>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</si>
  <si>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</si>
  <si>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</si>
  <si>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</si>
  <si>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</si>
  <si>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</si>
  <si>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</si>
  <si>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</si>
  <si>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</si>
  <si>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</si>
  <si>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</si>
  <si>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</si>
  <si>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</si>
  <si>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</si>
  <si>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</si>
  <si>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</si>
  <si>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</si>
  <si>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</si>
  <si>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</si>
  <si>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</si>
  <si>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</si>
  <si>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</si>
  <si>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</si>
  <si>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</si>
  <si>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</si>
  <si>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</si>
  <si>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</si>
  <si>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</si>
  <si>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</si>
  <si>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</si>
  <si>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</si>
  <si>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</si>
  <si>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</si>
  <si>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</si>
  <si>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</si>
  <si>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</si>
  <si>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</si>
  <si>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</si>
  <si>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</si>
  <si>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</si>
  <si>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</si>
  <si>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</si>
  <si>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</si>
  <si>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</si>
  <si>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</si>
  <si>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</si>
  <si>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</si>
  <si>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</si>
  <si>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</si>
  <si>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</si>
  <si>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</si>
  <si>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</si>
  <si>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</si>
  <si>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</si>
  <si>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</si>
  <si>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</si>
  <si>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</si>
  <si>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</si>
  <si>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</si>
  <si>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</si>
  <si>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</si>
  <si>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</si>
  <si>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</si>
  <si>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</si>
  <si>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</si>
  <si>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</si>
  <si>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</si>
  <si>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</si>
  <si>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</si>
  <si>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</si>
  <si>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</si>
  <si>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</si>
  <si>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</si>
  <si>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</si>
  <si>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</si>
  <si>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</si>
  <si>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</si>
  <si>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</si>
  <si>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</si>
  <si>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</si>
  <si>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</si>
  <si>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</si>
  <si>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</si>
  <si>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</si>
  <si>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</si>
  <si>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</si>
  <si>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</si>
  <si>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</si>
  <si>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</si>
  <si>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</si>
  <si>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</si>
  <si>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</si>
  <si>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</si>
  <si>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</si>
  <si>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</si>
  <si>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</si>
  <si>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</si>
  <si>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</si>
  <si>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</si>
  <si>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</si>
  <si>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</si>
  <si>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</si>
  <si>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</si>
  <si>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</si>
  <si>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</si>
  <si>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</si>
  <si>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</si>
  <si>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</si>
  <si>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</si>
  <si>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</si>
  <si>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</si>
  <si>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</si>
  <si>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</si>
  <si>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</si>
  <si>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</si>
  <si>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</si>
  <si>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</si>
  <si>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</si>
  <si>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</si>
  <si>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</si>
  <si>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</si>
  <si>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</si>
  <si>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</si>
  <si>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</si>
  <si>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</si>
  <si>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</si>
  <si>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</si>
  <si>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</si>
  <si>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</si>
  <si>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</si>
  <si>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</si>
  <si>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</si>
  <si>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</si>
  <si>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</si>
  <si>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</si>
  <si>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</si>
  <si>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</si>
  <si>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</si>
  <si>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</si>
  <si>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</si>
  <si>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</si>
  <si>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</si>
  <si>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</si>
  <si>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</si>
  <si>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</si>
  <si>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</si>
  <si>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</si>
  <si>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</si>
  <si>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</si>
  <si>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</si>
  <si>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</si>
  <si>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</si>
  <si>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</si>
  <si>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</si>
  <si>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</si>
  <si>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</si>
  <si>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</si>
  <si>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</si>
  <si>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</si>
  <si>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</si>
  <si>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</si>
  <si>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</si>
  <si>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</si>
  <si>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</si>
  <si>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</si>
  <si>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</si>
  <si>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</si>
  <si>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</si>
  <si>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</si>
  <si>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</si>
  <si>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</si>
  <si>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</si>
  <si>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</si>
  <si>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</si>
  <si>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</si>
  <si>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</si>
  <si>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</si>
  <si>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</si>
  <si>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</si>
  <si>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</si>
  <si>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</si>
  <si>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</si>
  <si>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</si>
  <si>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</si>
  <si>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</si>
  <si>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</si>
  <si>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</si>
  <si>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</si>
  <si>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</si>
  <si>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</si>
  <si>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</si>
  <si>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</si>
  <si>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</si>
  <si>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</si>
  <si>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</si>
  <si>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</si>
  <si>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</si>
  <si>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</si>
  <si>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</si>
  <si>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</si>
  <si>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</si>
  <si>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</si>
  <si>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</si>
  <si>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</si>
  <si>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</si>
  <si>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</si>
  <si>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</si>
  <si>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</si>
  <si>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</si>
  <si>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</si>
  <si>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</si>
  <si>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</si>
  <si>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</si>
  <si>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</si>
  <si>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</si>
  <si>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</si>
  <si>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</si>
  <si>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</si>
  <si>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</si>
  <si>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</si>
  <si>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</si>
  <si>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</si>
  <si>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</si>
  <si>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</si>
  <si>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</si>
  <si>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</si>
  <si>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</si>
  <si>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</si>
  <si>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</si>
  <si>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</si>
  <si>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</si>
  <si>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</si>
  <si>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</si>
  <si>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</si>
  <si>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</si>
  <si>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</si>
  <si>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</si>
  <si>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</si>
  <si>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</si>
  <si>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</si>
  <si>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</si>
  <si>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</si>
  <si>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</si>
  <si>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</si>
  <si>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</si>
  <si>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</si>
  <si>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</si>
  <si>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</si>
  <si>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</si>
  <si>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</si>
  <si>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</si>
  <si>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</si>
  <si>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</si>
  <si>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</si>
  <si>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</si>
  <si>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</si>
  <si>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</si>
  <si>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</si>
  <si>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</si>
  <si>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</si>
  <si>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</si>
  <si>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</si>
  <si>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</si>
  <si>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</si>
  <si>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</si>
  <si>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</si>
  <si>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</si>
  <si>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</si>
  <si>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</si>
  <si>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</si>
  <si>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</si>
  <si>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</si>
  <si>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</si>
  <si>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</si>
  <si>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</si>
  <si>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</si>
  <si>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</si>
  <si>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</si>
  <si>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</si>
  <si>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</si>
  <si>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</si>
  <si>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</si>
  <si>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</si>
  <si>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</si>
  <si>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</si>
  <si>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</si>
  <si>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</si>
  <si>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</si>
  <si>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</si>
  <si>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</si>
  <si>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</si>
  <si>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</si>
  <si>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</si>
  <si>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</si>
  <si>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</si>
  <si>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</si>
  <si>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</si>
  <si>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</si>
  <si>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</si>
  <si>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</si>
  <si>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</si>
  <si>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</si>
  <si>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</si>
  <si>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</si>
  <si>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</si>
  <si>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</si>
  <si>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</si>
  <si>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</si>
  <si>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</si>
  <si>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</si>
  <si>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</si>
  <si>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</si>
  <si>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>Previsão de MC1 as 10:30h</t>
  </si>
  <si>
    <t>TGR/TIQ2</t>
  </si>
  <si>
    <t>Descarga de pedra SB 710TSF 90min
SB TSF1 45min
SB TSF732 45min</t>
  </si>
  <si>
    <t>2 (Enio e Daniel</t>
  </si>
  <si>
    <t>Aguardando descanso da equipe para finalizar carregamento</t>
  </si>
  <si>
    <t>Em D-1 não foi finalizado o carregamento de pedra devido atraso no acionamento dos maquinistas da escala, devido a isso irá finalizar carregamento e deslocar pra TIQ</t>
  </si>
  <si>
    <t>TGR-TAL</t>
  </si>
  <si>
    <t>TGRTAL</t>
  </si>
  <si>
    <t>MC1 as 07:52h - licença as 07:57h</t>
  </si>
  <si>
    <t>Pronto as 9h - Intervalo das 09:3h as 11:38h</t>
  </si>
  <si>
    <t>MC1 as 9:03h</t>
  </si>
  <si>
    <t>Previsão de pronto as 10h</t>
  </si>
  <si>
    <t>Cancelado - via priorizou outras</t>
  </si>
  <si>
    <t>Mecânica deslocando para trocar antena do EOT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</si>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</sst>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14" fontId="8" fillId="3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G213" activePane="bottomRight" state="frozen"/>
      <selection pane="bottomRight" activeCell="K222" sqref="K22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1137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1138</v>
      </c>
      <c r="BI1" s="365"/>
      <c r="BJ1" s="366"/>
      <c r="BK1" s="367"/>
      <c r="BL1" s="49"/>
      <c r="BM1" s="357" t="s">
        <v>1139</v>
      </c>
      <c r="BN1" s="358"/>
      <c r="BO1" s="358"/>
      <c r="BP1" s="358"/>
      <c r="BQ1" s="358"/>
      <c r="BR1" s="358"/>
      <c r="BS1" s="35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0" t="s">
        <v>1140</v>
      </c>
      <c r="AJ2" s="361"/>
      <c r="AK2" s="361"/>
      <c r="AL2" s="361"/>
      <c r="AM2" s="361"/>
      <c r="AN2" s="361"/>
      <c r="AO2" s="361"/>
      <c r="AP2" s="361"/>
      <c r="AQ2" s="363"/>
      <c r="AR2" s="234"/>
      <c r="AS2" s="375" t="s">
        <v>1143</v>
      </c>
      <c r="AT2" s="362"/>
      <c r="AU2" s="362"/>
      <c r="AV2" s="362"/>
      <c r="AW2" s="362"/>
      <c r="AX2" s="361"/>
      <c r="AY2" s="363"/>
      <c r="AZ2" s="4"/>
      <c r="BA2" s="354" t="s">
        <v>1144</v>
      </c>
      <c r="BB2" s="356"/>
      <c r="BC2" s="360" t="s">
        <v>1141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4" t="s">
        <v>1145</v>
      </c>
      <c r="AJ3" s="356"/>
      <c r="AK3" s="354" t="s">
        <v>1146</v>
      </c>
      <c r="AL3" s="355"/>
      <c r="AM3" s="355"/>
      <c r="AN3" s="355"/>
      <c r="AO3" s="355"/>
      <c r="AP3" s="355"/>
      <c r="AQ3" s="356"/>
      <c r="AR3" s="235"/>
      <c r="AS3" s="378" t="s">
        <v>1152</v>
      </c>
      <c r="AT3" s="379"/>
      <c r="AU3" s="378" t="s">
        <v>1153</v>
      </c>
      <c r="AV3" s="379"/>
      <c r="AW3" s="378" t="s">
        <v>1154</v>
      </c>
      <c r="AX3" s="380"/>
      <c r="AY3" s="63" t="s">
        <v>1155</v>
      </c>
      <c r="AZ3" s="63"/>
      <c r="BA3" s="376"/>
      <c r="BB3" s="377"/>
      <c r="BC3" s="354" t="s">
        <v>1148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1156</v>
      </c>
      <c r="BN3" s="358"/>
      <c r="BO3" s="358"/>
      <c r="BP3" s="359"/>
      <c r="BQ3" s="357" t="s">
        <v>161</v>
      </c>
      <c r="BR3" s="358"/>
      <c r="BS3" s="35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/>
      <c r="BI207" s="16"/>
      <c r="BJ207" s="16" t="s">
        <v>1561</v>
      </c>
      <c r="BK207" s="16"/>
      <c r="BL207" s="15"/>
      <c r="BM207" s="14"/>
      <c r="BN207" s="14"/>
      <c r="BO207" s="160"/>
      <c r="BP207" s="16"/>
      <c r="BQ207" s="12" t="str">
        <f t="shared" si="45"/>
        <v>Produção e Intervalo</v>
      </c>
      <c r="BR207" s="18">
        <f t="shared" si="46"/>
        <v>0</v>
      </c>
      <c r="BS207" s="18">
        <f t="shared" si="47"/>
        <v>0</v>
      </c>
      <c r="BT207" s="220" t="str">
        <f t="shared" si="39"/>
        <v/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187</v>
      </c>
      <c r="G213" s="9" t="str">
        <f>IF(D213="","*",VLOOKUP(F213,BS_ATIVIDADE[#All],3,FALSE))</f>
        <v>PEDRA</v>
      </c>
      <c r="H213" s="168" t="s">
        <v>1562</v>
      </c>
      <c r="I213" s="331" t="s">
        <v>618</v>
      </c>
      <c r="J213" s="212">
        <v>98</v>
      </c>
      <c r="K213" s="212">
        <v>718.3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13" s="168">
        <v>0.41666666666666669</v>
      </c>
      <c r="P213" s="168">
        <v>0.125</v>
      </c>
      <c r="Q213" s="83">
        <v>28</v>
      </c>
      <c r="R213" s="10" t="str">
        <f>IFERROR(_xlfn.XLOOKUP(F213, BS_ATIVIDADE[ATIVIDADE],BS_ATIVIDADE[UNIDADE] ), "*")</f>
        <v>VAGÕES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TGR/TIQ2</v>
      </c>
      <c r="AL213" s="279" t="str">
        <f>IF(BS_CONTROLE[[#This Row],[Local - Encerramento]]=0, "-", BS_CONTROLE[[#This Row],[Local - Encerramento]])</f>
        <v>TRO</v>
      </c>
      <c r="AM213" s="279" t="str">
        <f>IF(BS_CONTROLE[[#This Row],[Entre - Estações]]=0, "-", BS_CONTROLE[[#This Row],[Entre - Estações]])</f>
        <v>TAL-TSF</v>
      </c>
      <c r="AN213" s="279" t="str">
        <f>IF(BS_CONTROLE[[#This Row],[SB]]=0, "-", BS_CONTROLE[[#This Row],[SB]])</f>
        <v>710TSF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718.3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/>
      <c r="BI213" s="16"/>
      <c r="BJ213" s="16" t="s">
        <v>1565</v>
      </c>
      <c r="BK213" s="16"/>
      <c r="BL213" s="15"/>
      <c r="BM213" s="14"/>
      <c r="BN213" s="14"/>
      <c r="BO213" s="160"/>
      <c r="BP213" s="16" t="s">
        <v>1566</v>
      </c>
      <c r="BQ213" s="12" t="str">
        <f t="shared" si="45"/>
        <v>Produção e Intervalo</v>
      </c>
      <c r="BR213" s="18">
        <f t="shared" si="46"/>
        <v>0</v>
      </c>
      <c r="BS213" s="18">
        <f t="shared" si="47"/>
        <v>0</v>
      </c>
      <c r="BT213" s="220" t="str">
        <f t="shared" si="39"/>
        <v/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1567</v>
      </c>
      <c r="N215" s="199" t="s">
        <v>1568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1</v>
      </c>
      <c r="BI215" s="16"/>
      <c r="BJ215" s="16" t="s">
        <v>1569</v>
      </c>
      <c r="BK215" s="16"/>
      <c r="BL215" s="15"/>
      <c r="BM215" s="14"/>
      <c r="BN215" s="14"/>
      <c r="BO215" s="160"/>
      <c r="BP215" s="16"/>
      <c r="BQ215" s="12" t="str">
        <f t="shared" si="45"/>
        <v>Produção e Intervalo</v>
      </c>
      <c r="BR215" s="18">
        <f t="shared" si="46"/>
        <v>0</v>
      </c>
      <c r="BS215" s="18">
        <f t="shared" si="47"/>
        <v>0</v>
      </c>
      <c r="BT215" s="220" t="str">
        <f t="shared" si="39"/>
        <v/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0.48472222222222222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8.3333333333333315E-2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1</v>
      </c>
      <c r="BI217" s="16"/>
      <c r="BJ217" s="16" t="s">
        <v>1570</v>
      </c>
      <c r="BK217" s="16"/>
      <c r="BL217" s="15"/>
      <c r="BM217" s="14"/>
      <c r="BN217" s="14"/>
      <c r="BO217" s="160"/>
      <c r="BP217" s="16"/>
      <c r="BQ217" s="12" t="str">
        <f t="shared" si="45"/>
        <v>Produção</v>
      </c>
      <c r="BR217" s="18">
        <f t="shared" si="46"/>
        <v>0.99999999999999978</v>
      </c>
      <c r="BS217" s="18">
        <f t="shared" si="47"/>
        <v>0</v>
      </c>
      <c r="BT217" s="220" t="str">
        <f t="shared" si="39"/>
        <v/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1</v>
      </c>
      <c r="BI218" s="16"/>
      <c r="BJ218" s="16" t="s">
        <v>1571</v>
      </c>
      <c r="BK218" s="16"/>
      <c r="BL218" s="15"/>
      <c r="BM218" s="14"/>
      <c r="BN218" s="14"/>
      <c r="BO218" s="160"/>
      <c r="BP218" s="16"/>
      <c r="BQ218" s="12" t="str">
        <f t="shared" si="45"/>
        <v>Produção e Intervalo</v>
      </c>
      <c r="BR218" s="18">
        <f t="shared" si="46"/>
        <v>0</v>
      </c>
      <c r="BS218" s="18">
        <f t="shared" si="47"/>
        <v>0</v>
      </c>
      <c r="BT218" s="220" t="str">
        <f t="shared" si="39"/>
        <v/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/>
      <c r="BI221" s="16"/>
      <c r="BJ221" s="16" t="s">
        <v>1572</v>
      </c>
      <c r="BK221" s="16"/>
      <c r="BL221" s="15"/>
      <c r="BM221" s="14"/>
      <c r="BN221" s="14"/>
      <c r="BO221" s="160"/>
      <c r="BP221" s="16"/>
      <c r="BQ221" s="12" t="str">
        <f t="shared" si="45"/>
        <v>Produção e Intervalo</v>
      </c>
      <c r="BR221" s="18">
        <f t="shared" si="46"/>
        <v>0</v>
      </c>
      <c r="BS221" s="18">
        <f t="shared" si="47"/>
        <v>0</v>
      </c>
      <c r="BT221" s="220" t="str">
        <f t="shared" si="39"/>
        <v/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/>
      </c>
      <c r="B223" s="166"/>
      <c r="C223" s="8" t="str">
        <f>IF(BS_CONTROLE[[#This Row],[DATA]]="","",WEEKNUM(BS_CONTROLE[[#This Row],[DATA]]))</f>
        <v/>
      </c>
      <c r="D223" s="51"/>
      <c r="E223" s="314">
        <v>320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45"/>
        <v>Aderente</v>
      </c>
      <c r="BR223" s="18" t="str">
        <f t="shared" si="46"/>
        <v>*</v>
      </c>
      <c r="BS223" s="18" t="str">
        <f t="shared" si="47"/>
        <v>*</v>
      </c>
      <c r="BT223" s="220" t="str">
        <f t="shared" si="39"/>
        <v/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1</v>
      </c>
      <c r="BI224" s="16"/>
      <c r="BJ224" s="16" t="s">
        <v>1573</v>
      </c>
      <c r="BK224" s="16"/>
      <c r="BL224" s="15"/>
      <c r="BM224" s="14"/>
      <c r="BN224" s="14"/>
      <c r="BO224" s="160"/>
      <c r="BP224" s="16"/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/>
      </c>
    </row>
    <row r="225" spans="1:72" hidden="1">
      <c r="A225" s="50" t="str">
        <f t="shared" si="44"/>
        <v>E4846037</v>
      </c>
      <c r="B225" s="398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/>
      <c r="BI225" s="16"/>
      <c r="BJ225" s="16" t="s">
        <v>1574</v>
      </c>
      <c r="BK225" s="16"/>
      <c r="BL225" s="15"/>
      <c r="BM225" s="14"/>
      <c r="BN225" s="14"/>
      <c r="BO225" s="160"/>
      <c r="BP225" s="16"/>
      <c r="BQ225" s="12" t="str">
        <f t="shared" si="45"/>
        <v>Produção e Intervalo</v>
      </c>
      <c r="BR225" s="18">
        <f t="shared" si="46"/>
        <v>0</v>
      </c>
      <c r="BS225" s="18">
        <f t="shared" si="47"/>
        <v>0</v>
      </c>
      <c r="BT225" s="220" t="str">
        <f t="shared" si="39"/>
        <v/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/>
      </c>
      <c r="B230" s="166"/>
      <c r="C230" s="8" t="str">
        <f>IF(BS_CONTROLE[[#This Row],[DATA]]="","",WEEKNUM(BS_CONTROLE[[#This Row],[DATA]]))</f>
        <v/>
      </c>
      <c r="D230" s="51"/>
      <c r="E230" s="315">
        <v>329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Aderente</v>
      </c>
      <c r="BR230" s="18" t="str">
        <f t="shared" si="46"/>
        <v>*</v>
      </c>
      <c r="BS230" s="18" t="str">
        <f t="shared" si="47"/>
        <v>*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/>
      </c>
      <c r="B232" s="166"/>
      <c r="C232" s="8" t="str">
        <f>IF(BS_CONTROLE[[#This Row],[DATA]]="","",WEEKNUM(BS_CONTROLE[[#This Row],[DATA]]))</f>
        <v/>
      </c>
      <c r="D232" s="51"/>
      <c r="E232" s="314">
        <v>331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Aderente</v>
      </c>
      <c r="BR232" s="18" t="str">
        <f t="shared" si="46"/>
        <v>*</v>
      </c>
      <c r="BS232" s="18" t="str">
        <f t="shared" si="47"/>
        <v>*</v>
      </c>
      <c r="BT232" s="220" t="str">
        <f t="shared" si="39"/>
        <v/>
      </c>
    </row>
    <row r="233" spans="1:72" hidden="1">
      <c r="A233" s="50" t="str">
        <f t="shared" si="44"/>
        <v/>
      </c>
      <c r="B233" s="166"/>
      <c r="C233" s="8" t="str">
        <f>IF(BS_CONTROLE[[#This Row],[DATA]]="","",WEEKNUM(BS_CONTROLE[[#This Row],[DATA]]))</f>
        <v/>
      </c>
      <c r="D233" s="51"/>
      <c r="E233" s="314">
        <v>332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Aderente</v>
      </c>
      <c r="BR233" s="18" t="str">
        <f t="shared" si="46"/>
        <v>*</v>
      </c>
      <c r="BS233" s="18" t="str">
        <f t="shared" si="47"/>
        <v>*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/>
      </c>
      <c r="B235" s="166"/>
      <c r="C235" s="8" t="str">
        <f>IF(BS_CONTROLE[[#This Row],[DATA]]="","",WEEKNUM(BS_CONTROLE[[#This Row],[DATA]]))</f>
        <v/>
      </c>
      <c r="D235" s="51"/>
      <c r="E235" s="314">
        <v>334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Aderente</v>
      </c>
      <c r="BR235" s="18" t="str">
        <f t="shared" si="46"/>
        <v>*</v>
      </c>
      <c r="BS235" s="18" t="str">
        <f t="shared" si="47"/>
        <v>*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/>
      </c>
      <c r="B237" s="166"/>
      <c r="C237" s="8" t="str">
        <f>IF(BS_CONTROLE[[#This Row],[DATA]]="","",WEEKNUM(BS_CONTROLE[[#This Row],[DATA]]))</f>
        <v/>
      </c>
      <c r="D237" s="51"/>
      <c r="E237" s="314">
        <v>336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Aderente</v>
      </c>
      <c r="BR237" s="18" t="str">
        <f t="shared" si="46"/>
        <v>*</v>
      </c>
      <c r="BS237" s="18" t="str">
        <f t="shared" si="47"/>
        <v>*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/>
      </c>
      <c r="B240" s="166"/>
      <c r="C240" s="8" t="str">
        <f>IF(BS_CONTROLE[[#This Row],[DATA]]="","",WEEKNUM(BS_CONTROLE[[#This Row],[DATA]]))</f>
        <v/>
      </c>
      <c r="D240" s="51"/>
      <c r="E240" s="314">
        <v>339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Aderente</v>
      </c>
      <c r="BR240" s="18" t="str">
        <f t="shared" si="46"/>
        <v>*</v>
      </c>
      <c r="BS240" s="18" t="str">
        <f t="shared" si="47"/>
        <v>*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/>
      </c>
      <c r="B242" s="166"/>
      <c r="C242" s="8" t="str">
        <f>IF(BS_CONTROLE[[#This Row],[DATA]]="","",WEEKNUM(BS_CONTROLE[[#This Row],[DATA]]))</f>
        <v/>
      </c>
      <c r="D242" s="51"/>
      <c r="E242" s="315">
        <v>341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/>
      </c>
      <c r="B244" s="166"/>
      <c r="C244" s="8" t="str">
        <f>IF(BS_CONTROLE[[#This Row],[DATA]]="","",WEEKNUM(BS_CONTROLE[[#This Row],[DATA]]))</f>
        <v/>
      </c>
      <c r="D244" s="51"/>
      <c r="E244" s="314">
        <v>343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Aderente</v>
      </c>
      <c r="BR244" s="18" t="str">
        <f t="shared" si="46"/>
        <v>*</v>
      </c>
      <c r="BS244" s="18" t="str">
        <f t="shared" si="47"/>
        <v>*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 hidden="1">
      <c r="A249" s="50" t="str">
        <f t="shared" si="44"/>
        <v/>
      </c>
      <c r="B249" s="166"/>
      <c r="C249" s="8" t="str">
        <f>IF(BS_CONTROLE[[#This Row],[DATA]]="","",WEEKNUM(BS_CONTROLE[[#This Row],[DATA]]))</f>
        <v/>
      </c>
      <c r="D249" s="51"/>
      <c r="E249" s="314">
        <v>348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Aderente</v>
      </c>
      <c r="BR249" s="18" t="str">
        <f t="shared" si="46"/>
        <v>*</v>
      </c>
      <c r="BS249" s="18" t="str">
        <f t="shared" si="47"/>
        <v>*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/>
      </c>
      <c r="B251" s="166"/>
      <c r="C251" s="8" t="str">
        <f>IF(BS_CONTROLE[[#This Row],[DATA]]="","",WEEKNUM(BS_CONTROLE[[#This Row],[DATA]]))</f>
        <v/>
      </c>
      <c r="D251" s="51"/>
      <c r="E251" s="314">
        <v>350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Aderente</v>
      </c>
      <c r="BR251" s="18" t="str">
        <f t="shared" si="46"/>
        <v>*</v>
      </c>
      <c r="BS251" s="18" t="str">
        <f t="shared" si="47"/>
        <v>*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2" operator="equal">
      <formula>"ERRO"</formula>
    </cfRule>
  </conditionalFormatting>
  <conditionalFormatting sqref="X4 Y371:Y446 Y1:Z370">
    <cfRule type="cellIs" dxfId="138" priority="18381" operator="equal">
      <formula>"OPORTUNIDADE"</formula>
    </cfRule>
  </conditionalFormatting>
  <conditionalFormatting sqref="AZ6:AZ418">
    <cfRule type="expression" dxfId="137" priority="18376">
      <formula>$BU6=1</formula>
    </cfRule>
  </conditionalFormatting>
  <conditionalFormatting sqref="BQ6:BQ495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448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371:X418 Y371:Y446 Y6:Z370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371:X418">
    <cfRule type="cellIs" dxfId="126" priority="18316" operator="equal">
      <formula>"OPORTUNIDADE"</formula>
    </cfRule>
  </conditionalFormatting>
  <conditionalFormatting sqref="Z371:Z418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371:Z418">
    <cfRule type="cellIs" dxfId="123" priority="18313" operator="equal">
      <formula>"OPORTUNIDADE"</formula>
    </cfRule>
  </conditionalFormatting>
  <conditionalFormatting sqref="Y1048471:Y1048576">
    <cfRule type="cellIs" dxfId="122" priority="18198" operator="equal">
      <formula>"OPORTUNIDADE"</formula>
    </cfRule>
  </conditionalFormatting>
  <conditionalFormatting sqref="Y1048471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419:Z444">
    <cfRule type="cellIs" dxfId="119" priority="17933" operator="equal">
      <formula>"OPORTUNIDADE"</formula>
    </cfRule>
  </conditionalFormatting>
  <conditionalFormatting sqref="Z419:Z444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445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445">
    <cfRule type="cellIs" dxfId="114" priority="17918" operator="equal">
      <formula>"OPORTUNIDADE"</formula>
    </cfRule>
  </conditionalFormatting>
  <conditionalFormatting sqref="Z445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445">
    <cfRule type="cellIs" dxfId="111" priority="17915" operator="equal">
      <formula>"OPORTUNIDADE"</formula>
    </cfRule>
  </conditionalFormatting>
  <conditionalFormatting sqref="BI445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5">
      <formula>$BU388=1</formula>
    </cfRule>
  </conditionalFormatting>
  <conditionalFormatting sqref="AZ421:AZ445">
    <cfRule type="expression" dxfId="109" priority="18695">
      <formula>$BU393=1</formula>
    </cfRule>
  </conditionalFormatting>
  <conditionalFormatting sqref="BI419:BI444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495 BK186:BK187">
    <cfRule type="iconSet" priority="20505">
      <iconSet showValue="0">
        <cfvo type="percent" val="0"/>
        <cfvo type="num" val="1"/>
        <cfvo type="num" val="1" gte="0"/>
      </iconSet>
    </cfRule>
  </conditionalFormatting>
  <conditionalFormatting sqref="BK199:BK495 BK188:BK197 BK139 BK133:BK137 BK80 BK69:BK78 BK61 BK50:BK59 BK27:BK28 BK23 BK6:BK9 BK11:BK18 BK25 BK20 BK30:BK48 BK63:BK67 BK144:BK147 BK149:BK151 BK153:BK173 BK175:BK185 BK82:BK131">
    <cfRule type="iconSet" priority="20511">
      <iconSet showValue="0">
        <cfvo type="percent" val="0"/>
        <cfvo type="num" val="1"/>
        <cfvo type="num" val="1" gte="0"/>
      </iconSet>
    </cfRule>
  </conditionalFormatting>
  <conditionalFormatting sqref="BP149:BP495 BP27:BP147 BP22:BP25 BP6:BP12 BP14:BP20">
    <cfRule type="iconSet" priority="20533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39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3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5">
      <iconSet showValue="0">
        <cfvo type="percent" val="0"/>
        <cfvo type="num" val="1"/>
        <cfvo type="num" val="1" gte="0"/>
      </iconSet>
    </cfRule>
    <cfRule type="iconSet" priority="20546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1" t="s">
        <v>1575</v>
      </c>
      <c r="D1" s="381"/>
      <c r="E1" s="381"/>
      <c r="F1" s="381"/>
      <c r="G1" s="381"/>
      <c r="H1" s="381"/>
    </row>
    <row r="2" spans="3:8">
      <c r="C2" s="381"/>
      <c r="D2" s="381"/>
      <c r="E2" s="381"/>
      <c r="F2" s="381"/>
      <c r="G2" s="381"/>
      <c r="H2" s="381"/>
    </row>
    <row r="3" spans="3:8">
      <c r="C3" s="316" t="s">
        <v>105</v>
      </c>
      <c r="D3" s="316" t="s">
        <v>1576</v>
      </c>
      <c r="E3" s="316" t="s">
        <v>1577</v>
      </c>
      <c r="F3" s="316" t="s">
        <v>1578</v>
      </c>
      <c r="G3" s="316" t="s">
        <v>1579</v>
      </c>
      <c r="H3" s="316" t="s">
        <v>1580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1581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1582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26"/>
      <c r="M1" s="123"/>
      <c r="N1" s="289"/>
      <c r="O1" s="289"/>
      <c r="P1" s="165"/>
      <c r="Q1" s="385" t="s">
        <v>1225</v>
      </c>
      <c r="R1" s="386"/>
      <c r="U1" s="101"/>
      <c r="V1" s="387" t="s">
        <v>1583</v>
      </c>
      <c r="W1" s="387"/>
      <c r="X1" s="387"/>
      <c r="Y1" s="103"/>
    </row>
    <row r="2" spans="1:25" s="100" customFormat="1" ht="11.25" customHeight="1">
      <c r="A2" s="104" t="s">
        <v>1584</v>
      </c>
      <c r="B2" s="104" t="s">
        <v>1585</v>
      </c>
      <c r="C2" s="104" t="s">
        <v>7</v>
      </c>
      <c r="D2" s="105" t="s">
        <v>1177</v>
      </c>
      <c r="E2" s="105" t="s">
        <v>1178</v>
      </c>
      <c r="F2" s="105" t="s">
        <v>1586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1587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>
        <f ca="1">_xlfn.XLOOKUP(G252&amp;$V$2,BS_CONTROLE[CHAVE],BS_CONTROLE[Quantidade_11],"-")</f>
        <v>1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>
        <f ca="1">_xlfn.XLOOKUP(G288&amp;$V$2,BS_CONTROLE[CHAVE],BS_CONTROLE[Quantidade_11],"-")</f>
        <v>1</v>
      </c>
      <c r="W288" s="111">
        <f ca="1">_xlfn.XLOOKUP(G288&amp;$W$2,BS_CONTROLE[CHAVE],BS_CONTROLE[Quantidade_11],"-")</f>
        <v>1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PDM - PEDRA - DESCARGA</v>
      </c>
      <c r="I302" s="109" t="str">
        <f>IF(FN_MC!H213="","*",FN_MC!H213)</f>
        <v>TGR/TIQ2</v>
      </c>
      <c r="J302" s="109" t="str">
        <f>IF(FN_MC!I213="","*",FN_MC!I213)</f>
        <v>TRO</v>
      </c>
      <c r="K302" s="109" t="str">
        <f>IF(FN_MC!M213="","*",FN_MC!M213)</f>
        <v>TAL-TSF</v>
      </c>
      <c r="L302" s="328" t="str">
        <f>IF(FN_MC!N213="","*",FN_MC!N213)</f>
        <v>710TSF</v>
      </c>
      <c r="M302" s="110">
        <f>IF(FN_MC!J213="","*",FN_MC!J213)</f>
        <v>98</v>
      </c>
      <c r="N302" s="291">
        <f>IF(FN_MC!K213="","*",FN_MC!K213)</f>
        <v>718.3</v>
      </c>
      <c r="O302" s="291" t="str">
        <f>IF(FN_MC!L213="","*",FN_MC!L213)</f>
        <v>-</v>
      </c>
      <c r="P302" s="110"/>
      <c r="Q302" s="127">
        <f>IF(FN_MC!O213="","*",FN_MC!O213)</f>
        <v>0.41666666666666669</v>
      </c>
      <c r="R302" s="127">
        <f>IF(FN_MC!P213="","*",FN_MC!P213)</f>
        <v>0.125</v>
      </c>
      <c r="S302" s="109" t="str">
        <f>IF(FN_MC!Q213="","*",CONCATENATE(FN_MC!Q213," ",FN_MC!R213))</f>
        <v>28 VAGÕES</v>
      </c>
      <c r="T302" s="109" t="str">
        <f>IF(FN_MC!V213="","*",FN_MC!V213)</f>
        <v>Camila</v>
      </c>
      <c r="U302" s="109" t="str">
        <f>IF(FN_MC!W213="","*",FN_MC!W213)</f>
        <v>Descarga de pedra SB 710TSF 90min
SB TSF1 45min
SB TSF732 45min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*</v>
      </c>
      <c r="C319" s="108" t="str">
        <f>IF(FN_MC!Z223="","*",FN_MC!Z223)</f>
        <v>*</v>
      </c>
      <c r="D319" s="109" t="str">
        <f>IF(FN_MC!S223="","*",FN_MC!S223)</f>
        <v>-</v>
      </c>
      <c r="E319" s="109" t="str">
        <f>IF(FN_MC!T223="","*",FN_MC!T223)</f>
        <v>-</v>
      </c>
      <c r="F319" s="109" t="str">
        <f>IF(FN_MC!B223="","*",FN_MC!B223)</f>
        <v>*</v>
      </c>
      <c r="G319" s="109" t="str">
        <f>IF(FN_MC!D223="","*",FN_MC!D223)</f>
        <v>*</v>
      </c>
      <c r="H319" s="109" t="str">
        <f>IF(FN_MC!F223="","*",FN_MC!F223)</f>
        <v>*</v>
      </c>
      <c r="I319" s="109" t="str">
        <f>IF(FN_MC!H223="","*",FN_MC!H223)</f>
        <v>*</v>
      </c>
      <c r="J319" s="109" t="str">
        <f>IF(FN_MC!I223="","*",FN_MC!I223)</f>
        <v>*</v>
      </c>
      <c r="K319" s="109" t="str">
        <f>IF(FN_MC!M223="","*",FN_MC!M223)</f>
        <v>-</v>
      </c>
      <c r="L319" s="328" t="str">
        <f>IF(FN_MC!N223="","*",FN_MC!N223)</f>
        <v>-</v>
      </c>
      <c r="M319" s="110" t="str">
        <f>IF(FN_MC!J223="","*",FN_MC!J223)</f>
        <v>*</v>
      </c>
      <c r="N319" s="291" t="str">
        <f>IF(FN_MC!K223="","*",FN_MC!K223)</f>
        <v>*</v>
      </c>
      <c r="O319" s="291" t="str">
        <f>IF(FN_MC!L223="","*",FN_MC!L223)</f>
        <v>-</v>
      </c>
      <c r="P319" s="110"/>
      <c r="Q319" s="127" t="str">
        <f>IF(FN_MC!O223="","*",FN_MC!O223)</f>
        <v>*</v>
      </c>
      <c r="R319" s="127" t="str">
        <f>IF(FN_MC!P223="","*",FN_MC!P223)</f>
        <v>*</v>
      </c>
      <c r="S319" s="109" t="str">
        <f>IF(FN_MC!Q223="","*",CONCATENATE(FN_MC!Q223," ",FN_MC!R223))</f>
        <v>*</v>
      </c>
      <c r="T319" s="109" t="str">
        <f>IF(FN_MC!V223="","*",FN_MC!V223)</f>
        <v>*</v>
      </c>
      <c r="U319" s="109" t="str">
        <f>IF(FN_MC!W223="","*",FN_MC!W223)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*</v>
      </c>
      <c r="B328" s="108" t="str">
        <f>IF(FN_MC!X230="","*",FN_MC!X230)</f>
        <v>*</v>
      </c>
      <c r="C328" s="108" t="str">
        <f>IF(FN_MC!Z230="","*",FN_MC!Z230)</f>
        <v>*</v>
      </c>
      <c r="D328" s="109" t="str">
        <f>IF(FN_MC!S230="","*",FN_MC!S230)</f>
        <v>-</v>
      </c>
      <c r="E328" s="109" t="str">
        <f>IF(FN_MC!T230="","*",FN_MC!T230)</f>
        <v>-</v>
      </c>
      <c r="F328" s="109" t="str">
        <f>IF(FN_MC!B230="","*",FN_MC!B230)</f>
        <v>*</v>
      </c>
      <c r="G328" s="109" t="str">
        <f>IF(FN_MC!D230="","*",FN_MC!D230)</f>
        <v>*</v>
      </c>
      <c r="H328" s="109" t="str">
        <f>IF(FN_MC!F230="","*",FN_MC!F230)</f>
        <v>*</v>
      </c>
      <c r="I328" s="109" t="str">
        <f>IF(FN_MC!H230="","*",FN_MC!H230)</f>
        <v>*</v>
      </c>
      <c r="J328" s="109" t="str">
        <f>IF(FN_MC!I230="","*",FN_MC!I230)</f>
        <v>*</v>
      </c>
      <c r="K328" s="109" t="str">
        <f>IF(FN_MC!M230="","*",FN_MC!M230)</f>
        <v>-</v>
      </c>
      <c r="L328" s="328" t="str">
        <f>IF(FN_MC!N230="","*",FN_MC!N230)</f>
        <v>-</v>
      </c>
      <c r="M328" s="110" t="str">
        <f>IF(FN_MC!J230="","*",FN_MC!J230)</f>
        <v>*</v>
      </c>
      <c r="N328" s="291" t="str">
        <f>IF(FN_MC!K230="","*",FN_MC!K230)</f>
        <v>*</v>
      </c>
      <c r="O328" s="291" t="str">
        <f>IF(FN_MC!L230="","*",FN_MC!L230)</f>
        <v>-</v>
      </c>
      <c r="P328" s="110"/>
      <c r="Q328" s="127" t="str">
        <f>IF(FN_MC!O230="","*",FN_MC!O230)</f>
        <v>*</v>
      </c>
      <c r="R328" s="127" t="str">
        <f>IF(FN_MC!P230="","*",FN_MC!P230)</f>
        <v>*</v>
      </c>
      <c r="S328" s="109" t="str">
        <f>IF(FN_MC!Q230="","*",CONCATENATE(FN_MC!Q230," ",FN_MC!R230))</f>
        <v>*</v>
      </c>
      <c r="T328" s="109" t="str">
        <f>IF(FN_MC!V230="","*",FN_MC!V230)</f>
        <v>*</v>
      </c>
      <c r="U328" s="109" t="str">
        <f>IF(FN_MC!W230="","*",FN_MC!W230)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*</v>
      </c>
      <c r="B330" s="108" t="str">
        <f>IF(FN_MC!X232="","*",FN_MC!X232)</f>
        <v>*</v>
      </c>
      <c r="C330" s="108" t="str">
        <f>IF(FN_MC!Z232="","*",FN_MC!Z232)</f>
        <v>*</v>
      </c>
      <c r="D330" s="109" t="str">
        <f>IF(FN_MC!S232="","*",FN_MC!S232)</f>
        <v>-</v>
      </c>
      <c r="E330" s="109" t="str">
        <f>IF(FN_MC!T232="","*",FN_MC!T232)</f>
        <v>-</v>
      </c>
      <c r="F330" s="109" t="str">
        <f>IF(FN_MC!B232="","*",FN_MC!B232)</f>
        <v>*</v>
      </c>
      <c r="G330" s="109" t="str">
        <f>IF(FN_MC!D232="","*",FN_MC!D232)</f>
        <v>*</v>
      </c>
      <c r="H330" s="109" t="str">
        <f>IF(FN_MC!F232="","*",FN_MC!F232)</f>
        <v>*</v>
      </c>
      <c r="I330" s="109" t="str">
        <f>IF(FN_MC!H232="","*",FN_MC!H232)</f>
        <v>*</v>
      </c>
      <c r="J330" s="109" t="str">
        <f>IF(FN_MC!I232="","*",FN_MC!I232)</f>
        <v>*</v>
      </c>
      <c r="K330" s="109" t="str">
        <f>IF(FN_MC!M232="","*",FN_MC!M232)</f>
        <v>-</v>
      </c>
      <c r="L330" s="328" t="str">
        <f>IF(FN_MC!N232="","*",FN_MC!N232)</f>
        <v>-</v>
      </c>
      <c r="M330" s="110" t="str">
        <f>IF(FN_MC!J232="","*",FN_MC!J232)</f>
        <v>*</v>
      </c>
      <c r="N330" s="291" t="str">
        <f>IF(FN_MC!K232="","*",FN_MC!K232)</f>
        <v>*</v>
      </c>
      <c r="O330" s="291" t="str">
        <f>IF(FN_MC!L232="","*",FN_MC!L232)</f>
        <v>-</v>
      </c>
      <c r="P330" s="110"/>
      <c r="Q330" s="127" t="str">
        <f>IF(FN_MC!O232="","*",FN_MC!O232)</f>
        <v>*</v>
      </c>
      <c r="R330" s="127" t="str">
        <f>IF(FN_MC!P232="","*",FN_MC!P232)</f>
        <v>*</v>
      </c>
      <c r="S330" s="109" t="str">
        <f>IF(FN_MC!Q232="","*",CONCATENATE(FN_MC!Q232," ",FN_MC!R232))</f>
        <v>*</v>
      </c>
      <c r="T330" s="109" t="str">
        <f>IF(FN_MC!V232="","*",FN_MC!V232)</f>
        <v>*</v>
      </c>
      <c r="U330" s="109" t="str">
        <f>IF(FN_MC!W232="","*",FN_MC!W232)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IF(FN_MC!Y233="","*",FN_MC!Y233)</f>
        <v>*</v>
      </c>
      <c r="B331" s="108" t="str">
        <f>IF(FN_MC!X233="","*",FN_MC!X233)</f>
        <v>*</v>
      </c>
      <c r="C331" s="108" t="str">
        <f>IF(FN_MC!Z233="","*",FN_MC!Z233)</f>
        <v>*</v>
      </c>
      <c r="D331" s="109" t="str">
        <f>IF(FN_MC!S233="","*",FN_MC!S233)</f>
        <v>-</v>
      </c>
      <c r="E331" s="109" t="str">
        <f>IF(FN_MC!T233="","*",FN_MC!T233)</f>
        <v>-</v>
      </c>
      <c r="F331" s="109" t="str">
        <f>IF(FN_MC!B233="","*",FN_MC!B233)</f>
        <v>*</v>
      </c>
      <c r="G331" s="109" t="str">
        <f>IF(FN_MC!D233="","*",FN_MC!D233)</f>
        <v>*</v>
      </c>
      <c r="H331" s="109" t="str">
        <f>IF(FN_MC!F233="","*",FN_MC!F233)</f>
        <v>*</v>
      </c>
      <c r="I331" s="109" t="str">
        <f>IF(FN_MC!H233="","*",FN_MC!H233)</f>
        <v>*</v>
      </c>
      <c r="J331" s="109" t="str">
        <f>IF(FN_MC!I233="","*",FN_MC!I233)</f>
        <v>*</v>
      </c>
      <c r="K331" s="109" t="str">
        <f>IF(FN_MC!M233="","*",FN_MC!M233)</f>
        <v>-</v>
      </c>
      <c r="L331" s="328" t="str">
        <f>IF(FN_MC!N233="","*",FN_MC!N233)</f>
        <v>-</v>
      </c>
      <c r="M331" s="110" t="str">
        <f>IF(FN_MC!J233="","*",FN_MC!J233)</f>
        <v>*</v>
      </c>
      <c r="N331" s="291" t="str">
        <f>IF(FN_MC!K233="","*",FN_MC!K233)</f>
        <v>*</v>
      </c>
      <c r="O331" s="291" t="str">
        <f>IF(FN_MC!L233="","*",FN_MC!L233)</f>
        <v>-</v>
      </c>
      <c r="P331" s="110"/>
      <c r="Q331" s="127" t="str">
        <f>IF(FN_MC!O233="","*",FN_MC!O233)</f>
        <v>*</v>
      </c>
      <c r="R331" s="127" t="str">
        <f>IF(FN_MC!P233="","*",FN_MC!P233)</f>
        <v>*</v>
      </c>
      <c r="S331" s="109" t="str">
        <f>IF(FN_MC!Q233="","*",CONCATENATE(FN_MC!Q233," ",FN_MC!R233))</f>
        <v>*</v>
      </c>
      <c r="T331" s="109" t="str">
        <f>IF(FN_MC!V233="","*",FN_MC!V233)</f>
        <v>*</v>
      </c>
      <c r="U331" s="109" t="str">
        <f>IF(FN_MC!W233="","*",FN_MC!W233)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*</v>
      </c>
      <c r="B333" s="108" t="str">
        <f>IF(FN_MC!X235="","*",FN_MC!X235)</f>
        <v>*</v>
      </c>
      <c r="C333" s="108" t="str">
        <f>IF(FN_MC!Z235="","*",FN_MC!Z235)</f>
        <v>*</v>
      </c>
      <c r="D333" s="109" t="str">
        <f>IF(FN_MC!S235="","*",FN_MC!S235)</f>
        <v>-</v>
      </c>
      <c r="E333" s="109" t="str">
        <f>IF(FN_MC!T235="","*",FN_MC!T235)</f>
        <v>-</v>
      </c>
      <c r="F333" s="109" t="str">
        <f>IF(FN_MC!B235="","*",FN_MC!B235)</f>
        <v>*</v>
      </c>
      <c r="G333" s="109" t="str">
        <f>IF(FN_MC!D235="","*",FN_MC!D235)</f>
        <v>*</v>
      </c>
      <c r="H333" s="109" t="str">
        <f>IF(FN_MC!F235="","*",FN_MC!F235)</f>
        <v>*</v>
      </c>
      <c r="I333" s="109" t="str">
        <f>IF(FN_MC!H235="","*",FN_MC!H235)</f>
        <v>*</v>
      </c>
      <c r="J333" s="109" t="str">
        <f>IF(FN_MC!I235="","*",FN_MC!I235)</f>
        <v>*</v>
      </c>
      <c r="K333" s="109" t="str">
        <f>IF(FN_MC!M235="","*",FN_MC!M235)</f>
        <v>-</v>
      </c>
      <c r="L333" s="328" t="str">
        <f>IF(FN_MC!N235="","*",FN_MC!N235)</f>
        <v>-</v>
      </c>
      <c r="M333" s="110" t="str">
        <f>IF(FN_MC!J235="","*",FN_MC!J235)</f>
        <v>*</v>
      </c>
      <c r="N333" s="291" t="str">
        <f>IF(FN_MC!K235="","*",FN_MC!K235)</f>
        <v>*</v>
      </c>
      <c r="O333" s="291" t="str">
        <f>IF(FN_MC!L235="","*",FN_MC!L235)</f>
        <v>-</v>
      </c>
      <c r="P333" s="110"/>
      <c r="Q333" s="127" t="str">
        <f>IF(FN_MC!O235="","*",FN_MC!O235)</f>
        <v>*</v>
      </c>
      <c r="R333" s="127" t="str">
        <f>IF(FN_MC!P235="","*",FN_MC!P235)</f>
        <v>*</v>
      </c>
      <c r="S333" s="109" t="str">
        <f>IF(FN_MC!Q235="","*",CONCATENATE(FN_MC!Q235," ",FN_MC!R235))</f>
        <v>*</v>
      </c>
      <c r="T333" s="109" t="str">
        <f>IF(FN_MC!V235="","*",FN_MC!V235)</f>
        <v>*</v>
      </c>
      <c r="U333" s="109" t="str">
        <f>IF(FN_MC!W235="","*",FN_MC!W235)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*</v>
      </c>
      <c r="B335" s="108" t="str">
        <f>IF(FN_MC!X237="","*",FN_MC!X237)</f>
        <v>*</v>
      </c>
      <c r="C335" s="108" t="str">
        <f>IF(FN_MC!Z237="","*",FN_MC!Z237)</f>
        <v>*</v>
      </c>
      <c r="D335" s="109" t="str">
        <f>IF(FN_MC!S237="","*",FN_MC!S237)</f>
        <v>-</v>
      </c>
      <c r="E335" s="109" t="str">
        <f>IF(FN_MC!T237="","*",FN_MC!T237)</f>
        <v>-</v>
      </c>
      <c r="F335" s="109" t="str">
        <f>IF(FN_MC!B237="","*",FN_MC!B237)</f>
        <v>*</v>
      </c>
      <c r="G335" s="109" t="str">
        <f>IF(FN_MC!D237="","*",FN_MC!D237)</f>
        <v>*</v>
      </c>
      <c r="H335" s="109" t="str">
        <f>IF(FN_MC!F237="","*",FN_MC!F237)</f>
        <v>*</v>
      </c>
      <c r="I335" s="109" t="str">
        <f>IF(FN_MC!H237="","*",FN_MC!H237)</f>
        <v>*</v>
      </c>
      <c r="J335" s="109" t="str">
        <f>IF(FN_MC!I237="","*",FN_MC!I237)</f>
        <v>*</v>
      </c>
      <c r="K335" s="109" t="str">
        <f>IF(FN_MC!M237="","*",FN_MC!M237)</f>
        <v>-</v>
      </c>
      <c r="L335" s="328" t="str">
        <f>IF(FN_MC!N237="","*",FN_MC!N237)</f>
        <v>-</v>
      </c>
      <c r="M335" s="110" t="str">
        <f>IF(FN_MC!J237="","*",FN_MC!J237)</f>
        <v>*</v>
      </c>
      <c r="N335" s="291" t="str">
        <f>IF(FN_MC!K237="","*",FN_MC!K237)</f>
        <v>*</v>
      </c>
      <c r="O335" s="291" t="str">
        <f>IF(FN_MC!L237="","*",FN_MC!L237)</f>
        <v>-</v>
      </c>
      <c r="P335" s="110"/>
      <c r="Q335" s="127" t="str">
        <f>IF(FN_MC!O237="","*",FN_MC!O237)</f>
        <v>*</v>
      </c>
      <c r="R335" s="127" t="str">
        <f>IF(FN_MC!P237="","*",FN_MC!P237)</f>
        <v>*</v>
      </c>
      <c r="S335" s="109" t="str">
        <f>IF(FN_MC!Q237="","*",CONCATENATE(FN_MC!Q237," ",FN_MC!R237))</f>
        <v>*</v>
      </c>
      <c r="T335" s="109" t="str">
        <f>IF(FN_MC!V237="","*",FN_MC!V237)</f>
        <v>*</v>
      </c>
      <c r="U335" s="109" t="str">
        <f>IF(FN_MC!W237="","*",FN_MC!W237)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*</v>
      </c>
      <c r="B338" s="108" t="str">
        <f>IF(FN_MC!X240="","*",FN_MC!X240)</f>
        <v>*</v>
      </c>
      <c r="C338" s="108" t="str">
        <f>IF(FN_MC!Z240="","*",FN_MC!Z240)</f>
        <v>*</v>
      </c>
      <c r="D338" s="109" t="str">
        <f>IF(FN_MC!S240="","*",FN_MC!S240)</f>
        <v>-</v>
      </c>
      <c r="E338" s="109" t="str">
        <f>IF(FN_MC!T240="","*",FN_MC!T240)</f>
        <v>-</v>
      </c>
      <c r="F338" s="109" t="str">
        <f>IF(FN_MC!B240="","*",FN_MC!B240)</f>
        <v>*</v>
      </c>
      <c r="G338" s="109" t="str">
        <f>IF(FN_MC!D240="","*",FN_MC!D240)</f>
        <v>*</v>
      </c>
      <c r="H338" s="109" t="str">
        <f>IF(FN_MC!F240="","*",FN_MC!F240)</f>
        <v>*</v>
      </c>
      <c r="I338" s="109" t="str">
        <f>IF(FN_MC!H240="","*",FN_MC!H240)</f>
        <v>*</v>
      </c>
      <c r="J338" s="109" t="str">
        <f>IF(FN_MC!I240="","*",FN_MC!I240)</f>
        <v>*</v>
      </c>
      <c r="K338" s="109" t="str">
        <f>IF(FN_MC!M240="","*",FN_MC!M240)</f>
        <v>-</v>
      </c>
      <c r="L338" s="328" t="str">
        <f>IF(FN_MC!N240="","*",FN_MC!N240)</f>
        <v>-</v>
      </c>
      <c r="M338" s="110" t="str">
        <f>IF(FN_MC!J240="","*",FN_MC!J240)</f>
        <v>*</v>
      </c>
      <c r="N338" s="291" t="str">
        <f>IF(FN_MC!K240="","*",FN_MC!K240)</f>
        <v>*</v>
      </c>
      <c r="O338" s="291" t="str">
        <f>IF(FN_MC!L240="","*",FN_MC!L240)</f>
        <v>-</v>
      </c>
      <c r="P338" s="110"/>
      <c r="Q338" s="127" t="str">
        <f>IF(FN_MC!O240="","*",FN_MC!O240)</f>
        <v>*</v>
      </c>
      <c r="R338" s="127" t="str">
        <f>IF(FN_MC!P240="","*",FN_MC!P240)</f>
        <v>*</v>
      </c>
      <c r="S338" s="109" t="str">
        <f>IF(FN_MC!Q240="","*",CONCATENATE(FN_MC!Q240," ",FN_MC!R240))</f>
        <v>*</v>
      </c>
      <c r="T338" s="109" t="str">
        <f>IF(FN_MC!V240="","*",FN_MC!V240)</f>
        <v>*</v>
      </c>
      <c r="U338" s="109" t="str">
        <f>IF(FN_MC!W240="","*",FN_MC!W240)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*</v>
      </c>
      <c r="C340" s="108" t="str">
        <f>IF(FN_MC!Z242="","*",FN_MC!Z242)</f>
        <v>*</v>
      </c>
      <c r="D340" s="109" t="str">
        <f>IF(FN_MC!S242="","*",FN_MC!S242)</f>
        <v>-</v>
      </c>
      <c r="E340" s="109" t="str">
        <f>IF(FN_MC!T242="","*",FN_MC!T242)</f>
        <v>-</v>
      </c>
      <c r="F340" s="109" t="str">
        <f>IF(FN_MC!B242="","*",FN_MC!B242)</f>
        <v>*</v>
      </c>
      <c r="G340" s="109" t="str">
        <f>IF(FN_MC!D242="","*",FN_MC!D242)</f>
        <v>*</v>
      </c>
      <c r="H340" s="109" t="str">
        <f>IF(FN_MC!F242="","*",FN_MC!F242)</f>
        <v>*</v>
      </c>
      <c r="I340" s="109" t="str">
        <f>IF(FN_MC!H242="","*",FN_MC!H242)</f>
        <v>*</v>
      </c>
      <c r="J340" s="109" t="str">
        <f>IF(FN_MC!I242="","*",FN_MC!I242)</f>
        <v>*</v>
      </c>
      <c r="K340" s="109" t="str">
        <f>IF(FN_MC!M242="","*",FN_MC!M242)</f>
        <v>-</v>
      </c>
      <c r="L340" s="328" t="str">
        <f>IF(FN_MC!N242="","*",FN_MC!N242)</f>
        <v>-</v>
      </c>
      <c r="M340" s="110" t="str">
        <f>IF(FN_MC!J242="","*",FN_MC!J242)</f>
        <v>*</v>
      </c>
      <c r="N340" s="291" t="str">
        <f>IF(FN_MC!K242="","*",FN_MC!K242)</f>
        <v>*</v>
      </c>
      <c r="O340" s="291" t="str">
        <f>IF(FN_MC!L242="","*",FN_MC!L242)</f>
        <v>-</v>
      </c>
      <c r="P340" s="110"/>
      <c r="Q340" s="127" t="str">
        <f>IF(FN_MC!O242="","*",FN_MC!O242)</f>
        <v>*</v>
      </c>
      <c r="R340" s="127" t="str">
        <f>IF(FN_MC!P242="","*",FN_MC!P242)</f>
        <v>*</v>
      </c>
      <c r="S340" s="109" t="str">
        <f>IF(FN_MC!Q242="","*",CONCATENATE(FN_MC!Q242," ",FN_MC!R242))</f>
        <v>*</v>
      </c>
      <c r="T340" s="109" t="str">
        <f>IF(FN_MC!V242="","*",FN_MC!V242)</f>
        <v>*</v>
      </c>
      <c r="U340" s="109" t="str">
        <f>IF(FN_MC!W242="","*",FN_MC!W242)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*</v>
      </c>
      <c r="B342" s="108" t="str">
        <f>IF(FN_MC!X244="","*",FN_MC!X244)</f>
        <v>*</v>
      </c>
      <c r="C342" s="108" t="str">
        <f>IF(FN_MC!Z244="","*",FN_MC!Z244)</f>
        <v>*</v>
      </c>
      <c r="D342" s="109" t="str">
        <f>IF(FN_MC!S244="","*",FN_MC!S244)</f>
        <v>-</v>
      </c>
      <c r="E342" s="109" t="str">
        <f>IF(FN_MC!T244="","*",FN_MC!T244)</f>
        <v>-</v>
      </c>
      <c r="F342" s="109" t="str">
        <f>IF(FN_MC!B244="","*",FN_MC!B244)</f>
        <v>*</v>
      </c>
      <c r="G342" s="109" t="str">
        <f>IF(FN_MC!D244="","*",FN_MC!D244)</f>
        <v>*</v>
      </c>
      <c r="H342" s="109" t="str">
        <f>IF(FN_MC!F244="","*",FN_MC!F244)</f>
        <v>*</v>
      </c>
      <c r="I342" s="109" t="str">
        <f>IF(FN_MC!H244="","*",FN_MC!H244)</f>
        <v>*</v>
      </c>
      <c r="J342" s="109" t="str">
        <f>IF(FN_MC!I244="","*",FN_MC!I244)</f>
        <v>*</v>
      </c>
      <c r="K342" s="109" t="str">
        <f>IF(FN_MC!M244="","*",FN_MC!M244)</f>
        <v>-</v>
      </c>
      <c r="L342" s="328" t="str">
        <f>IF(FN_MC!N244="","*",FN_MC!N244)</f>
        <v>-</v>
      </c>
      <c r="M342" s="110" t="str">
        <f>IF(FN_MC!J244="","*",FN_MC!J244)</f>
        <v>*</v>
      </c>
      <c r="N342" s="291" t="str">
        <f>IF(FN_MC!K244="","*",FN_MC!K244)</f>
        <v>*</v>
      </c>
      <c r="O342" s="291" t="str">
        <f>IF(FN_MC!L244="","*",FN_MC!L244)</f>
        <v>-</v>
      </c>
      <c r="P342" s="110"/>
      <c r="Q342" s="127" t="str">
        <f>IF(FN_MC!O244="","*",FN_MC!O244)</f>
        <v>*</v>
      </c>
      <c r="R342" s="127" t="str">
        <f>IF(FN_MC!P244="","*",FN_MC!P244)</f>
        <v>*</v>
      </c>
      <c r="S342" s="109" t="str">
        <f>IF(FN_MC!Q244="","*",CONCATENATE(FN_MC!Q244," ",FN_MC!R244))</f>
        <v>*</v>
      </c>
      <c r="T342" s="109" t="str">
        <f>IF(FN_MC!V244="","*",FN_MC!V244)</f>
        <v>*</v>
      </c>
      <c r="U342" s="109" t="str">
        <f>IF(FN_MC!W244="","*",FN_MC!W244)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*</v>
      </c>
      <c r="B347" s="108" t="str">
        <f>IF(FN_MC!X249="","*",FN_MC!X249)</f>
        <v>*</v>
      </c>
      <c r="C347" s="108" t="str">
        <f>IF(FN_MC!Z249="","*",FN_MC!Z249)</f>
        <v>*</v>
      </c>
      <c r="D347" s="109" t="str">
        <f>IF(FN_MC!S249="","*",FN_MC!S249)</f>
        <v>-</v>
      </c>
      <c r="E347" s="109" t="str">
        <f>IF(FN_MC!T249="","*",FN_MC!T249)</f>
        <v>-</v>
      </c>
      <c r="F347" s="109" t="str">
        <f>IF(FN_MC!B249="","*",FN_MC!B249)</f>
        <v>*</v>
      </c>
      <c r="G347" s="109" t="str">
        <f>IF(FN_MC!D249="","*",FN_MC!D249)</f>
        <v>*</v>
      </c>
      <c r="H347" s="109" t="str">
        <f>IF(FN_MC!F249="","*",FN_MC!F249)</f>
        <v>*</v>
      </c>
      <c r="I347" s="109" t="str">
        <f>IF(FN_MC!H249="","*",FN_MC!H249)</f>
        <v>*</v>
      </c>
      <c r="J347" s="109" t="str">
        <f>IF(FN_MC!I249="","*",FN_MC!I249)</f>
        <v>*</v>
      </c>
      <c r="K347" s="109" t="str">
        <f>IF(FN_MC!M249="","*",FN_MC!M249)</f>
        <v>-</v>
      </c>
      <c r="L347" s="328" t="str">
        <f>IF(FN_MC!N249="","*",FN_MC!N249)</f>
        <v>-</v>
      </c>
      <c r="M347" s="110" t="str">
        <f>IF(FN_MC!J249="","*",FN_MC!J249)</f>
        <v>*</v>
      </c>
      <c r="N347" s="291" t="str">
        <f>IF(FN_MC!K249="","*",FN_MC!K249)</f>
        <v>*</v>
      </c>
      <c r="O347" s="291" t="str">
        <f>IF(FN_MC!L249="","*",FN_MC!L249)</f>
        <v>-</v>
      </c>
      <c r="P347" s="110"/>
      <c r="Q347" s="127" t="str">
        <f>IF(FN_MC!O249="","*",FN_MC!O249)</f>
        <v>*</v>
      </c>
      <c r="R347" s="127" t="str">
        <f>IF(FN_MC!P249="","*",FN_MC!P249)</f>
        <v>*</v>
      </c>
      <c r="S347" s="109" t="str">
        <f>IF(FN_MC!Q249="","*",CONCATENATE(FN_MC!Q249," ",FN_MC!R249))</f>
        <v>*</v>
      </c>
      <c r="T347" s="109" t="str">
        <f>IF(FN_MC!V249="","*",FN_MC!V249)</f>
        <v>*</v>
      </c>
      <c r="U347" s="109" t="str">
        <f>IF(FN_MC!W249="","*",FN_MC!W249)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*</v>
      </c>
      <c r="B349" s="108" t="str">
        <f>IF(FN_MC!X251="","*",FN_MC!X251)</f>
        <v>*</v>
      </c>
      <c r="C349" s="108" t="str">
        <f>IF(FN_MC!Z251="","*",FN_MC!Z251)</f>
        <v>*</v>
      </c>
      <c r="D349" s="109" t="str">
        <f>IF(FN_MC!S251="","*",FN_MC!S251)</f>
        <v>-</v>
      </c>
      <c r="E349" s="109" t="str">
        <f>IF(FN_MC!T251="","*",FN_MC!T251)</f>
        <v>-</v>
      </c>
      <c r="F349" s="109" t="str">
        <f>IF(FN_MC!B251="","*",FN_MC!B251)</f>
        <v>*</v>
      </c>
      <c r="G349" s="109" t="str">
        <f>IF(FN_MC!D251="","*",FN_MC!D251)</f>
        <v>*</v>
      </c>
      <c r="H349" s="109" t="str">
        <f>IF(FN_MC!F251="","*",FN_MC!F251)</f>
        <v>*</v>
      </c>
      <c r="I349" s="109" t="str">
        <f>IF(FN_MC!H251="","*",FN_MC!H251)</f>
        <v>*</v>
      </c>
      <c r="J349" s="109" t="str">
        <f>IF(FN_MC!I251="","*",FN_MC!I251)</f>
        <v>*</v>
      </c>
      <c r="K349" s="109" t="str">
        <f>IF(FN_MC!M251="","*",FN_MC!M251)</f>
        <v>-</v>
      </c>
      <c r="L349" s="328" t="str">
        <f>IF(FN_MC!N251="","*",FN_MC!N251)</f>
        <v>-</v>
      </c>
      <c r="M349" s="110" t="str">
        <f>IF(FN_MC!J251="","*",FN_MC!J251)</f>
        <v>*</v>
      </c>
      <c r="N349" s="291" t="str">
        <f>IF(FN_MC!K251="","*",FN_MC!K251)</f>
        <v>*</v>
      </c>
      <c r="O349" s="291" t="str">
        <f>IF(FN_MC!L251="","*",FN_MC!L251)</f>
        <v>-</v>
      </c>
      <c r="P349" s="110"/>
      <c r="Q349" s="127" t="str">
        <f>IF(FN_MC!O251="","*",FN_MC!O251)</f>
        <v>*</v>
      </c>
      <c r="R349" s="127" t="str">
        <f>IF(FN_MC!P251="","*",FN_MC!P251)</f>
        <v>*</v>
      </c>
      <c r="S349" s="109" t="str">
        <f>IF(FN_MC!Q251="","*",CONCATENATE(FN_MC!Q251," ",FN_MC!R251))</f>
        <v>*</v>
      </c>
      <c r="T349" s="109" t="str">
        <f>IF(FN_MC!V251="","*",FN_MC!V251)</f>
        <v>*</v>
      </c>
      <c r="U349" s="109" t="str">
        <f>IF(FN_MC!W251="","*",FN_MC!W251)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1588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8" t="s">
        <v>1589</v>
      </c>
      <c r="C2" s="388"/>
      <c r="D2" s="388"/>
      <c r="E2" s="388"/>
      <c r="F2" s="388"/>
      <c r="G2" s="388"/>
      <c r="H2" s="187"/>
    </row>
    <row r="3" spans="1:8">
      <c r="A3" s="187"/>
      <c r="B3" s="389"/>
      <c r="C3" s="389"/>
      <c r="D3" s="389"/>
      <c r="E3" s="389"/>
      <c r="F3" s="389"/>
      <c r="G3" s="389"/>
      <c r="H3" s="187"/>
    </row>
    <row r="4" spans="1:8" ht="40.5">
      <c r="A4" s="187"/>
      <c r="B4" s="321" t="s">
        <v>1590</v>
      </c>
      <c r="C4" s="321" t="s">
        <v>1591</v>
      </c>
      <c r="D4" s="321" t="s">
        <v>1592</v>
      </c>
      <c r="E4" s="321" t="s">
        <v>1593</v>
      </c>
      <c r="F4" s="321" t="s">
        <v>545</v>
      </c>
      <c r="G4" s="321" t="s">
        <v>1594</v>
      </c>
      <c r="H4" s="187"/>
    </row>
    <row r="5" spans="1:8" ht="43.5">
      <c r="A5" s="187"/>
      <c r="B5" s="322" t="s">
        <v>1595</v>
      </c>
      <c r="C5" s="322">
        <v>309525</v>
      </c>
      <c r="D5" s="322" t="s">
        <v>1596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1597</v>
      </c>
      <c r="C6" s="322">
        <v>256875</v>
      </c>
      <c r="D6" s="322" t="s">
        <v>1598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1599</v>
      </c>
      <c r="C7" s="322">
        <v>257278</v>
      </c>
      <c r="D7" s="322" t="s">
        <v>1600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1601</v>
      </c>
      <c r="C8" s="322">
        <v>261794</v>
      </c>
      <c r="D8" s="322" t="s">
        <v>1602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1603</v>
      </c>
      <c r="C9" s="322">
        <v>257033</v>
      </c>
      <c r="D9" s="322" t="s">
        <v>1604</v>
      </c>
      <c r="E9" s="322" t="s">
        <v>240</v>
      </c>
      <c r="F9" s="322" t="s">
        <v>732</v>
      </c>
      <c r="G9" s="322" t="s">
        <v>1605</v>
      </c>
      <c r="H9" s="187"/>
    </row>
    <row r="10" spans="1:8" ht="43.5">
      <c r="A10" s="187"/>
      <c r="B10" s="322" t="s">
        <v>1606</v>
      </c>
      <c r="C10" s="322">
        <v>396578</v>
      </c>
      <c r="D10" s="322" t="s">
        <v>1607</v>
      </c>
      <c r="E10" s="322" t="s">
        <v>240</v>
      </c>
      <c r="F10" s="322" t="s">
        <v>732</v>
      </c>
      <c r="G10" s="322" t="s">
        <v>1605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1608</v>
      </c>
      <c r="C2" s="95" t="s">
        <v>1162</v>
      </c>
      <c r="D2" s="95" t="s">
        <v>1164</v>
      </c>
      <c r="E2" s="95" t="s">
        <v>1609</v>
      </c>
      <c r="F2" s="95" t="s">
        <v>1610</v>
      </c>
      <c r="G2" s="95" t="s">
        <v>1611</v>
      </c>
      <c r="H2" s="95" t="s">
        <v>1612</v>
      </c>
      <c r="I2" s="95" t="s">
        <v>1613</v>
      </c>
      <c r="J2" s="95" t="s">
        <v>1614</v>
      </c>
      <c r="K2" s="130" t="s">
        <v>1615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TGR/TIQ2</v>
      </c>
      <c r="F307" s="136" t="str">
        <f>IF(FN_MC!M213="","*",FN_MC!M213)</f>
        <v>TAL-TSF</v>
      </c>
      <c r="G307" s="120" t="str">
        <f>IF(FN_MC!I213="","*",FN_MC!I213)</f>
        <v>TRO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 t="str">
        <f>IF(FN_MC!B223="","*",FN_MC!B223)</f>
        <v>*</v>
      </c>
      <c r="D324" s="120" t="str">
        <f>IF(FN_MC!D223="","*",FN_MC!D223)</f>
        <v>*</v>
      </c>
      <c r="E324" s="120" t="str">
        <f>IF(FN_MC!H223="","*",FN_MC!H223)</f>
        <v>*</v>
      </c>
      <c r="F324" s="136" t="str">
        <f>IF(FN_MC!M223="","*",FN_MC!M223)</f>
        <v>-</v>
      </c>
      <c r="G324" s="120" t="str">
        <f>IF(FN_MC!I223="","*",FN_MC!I223)</f>
        <v>*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*</v>
      </c>
      <c r="C333" s="120" t="str">
        <f>IF(FN_MC!B230="","*",FN_MC!B230)</f>
        <v>*</v>
      </c>
      <c r="D333" s="120" t="str">
        <f>IF(FN_MC!D230="","*",FN_MC!D230)</f>
        <v>*</v>
      </c>
      <c r="E333" s="120" t="str">
        <f>IF(FN_MC!H230="","*",FN_MC!H230)</f>
        <v>*</v>
      </c>
      <c r="F333" s="136" t="str">
        <f>IF(FN_MC!M230="","*",FN_MC!M230)</f>
        <v>-</v>
      </c>
      <c r="G333" s="120" t="str">
        <f>IF(FN_MC!I230="","*",FN_MC!I230)</f>
        <v>*</v>
      </c>
      <c r="H333" s="120" t="str">
        <f>IF(FN_MC!AB230="","*",FN_MC!AB230)</f>
        <v>*</v>
      </c>
      <c r="I333" s="120" t="str">
        <f>IF(FN_MC!AC230="","*",FN_MC!AC230)</f>
        <v>*</v>
      </c>
      <c r="J333" s="121" t="str">
        <f>IF(FN_MC!AA230="","*",FN_MC!AA230)</f>
        <v>*</v>
      </c>
      <c r="K333" s="133" t="str">
        <f>IF(FN_MC!AD230="","*",FN_MC!AD230)</f>
        <v>*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*</v>
      </c>
      <c r="C335" s="120" t="str">
        <f>IF(FN_MC!B232="","*",FN_MC!B232)</f>
        <v>*</v>
      </c>
      <c r="D335" s="120" t="str">
        <f>IF(FN_MC!D232="","*",FN_MC!D232)</f>
        <v>*</v>
      </c>
      <c r="E335" s="120" t="str">
        <f>IF(FN_MC!H232="","*",FN_MC!H232)</f>
        <v>*</v>
      </c>
      <c r="F335" s="136" t="str">
        <f>IF(FN_MC!M232="","*",FN_MC!M232)</f>
        <v>-</v>
      </c>
      <c r="G335" s="120" t="str">
        <f>IF(FN_MC!I232="","*",FN_MC!I232)</f>
        <v>*</v>
      </c>
      <c r="H335" s="120" t="str">
        <f>IF(FN_MC!AB232="","*",FN_MC!AB232)</f>
        <v>*</v>
      </c>
      <c r="I335" s="120" t="str">
        <f>IF(FN_MC!AC232="","*",FN_MC!AC232)</f>
        <v>*</v>
      </c>
      <c r="J335" s="121" t="str">
        <f>IF(FN_MC!AA232="","*",FN_MC!AA232)</f>
        <v>*</v>
      </c>
      <c r="K335" s="133" t="str">
        <f>IF(FN_MC!AD232="","*",FN_MC!AD232)</f>
        <v>*</v>
      </c>
    </row>
    <row r="336" spans="2:11" s="122" customFormat="1" hidden="1">
      <c r="B336" s="119" t="str">
        <f>IF(FN_MC!Y233="","*",FN_MC!Y233)</f>
        <v>*</v>
      </c>
      <c r="C336" s="120" t="str">
        <f>IF(FN_MC!B233="","*",FN_MC!B233)</f>
        <v>*</v>
      </c>
      <c r="D336" s="120" t="str">
        <f>IF(FN_MC!D233="","*",FN_MC!D233)</f>
        <v>*</v>
      </c>
      <c r="E336" s="120" t="str">
        <f>IF(FN_MC!H233="","*",FN_MC!H233)</f>
        <v>*</v>
      </c>
      <c r="F336" s="136" t="str">
        <f>IF(FN_MC!M233="","*",FN_MC!M233)</f>
        <v>-</v>
      </c>
      <c r="G336" s="120" t="str">
        <f>IF(FN_MC!I233="","*",FN_MC!I233)</f>
        <v>*</v>
      </c>
      <c r="H336" s="120" t="str">
        <f>IF(FN_MC!AB233="","*",FN_MC!AB233)</f>
        <v>*</v>
      </c>
      <c r="I336" s="120" t="str">
        <f>IF(FN_MC!AC233="","*",FN_MC!AC233)</f>
        <v>*</v>
      </c>
      <c r="J336" s="121" t="str">
        <f>IF(FN_MC!AA233="","*",FN_MC!AA233)</f>
        <v>*</v>
      </c>
      <c r="K336" s="133" t="str">
        <f>IF(FN_MC!AD233="","*",FN_MC!AD233)</f>
        <v>*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*</v>
      </c>
      <c r="C338" s="120" t="str">
        <f>IF(FN_MC!B235="","*",FN_MC!B235)</f>
        <v>*</v>
      </c>
      <c r="D338" s="120" t="str">
        <f>IF(FN_MC!D235="","*",FN_MC!D235)</f>
        <v>*</v>
      </c>
      <c r="E338" s="120" t="str">
        <f>IF(FN_MC!H235="","*",FN_MC!H235)</f>
        <v>*</v>
      </c>
      <c r="F338" s="136" t="str">
        <f>IF(FN_MC!M235="","*",FN_MC!M235)</f>
        <v>-</v>
      </c>
      <c r="G338" s="120" t="str">
        <f>IF(FN_MC!I235="","*",FN_MC!I235)</f>
        <v>*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*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*</v>
      </c>
      <c r="C340" s="120" t="str">
        <f>IF(FN_MC!B237="","*",FN_MC!B237)</f>
        <v>*</v>
      </c>
      <c r="D340" s="120" t="str">
        <f>IF(FN_MC!D237="","*",FN_MC!D237)</f>
        <v>*</v>
      </c>
      <c r="E340" s="120" t="str">
        <f>IF(FN_MC!H237="","*",FN_MC!H237)</f>
        <v>*</v>
      </c>
      <c r="F340" s="136" t="str">
        <f>IF(FN_MC!M237="","*",FN_MC!M237)</f>
        <v>-</v>
      </c>
      <c r="G340" s="120" t="str">
        <f>IF(FN_MC!I237="","*",FN_MC!I237)</f>
        <v>*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*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*</v>
      </c>
      <c r="C343" s="120" t="str">
        <f>IF(FN_MC!B240="","*",FN_MC!B240)</f>
        <v>*</v>
      </c>
      <c r="D343" s="120" t="str">
        <f>IF(FN_MC!D240="","*",FN_MC!D240)</f>
        <v>*</v>
      </c>
      <c r="E343" s="120" t="str">
        <f>IF(FN_MC!H240="","*",FN_MC!H240)</f>
        <v>*</v>
      </c>
      <c r="F343" s="136" t="str">
        <f>IF(FN_MC!M240="","*",FN_MC!M240)</f>
        <v>-</v>
      </c>
      <c r="G343" s="120" t="str">
        <f>IF(FN_MC!I240="","*",FN_MC!I240)</f>
        <v>*</v>
      </c>
      <c r="H343" s="120" t="str">
        <f>IF(FN_MC!AB240="","*",FN_MC!AB240)</f>
        <v>*</v>
      </c>
      <c r="I343" s="120" t="str">
        <f>IF(FN_MC!AC240="","*",FN_MC!AC240)</f>
        <v>*</v>
      </c>
      <c r="J343" s="121" t="str">
        <f>IF(FN_MC!AA240="","*",FN_MC!AA240)</f>
        <v>*</v>
      </c>
      <c r="K343" s="133" t="str">
        <f>IF(FN_MC!AD240="","*",FN_MC!AD240)</f>
        <v>*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*</v>
      </c>
      <c r="E345" s="120" t="str">
        <f>IF(FN_MC!H242="","*",FN_MC!H242)</f>
        <v>*</v>
      </c>
      <c r="F345" s="136" t="str">
        <f>IF(FN_MC!M242="","*",FN_MC!M242)</f>
        <v>-</v>
      </c>
      <c r="G345" s="120" t="str">
        <f>IF(FN_MC!I242="","*",FN_MC!I242)</f>
        <v>*</v>
      </c>
      <c r="H345" s="120" t="str">
        <f>IF(FN_MC!AB242="","*",FN_MC!AB242)</f>
        <v>*</v>
      </c>
      <c r="I345" s="120" t="str">
        <f>IF(FN_MC!AC242="","*",FN_MC!AC242)</f>
        <v>*</v>
      </c>
      <c r="J345" s="121" t="str">
        <f>IF(FN_MC!AA242="","*",FN_MC!AA242)</f>
        <v>*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*</v>
      </c>
      <c r="C347" s="120" t="str">
        <f>IF(FN_MC!B244="","*",FN_MC!B244)</f>
        <v>*</v>
      </c>
      <c r="D347" s="120" t="str">
        <f>IF(FN_MC!D244="","*",FN_MC!D244)</f>
        <v>*</v>
      </c>
      <c r="E347" s="120" t="str">
        <f>IF(FN_MC!H244="","*",FN_MC!H244)</f>
        <v>*</v>
      </c>
      <c r="F347" s="136" t="str">
        <f>IF(FN_MC!M244="","*",FN_MC!M244)</f>
        <v>-</v>
      </c>
      <c r="G347" s="120" t="str">
        <f>IF(FN_MC!I244="","*",FN_MC!I244)</f>
        <v>*</v>
      </c>
      <c r="H347" s="120" t="str">
        <f>IF(FN_MC!AB244="","*",FN_MC!AB244)</f>
        <v>*</v>
      </c>
      <c r="I347" s="120" t="str">
        <f>IF(FN_MC!AC244="","*",FN_MC!AC244)</f>
        <v>*</v>
      </c>
      <c r="J347" s="121" t="str">
        <f>IF(FN_MC!AA244="","*",FN_MC!AA244)</f>
        <v>*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*</v>
      </c>
      <c r="C352" s="120" t="str">
        <f>IF(FN_MC!B249="","*",FN_MC!B249)</f>
        <v>*</v>
      </c>
      <c r="D352" s="120" t="str">
        <f>IF(FN_MC!D249="","*",FN_MC!D249)</f>
        <v>*</v>
      </c>
      <c r="E352" s="120" t="str">
        <f>IF(FN_MC!H249="","*",FN_MC!H249)</f>
        <v>*</v>
      </c>
      <c r="F352" s="136" t="str">
        <f>IF(FN_MC!M249="","*",FN_MC!M249)</f>
        <v>-</v>
      </c>
      <c r="G352" s="120" t="str">
        <f>IF(FN_MC!I249="","*",FN_MC!I249)</f>
        <v>*</v>
      </c>
      <c r="H352" s="120" t="str">
        <f>IF(FN_MC!AB249="","*",FN_MC!AB249)</f>
        <v>*</v>
      </c>
      <c r="I352" s="120" t="str">
        <f>IF(FN_MC!AC249="","*",FN_MC!AC249)</f>
        <v>*</v>
      </c>
      <c r="J352" s="121" t="str">
        <f>IF(FN_MC!AA249="","*",FN_MC!AA249)</f>
        <v>*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*</v>
      </c>
      <c r="C354" s="120" t="str">
        <f>IF(FN_MC!B251="","*",FN_MC!B251)</f>
        <v>*</v>
      </c>
      <c r="D354" s="120" t="str">
        <f>IF(FN_MC!D251="","*",FN_MC!D251)</f>
        <v>*</v>
      </c>
      <c r="E354" s="120" t="str">
        <f>IF(FN_MC!H251="","*",FN_MC!H251)</f>
        <v>*</v>
      </c>
      <c r="F354" s="136" t="str">
        <f>IF(FN_MC!M251="","*",FN_MC!M251)</f>
        <v>-</v>
      </c>
      <c r="G354" s="120" t="str">
        <f>IF(FN_MC!I251="","*",FN_MC!I251)</f>
        <v>*</v>
      </c>
      <c r="H354" s="120" t="str">
        <f>IF(FN_MC!AB251="","*",FN_MC!AB251)</f>
        <v>*</v>
      </c>
      <c r="I354" s="120" t="str">
        <f>IF(FN_MC!AC251="","*",FN_MC!AC251)</f>
        <v>*</v>
      </c>
      <c r="J354" s="121" t="str">
        <f>IF(FN_MC!AA251="","*",FN_MC!AA251)</f>
        <v>*</v>
      </c>
      <c r="K354" s="133" t="str">
        <f>IF(FN_MC!AD251="","*",FN_MC!AD251)</f>
        <v>*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0" t="s">
        <v>1616</v>
      </c>
      <c r="D5" s="391"/>
      <c r="E5" s="391"/>
      <c r="F5" s="391"/>
      <c r="G5" s="391"/>
      <c r="H5" s="391"/>
      <c r="I5" s="391"/>
      <c r="J5" s="392"/>
      <c r="K5" s="393" t="s">
        <v>1617</v>
      </c>
      <c r="L5" s="394"/>
      <c r="M5" s="394"/>
      <c r="N5" s="394"/>
      <c r="O5" s="395" t="s">
        <v>1618</v>
      </c>
      <c r="P5" s="396"/>
      <c r="Q5" s="397"/>
    </row>
    <row r="6" spans="1:17" s="93" customFormat="1" ht="15.75" customHeight="1">
      <c r="A6" s="87" t="s">
        <v>1586</v>
      </c>
      <c r="B6" s="94" t="s">
        <v>1585</v>
      </c>
      <c r="C6" s="95" t="s">
        <v>1177</v>
      </c>
      <c r="D6" s="96" t="s">
        <v>1178</v>
      </c>
      <c r="E6" s="95" t="s">
        <v>1619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1620</v>
      </c>
      <c r="M6" s="138" t="s">
        <v>30</v>
      </c>
      <c r="N6" s="139" t="s">
        <v>1172</v>
      </c>
      <c r="O6" s="241" t="s">
        <v>1215</v>
      </c>
      <c r="P6" s="152"/>
      <c r="Q6" s="188" t="s">
        <v>1621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0</v>
      </c>
      <c r="P297" s="90"/>
      <c r="Q297" s="144" t="str">
        <f>IF($A$2=1,IF(FN_MC!BJ207="","*",FN_MC!BJ207),IF(FN_MC!BK207="","*",FN_MC!BK207))</f>
        <v>*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TGR/TIQ2</v>
      </c>
      <c r="G303" s="99" t="str">
        <f>IF(FN_MC!M213="","*",FN_MC!M213)</f>
        <v>TAL-TSF</v>
      </c>
      <c r="H303" s="149">
        <f>IF(FN_MC!K213="","*",FN_MC!K213)</f>
        <v>718.3</v>
      </c>
      <c r="I303" s="131">
        <f>IF(FN_MC!O213="","*",FN_MC!O213)</f>
        <v>0.41666666666666669</v>
      </c>
      <c r="J303" s="131">
        <f>IF(FN_MC!P213="","*",FN_MC!P213)</f>
        <v>0.125</v>
      </c>
      <c r="K303" s="140" t="str">
        <f>IF(FN_MC!AK213="","*",FN_MC!AK213)</f>
        <v>TGR/TIQ2</v>
      </c>
      <c r="L303" s="140" t="str">
        <f>IF(FN_MC!AM213="","*",FN_MC!AM213)</f>
        <v>TAL-TSF</v>
      </c>
      <c r="M303" s="140">
        <f>IF(FN_MC!AP213="","*",FN_MC!AP213)</f>
        <v>718.3</v>
      </c>
      <c r="N303" s="140" t="str">
        <f>IF(FN_MC!AM213="","*",FN_MC!AM213)</f>
        <v>TAL-TSF</v>
      </c>
      <c r="O303" s="169">
        <f>FN_MC!BH213</f>
        <v>0</v>
      </c>
      <c r="P303" s="90"/>
      <c r="Q303" s="144" t="str">
        <f>IF($A$2=1,IF(FN_MC!BJ213="","*",FN_MC!BJ213),IF(FN_MC!BK213="","*",FN_MC!BK213))</f>
        <v>*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1</v>
      </c>
      <c r="P305" s="90"/>
      <c r="Q305" s="144" t="str">
        <f>IF($A$2=1,IF(FN_MC!BJ215="","*",FN_MC!BJ215),IF(FN_MC!BK215="","*",FN_MC!BK215))</f>
        <v>*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1</v>
      </c>
      <c r="P307" s="90"/>
      <c r="Q307" s="144" t="str">
        <f>IF($A$2=1,IF(FN_MC!BJ217="","*",FN_MC!BJ217),IF(FN_MC!BK217="","*",FN_MC!BK217))</f>
        <v>*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1</v>
      </c>
      <c r="P311" s="90"/>
      <c r="Q311" s="144" t="str">
        <f>IF($A$2=1,IF(FN_MC!BJ218="","*",FN_MC!BJ218),IF(FN_MC!BK218="","*",FN_MC!BK218))</f>
        <v>*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0</v>
      </c>
      <c r="P314" s="90"/>
      <c r="Q314" s="144" t="str">
        <f>IF($A$2=1,IF(FN_MC!BJ221="","*",FN_MC!BJ221),IF(FN_MC!BK221="","*",FN_MC!BK221))</f>
        <v>*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 t="str">
        <f>IF(FN_MC!B223="","*",FN_MC!B223)</f>
        <v>*</v>
      </c>
      <c r="B320" s="98" t="str">
        <f>IF(FN_MC!X223="","*",FN_MC!X223)</f>
        <v>*</v>
      </c>
      <c r="C320" s="99" t="str">
        <f>IF(FN_MC!S223="","*",FN_MC!S223)</f>
        <v>-</v>
      </c>
      <c r="D320" s="99" t="str">
        <f>IF(FN_MC!T223="","*",FN_MC!T223)</f>
        <v>-</v>
      </c>
      <c r="E320" s="99" t="str">
        <f>IF(FN_MC!D223="","*",FN_MC!D223)</f>
        <v>*</v>
      </c>
      <c r="F320" s="99" t="str">
        <f>IF(FN_MC!H223="","*",FN_MC!H223)</f>
        <v>*</v>
      </c>
      <c r="G320" s="99" t="str">
        <f>IF(FN_MC!M223="","*",FN_MC!M223)</f>
        <v>-</v>
      </c>
      <c r="H320" s="149" t="str">
        <f>IF(FN_MC!K223="","*",FN_MC!K223)</f>
        <v>*</v>
      </c>
      <c r="I320" s="131" t="str">
        <f>IF(FN_MC!O223="","*",FN_MC!O223)</f>
        <v>*</v>
      </c>
      <c r="J320" s="131" t="str">
        <f>IF(FN_MC!P223="","*",FN_MC!P223)</f>
        <v>*</v>
      </c>
      <c r="K320" s="140" t="str">
        <f>IF(FN_MC!AK223="","*",FN_MC!AK223)</f>
        <v>-</v>
      </c>
      <c r="L320" s="140" t="str">
        <f>IF(FN_MC!AM223="","*",FN_MC!AM223)</f>
        <v>-</v>
      </c>
      <c r="M320" s="140" t="str">
        <f>IF(FN_MC!AP223="","*",FN_MC!AP223)</f>
        <v>-</v>
      </c>
      <c r="N320" s="140" t="str">
        <f>IF(FN_MC!AM223="","*",FN_MC!AM223)</f>
        <v>-</v>
      </c>
      <c r="O320" s="169">
        <f>FN_MC!BH223</f>
        <v>0</v>
      </c>
      <c r="P320" s="90"/>
      <c r="Q320" s="144" t="str">
        <f>IF($A$2=1,IF(FN_MC!BJ223="","*",FN_MC!BJ223),IF(FN_MC!BK223="","*",FN_MC!BK223))</f>
        <v>*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1</v>
      </c>
      <c r="P321" s="90"/>
      <c r="Q321" s="144" t="str">
        <f>IF($A$2=1,IF(FN_MC!BJ224="","*",FN_MC!BJ224),IF(FN_MC!BK224="","*",FN_MC!BK224))</f>
        <v>*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0</v>
      </c>
      <c r="P324" s="90"/>
      <c r="Q324" s="144" t="str">
        <f>IF($A$2=1,IF(FN_MC!BJ225="","*",FN_MC!BJ225),IF(FN_MC!BK225="","*",FN_MC!BK225))</f>
        <v>*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 t="str">
        <f>IF(FN_MC!B230="","*",FN_MC!B230)</f>
        <v>*</v>
      </c>
      <c r="B329" s="98" t="str">
        <f>IF(FN_MC!X230="","*",FN_MC!X230)</f>
        <v>*</v>
      </c>
      <c r="C329" s="99" t="str">
        <f>IF(FN_MC!S230="","*",FN_MC!S230)</f>
        <v>-</v>
      </c>
      <c r="D329" s="99" t="str">
        <f>IF(FN_MC!T230="","*",FN_MC!T230)</f>
        <v>-</v>
      </c>
      <c r="E329" s="99" t="str">
        <f>IF(FN_MC!D230="","*",FN_MC!D230)</f>
        <v>*</v>
      </c>
      <c r="F329" s="99" t="str">
        <f>IF(FN_MC!H230="","*",FN_MC!H230)</f>
        <v>*</v>
      </c>
      <c r="G329" s="99" t="str">
        <f>IF(FN_MC!M230="","*",FN_MC!M230)</f>
        <v>-</v>
      </c>
      <c r="H329" s="149" t="str">
        <f>IF(FN_MC!K230="","*",FN_MC!K230)</f>
        <v>*</v>
      </c>
      <c r="I329" s="131" t="str">
        <f>IF(FN_MC!O230="","*",FN_MC!O230)</f>
        <v>*</v>
      </c>
      <c r="J329" s="131" t="str">
        <f>IF(FN_MC!P230="","*",FN_MC!P230)</f>
        <v>*</v>
      </c>
      <c r="K329" s="140" t="str">
        <f>IF(FN_MC!AK230="","*",FN_MC!AK230)</f>
        <v>-</v>
      </c>
      <c r="L329" s="140" t="str">
        <f>IF(FN_MC!AM230="","*",FN_MC!AM230)</f>
        <v>-</v>
      </c>
      <c r="M329" s="140" t="str">
        <f>IF(FN_MC!AP230="","*",FN_MC!AP230)</f>
        <v>-</v>
      </c>
      <c r="N329" s="140" t="str">
        <f>IF(FN_MC!AM230="","*",FN_MC!AM230)</f>
        <v>-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 t="str">
        <f>IF(FN_MC!B232="","*",FN_MC!B232)</f>
        <v>*</v>
      </c>
      <c r="B331" s="98" t="str">
        <f>IF(FN_MC!X232="","*",FN_MC!X232)</f>
        <v>*</v>
      </c>
      <c r="C331" s="99" t="str">
        <f>IF(FN_MC!S232="","*",FN_MC!S232)</f>
        <v>-</v>
      </c>
      <c r="D331" s="99" t="str">
        <f>IF(FN_MC!T232="","*",FN_MC!T232)</f>
        <v>-</v>
      </c>
      <c r="E331" s="99" t="str">
        <f>IF(FN_MC!D232="","*",FN_MC!D232)</f>
        <v>*</v>
      </c>
      <c r="F331" s="99" t="str">
        <f>IF(FN_MC!H232="","*",FN_MC!H232)</f>
        <v>*</v>
      </c>
      <c r="G331" s="99" t="str">
        <f>IF(FN_MC!M232="","*",FN_MC!M232)</f>
        <v>-</v>
      </c>
      <c r="H331" s="149" t="str">
        <f>IF(FN_MC!K232="","*",FN_MC!K232)</f>
        <v>*</v>
      </c>
      <c r="I331" s="131" t="str">
        <f>IF(FN_MC!O232="","*",FN_MC!O232)</f>
        <v>*</v>
      </c>
      <c r="J331" s="131" t="str">
        <f>IF(FN_MC!P232="","*",FN_MC!P232)</f>
        <v>*</v>
      </c>
      <c r="K331" s="140" t="str">
        <f>IF(FN_MC!AK232="","*",FN_MC!AK232)</f>
        <v>-</v>
      </c>
      <c r="L331" s="140" t="str">
        <f>IF(FN_MC!AM232="","*",FN_MC!AM232)</f>
        <v>-</v>
      </c>
      <c r="M331" s="140" t="str">
        <f>IF(FN_MC!AP232="","*",FN_MC!AP232)</f>
        <v>-</v>
      </c>
      <c r="N331" s="140" t="str">
        <f>IF(FN_MC!AM232="","*",FN_MC!AM232)</f>
        <v>-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 t="str">
        <f>IF(FN_MC!B233="","*",FN_MC!B233)</f>
        <v>*</v>
      </c>
      <c r="B332" s="98" t="str">
        <f>IF(FN_MC!X233="","*",FN_MC!X233)</f>
        <v>*</v>
      </c>
      <c r="C332" s="99" t="str">
        <f>IF(FN_MC!S233="","*",FN_MC!S233)</f>
        <v>-</v>
      </c>
      <c r="D332" s="99" t="str">
        <f>IF(FN_MC!T233="","*",FN_MC!T233)</f>
        <v>-</v>
      </c>
      <c r="E332" s="99" t="str">
        <f>IF(FN_MC!D233="","*",FN_MC!D233)</f>
        <v>*</v>
      </c>
      <c r="F332" s="99" t="str">
        <f>IF(FN_MC!H233="","*",FN_MC!H233)</f>
        <v>*</v>
      </c>
      <c r="G332" s="99" t="str">
        <f>IF(FN_MC!M233="","*",FN_MC!M233)</f>
        <v>-</v>
      </c>
      <c r="H332" s="149" t="str">
        <f>IF(FN_MC!K233="","*",FN_MC!K233)</f>
        <v>*</v>
      </c>
      <c r="I332" s="131" t="str">
        <f>IF(FN_MC!O233="","*",FN_MC!O233)</f>
        <v>*</v>
      </c>
      <c r="J332" s="131" t="str">
        <f>IF(FN_MC!P233="","*",FN_MC!P233)</f>
        <v>*</v>
      </c>
      <c r="K332" s="140" t="str">
        <f>IF(FN_MC!AK233="","*",FN_MC!AK233)</f>
        <v>-</v>
      </c>
      <c r="L332" s="140" t="str">
        <f>IF(FN_MC!AM233="","*",FN_MC!AM233)</f>
        <v>-</v>
      </c>
      <c r="M332" s="140" t="str">
        <f>IF(FN_MC!AP233="","*",FN_MC!AP233)</f>
        <v>-</v>
      </c>
      <c r="N332" s="140" t="str">
        <f>IF(FN_MC!AM233="","*",FN_MC!AM233)</f>
        <v>-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 t="str">
        <f>IF(FN_MC!B235="","*",FN_MC!B235)</f>
        <v>*</v>
      </c>
      <c r="B334" s="98" t="str">
        <f>IF(FN_MC!X235="","*",FN_MC!X235)</f>
        <v>*</v>
      </c>
      <c r="C334" s="99" t="str">
        <f>IF(FN_MC!S235="","*",FN_MC!S235)</f>
        <v>-</v>
      </c>
      <c r="D334" s="99" t="str">
        <f>IF(FN_MC!T235="","*",FN_MC!T235)</f>
        <v>-</v>
      </c>
      <c r="E334" s="99" t="str">
        <f>IF(FN_MC!D235="","*",FN_MC!D235)</f>
        <v>*</v>
      </c>
      <c r="F334" s="99" t="str">
        <f>IF(FN_MC!H235="","*",FN_MC!H235)</f>
        <v>*</v>
      </c>
      <c r="G334" s="99" t="str">
        <f>IF(FN_MC!M235="","*",FN_MC!M235)</f>
        <v>-</v>
      </c>
      <c r="H334" s="149" t="str">
        <f>IF(FN_MC!K235="","*",FN_MC!K235)</f>
        <v>*</v>
      </c>
      <c r="I334" s="131" t="str">
        <f>IF(FN_MC!O235="","*",FN_MC!O235)</f>
        <v>*</v>
      </c>
      <c r="J334" s="131" t="str">
        <f>IF(FN_MC!P235="","*",FN_MC!P235)</f>
        <v>*</v>
      </c>
      <c r="K334" s="140" t="str">
        <f>IF(FN_MC!AK235="","*",FN_MC!AK235)</f>
        <v>-</v>
      </c>
      <c r="L334" s="140" t="str">
        <f>IF(FN_MC!AM235="","*",FN_MC!AM235)</f>
        <v>-</v>
      </c>
      <c r="M334" s="140" t="str">
        <f>IF(FN_MC!AP235="","*",FN_MC!AP235)</f>
        <v>-</v>
      </c>
      <c r="N334" s="140" t="str">
        <f>IF(FN_MC!AM235="","*",FN_MC!AM235)</f>
        <v>-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 t="str">
        <f>IF(FN_MC!B237="","*",FN_MC!B237)</f>
        <v>*</v>
      </c>
      <c r="B336" s="98" t="str">
        <f>IF(FN_MC!X237="","*",FN_MC!X237)</f>
        <v>*</v>
      </c>
      <c r="C336" s="99" t="str">
        <f>IF(FN_MC!S237="","*",FN_MC!S237)</f>
        <v>-</v>
      </c>
      <c r="D336" s="99" t="str">
        <f>IF(FN_MC!T237="","*",FN_MC!T237)</f>
        <v>-</v>
      </c>
      <c r="E336" s="99" t="str">
        <f>IF(FN_MC!D237="","*",FN_MC!D237)</f>
        <v>*</v>
      </c>
      <c r="F336" s="99" t="str">
        <f>IF(FN_MC!H237="","*",FN_MC!H237)</f>
        <v>*</v>
      </c>
      <c r="G336" s="99" t="str">
        <f>IF(FN_MC!M237="","*",FN_MC!M237)</f>
        <v>-</v>
      </c>
      <c r="H336" s="149" t="str">
        <f>IF(FN_MC!K237="","*",FN_MC!K237)</f>
        <v>*</v>
      </c>
      <c r="I336" s="131" t="str">
        <f>IF(FN_MC!O237="","*",FN_MC!O237)</f>
        <v>*</v>
      </c>
      <c r="J336" s="131" t="str">
        <f>IF(FN_MC!P237="","*",FN_MC!P237)</f>
        <v>*</v>
      </c>
      <c r="K336" s="140" t="str">
        <f>IF(FN_MC!AK237="","*",FN_MC!AK237)</f>
        <v>-</v>
      </c>
      <c r="L336" s="140" t="str">
        <f>IF(FN_MC!AM237="","*",FN_MC!AM237)</f>
        <v>-</v>
      </c>
      <c r="M336" s="140" t="str">
        <f>IF(FN_MC!AP237="","*",FN_MC!AP237)</f>
        <v>-</v>
      </c>
      <c r="N336" s="140" t="str">
        <f>IF(FN_MC!AM237="","*",FN_MC!AM237)</f>
        <v>-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 t="str">
        <f>IF(FN_MC!B240="","*",FN_MC!B240)</f>
        <v>*</v>
      </c>
      <c r="B339" s="98" t="str">
        <f>IF(FN_MC!X240="","*",FN_MC!X240)</f>
        <v>*</v>
      </c>
      <c r="C339" s="99" t="str">
        <f>IF(FN_MC!S240="","*",FN_MC!S240)</f>
        <v>-</v>
      </c>
      <c r="D339" s="99" t="str">
        <f>IF(FN_MC!T240="","*",FN_MC!T240)</f>
        <v>-</v>
      </c>
      <c r="E339" s="99" t="str">
        <f>IF(FN_MC!D240="","*",FN_MC!D240)</f>
        <v>*</v>
      </c>
      <c r="F339" s="99" t="str">
        <f>IF(FN_MC!H240="","*",FN_MC!H240)</f>
        <v>*</v>
      </c>
      <c r="G339" s="99" t="str">
        <f>IF(FN_MC!M240="","*",FN_MC!M240)</f>
        <v>-</v>
      </c>
      <c r="H339" s="149" t="str">
        <f>IF(FN_MC!K240="","*",FN_MC!K240)</f>
        <v>*</v>
      </c>
      <c r="I339" s="131" t="str">
        <f>IF(FN_MC!O240="","*",FN_MC!O240)</f>
        <v>*</v>
      </c>
      <c r="J339" s="131" t="str">
        <f>IF(FN_MC!P240="","*",FN_MC!P240)</f>
        <v>*</v>
      </c>
      <c r="K339" s="140" t="str">
        <f>IF(FN_MC!AK240="","*",FN_MC!AK240)</f>
        <v>-</v>
      </c>
      <c r="L339" s="140" t="str">
        <f>IF(FN_MC!AM240="","*",FN_MC!AM240)</f>
        <v>-</v>
      </c>
      <c r="M339" s="140" t="str">
        <f>IF(FN_MC!AP240="","*",FN_MC!AP240)</f>
        <v>-</v>
      </c>
      <c r="N339" s="140" t="str">
        <f>IF(FN_MC!AM240="","*",FN_MC!AM240)</f>
        <v>-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*</v>
      </c>
      <c r="C341" s="99" t="str">
        <f>IF(FN_MC!S242="","*",FN_MC!S242)</f>
        <v>-</v>
      </c>
      <c r="D341" s="99" t="str">
        <f>IF(FN_MC!T242="","*",FN_MC!T242)</f>
        <v>-</v>
      </c>
      <c r="E341" s="99" t="str">
        <f>IF(FN_MC!D242="","*",FN_MC!D242)</f>
        <v>*</v>
      </c>
      <c r="F341" s="99" t="str">
        <f>IF(FN_MC!H242="","*",FN_MC!H242)</f>
        <v>*</v>
      </c>
      <c r="G341" s="99" t="str">
        <f>IF(FN_MC!M242="","*",FN_MC!M242)</f>
        <v>-</v>
      </c>
      <c r="H341" s="149" t="str">
        <f>IF(FN_MC!K242="","*",FN_MC!K242)</f>
        <v>*</v>
      </c>
      <c r="I341" s="131" t="str">
        <f>IF(FN_MC!O242="","*",FN_MC!O242)</f>
        <v>*</v>
      </c>
      <c r="J341" s="131" t="str">
        <f>IF(FN_MC!P242="","*",FN_MC!P242)</f>
        <v>*</v>
      </c>
      <c r="K341" s="140" t="str">
        <f>IF(FN_MC!AK242="","*",FN_MC!AK242)</f>
        <v>-</v>
      </c>
      <c r="L341" s="140" t="str">
        <f>IF(FN_MC!AM242="","*",FN_MC!AM242)</f>
        <v>-</v>
      </c>
      <c r="M341" s="140" t="str">
        <f>IF(FN_MC!AP242="","*",FN_MC!AP242)</f>
        <v>-</v>
      </c>
      <c r="N341" s="140" t="str">
        <f>IF(FN_MC!AM242="","*",FN_MC!AM242)</f>
        <v>-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 t="str">
        <f>IF(FN_MC!B244="","*",FN_MC!B244)</f>
        <v>*</v>
      </c>
      <c r="B343" s="98" t="str">
        <f>IF(FN_MC!X244="","*",FN_MC!X244)</f>
        <v>*</v>
      </c>
      <c r="C343" s="99" t="str">
        <f>IF(FN_MC!S244="","*",FN_MC!S244)</f>
        <v>-</v>
      </c>
      <c r="D343" s="99" t="str">
        <f>IF(FN_MC!T244="","*",FN_MC!T244)</f>
        <v>-</v>
      </c>
      <c r="E343" s="99" t="str">
        <f>IF(FN_MC!D244="","*",FN_MC!D244)</f>
        <v>*</v>
      </c>
      <c r="F343" s="99" t="str">
        <f>IF(FN_MC!H244="","*",FN_MC!H244)</f>
        <v>*</v>
      </c>
      <c r="G343" s="99" t="str">
        <f>IF(FN_MC!M244="","*",FN_MC!M244)</f>
        <v>-</v>
      </c>
      <c r="H343" s="149" t="str">
        <f>IF(FN_MC!K244="","*",FN_MC!K244)</f>
        <v>*</v>
      </c>
      <c r="I343" s="131" t="str">
        <f>IF(FN_MC!O244="","*",FN_MC!O244)</f>
        <v>*</v>
      </c>
      <c r="J343" s="131" t="str">
        <f>IF(FN_MC!P244="","*",FN_MC!P244)</f>
        <v>*</v>
      </c>
      <c r="K343" s="140" t="str">
        <f>IF(FN_MC!AK244="","*",FN_MC!AK244)</f>
        <v>-</v>
      </c>
      <c r="L343" s="140" t="str">
        <f>IF(FN_MC!AM244="","*",FN_MC!AM244)</f>
        <v>-</v>
      </c>
      <c r="M343" s="140" t="str">
        <f>IF(FN_MC!AP244="","*",FN_MC!AP244)</f>
        <v>-</v>
      </c>
      <c r="N343" s="140" t="str">
        <f>IF(FN_MC!AM244="","*",FN_MC!AM244)</f>
        <v>-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 t="str">
        <f>IF(FN_MC!B249="","*",FN_MC!B249)</f>
        <v>*</v>
      </c>
      <c r="B348" s="98" t="str">
        <f>IF(FN_MC!X249="","*",FN_MC!X249)</f>
        <v>*</v>
      </c>
      <c r="C348" s="99" t="str">
        <f>IF(FN_MC!S249="","*",FN_MC!S249)</f>
        <v>-</v>
      </c>
      <c r="D348" s="99" t="str">
        <f>IF(FN_MC!T249="","*",FN_MC!T249)</f>
        <v>-</v>
      </c>
      <c r="E348" s="99" t="str">
        <f>IF(FN_MC!D249="","*",FN_MC!D249)</f>
        <v>*</v>
      </c>
      <c r="F348" s="99" t="str">
        <f>IF(FN_MC!H249="","*",FN_MC!H249)</f>
        <v>*</v>
      </c>
      <c r="G348" s="99" t="str">
        <f>IF(FN_MC!M249="","*",FN_MC!M249)</f>
        <v>-</v>
      </c>
      <c r="H348" s="149" t="str">
        <f>IF(FN_MC!K249="","*",FN_MC!K249)</f>
        <v>*</v>
      </c>
      <c r="I348" s="131" t="str">
        <f>IF(FN_MC!O249="","*",FN_MC!O249)</f>
        <v>*</v>
      </c>
      <c r="J348" s="131" t="str">
        <f>IF(FN_MC!P249="","*",FN_MC!P249)</f>
        <v>*</v>
      </c>
      <c r="K348" s="140" t="str">
        <f>IF(FN_MC!AK249="","*",FN_MC!AK249)</f>
        <v>-</v>
      </c>
      <c r="L348" s="140" t="str">
        <f>IF(FN_MC!AM249="","*",FN_MC!AM249)</f>
        <v>-</v>
      </c>
      <c r="M348" s="140" t="str">
        <f>IF(FN_MC!AP249="","*",FN_MC!AP249)</f>
        <v>-</v>
      </c>
      <c r="N348" s="140" t="str">
        <f>IF(FN_MC!AM249="","*",FN_MC!AM249)</f>
        <v>-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 t="str">
        <f>IF(FN_MC!B251="","*",FN_MC!B251)</f>
        <v>*</v>
      </c>
      <c r="B350" s="98" t="str">
        <f>IF(FN_MC!X251="","*",FN_MC!X251)</f>
        <v>*</v>
      </c>
      <c r="C350" s="99" t="str">
        <f>IF(FN_MC!S251="","*",FN_MC!S251)</f>
        <v>-</v>
      </c>
      <c r="D350" s="99" t="str">
        <f>IF(FN_MC!T251="","*",FN_MC!T251)</f>
        <v>-</v>
      </c>
      <c r="E350" s="99" t="str">
        <f>IF(FN_MC!D251="","*",FN_MC!D251)</f>
        <v>*</v>
      </c>
      <c r="F350" s="99" t="str">
        <f>IF(FN_MC!H251="","*",FN_MC!H251)</f>
        <v>*</v>
      </c>
      <c r="G350" s="99" t="str">
        <f>IF(FN_MC!M251="","*",FN_MC!M251)</f>
        <v>-</v>
      </c>
      <c r="H350" s="149" t="str">
        <f>IF(FN_MC!K251="","*",FN_MC!K251)</f>
        <v>*</v>
      </c>
      <c r="I350" s="131" t="str">
        <f>IF(FN_MC!O251="","*",FN_MC!O251)</f>
        <v>*</v>
      </c>
      <c r="J350" s="131" t="str">
        <f>IF(FN_MC!P251="","*",FN_MC!P251)</f>
        <v>*</v>
      </c>
      <c r="K350" s="140" t="str">
        <f>IF(FN_MC!AK251="","*",FN_MC!AK251)</f>
        <v>-</v>
      </c>
      <c r="L350" s="140" t="str">
        <f>IF(FN_MC!AM251="","*",FN_MC!AM251)</f>
        <v>-</v>
      </c>
      <c r="M350" s="140" t="str">
        <f>IF(FN_MC!AP251="","*",FN_MC!AP251)</f>
        <v>-</v>
      </c>
      <c r="N350" s="140" t="str">
        <f>IF(FN_MC!AM251="","*",FN_MC!AM251)</f>
        <v>-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1621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2026-01-15T12:58:19Z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