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772" documentId="8_{B6337239-1A00-434D-AAD0-422EA1FEB5AE}" xr6:coauthVersionLast="47" xr6:coauthVersionMax="47" xr10:uidLastSave="{94A610E2-C6A9-487C-A64F-B867F77E439C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7" i="1" l="1" a="1"/>
  <c r="T107" i="1"/>
  <c r="S107" i="1" a="1"/>
  <c r="S107" i="1"/>
  <c r="N107" i="1" a="1"/>
  <c r="N107" i="1"/>
  <c r="M107" i="1" a="1"/>
  <c r="M107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L106" i="16"/>
  <c r="R107" i="1"/>
  <c r="R106" i="16" s="1"/>
  <c r="D106" i="16"/>
  <c r="E106" i="16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9" i="1" l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V3" i="16" s="1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<sst xmlns="http://schemas.openxmlformats.org/spreadsheetml/2006/main" count="5015" uniqueCount="1471">
  <si>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</si>
  <si>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</si>
  <si>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</si>
  <si>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</si>
  <si>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</si>
  <si>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</si>
  <si>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</si>
  <si>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</si>
  <si>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</si>
  <si>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</si>
  <si>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</si>
  <si>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</si>
  <si>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</si>
  <si>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</si>
  <si>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</si>
  <si>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</si>
  <si>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</si>
  <si>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</si>
  <si>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</si>
  <si>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</si>
  <si>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</si>
  <si>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</si>
  <si>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</si>
  <si>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</si>
  <si>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</si>
  <si>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</si>
  <si>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</si>
  <si>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</si>
  <si>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</si>
  <si>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</si>
  <si>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</si>
  <si>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</si>
  <si>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</si>
  <si>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</si>
  <si>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</si>
  <si>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</si>
  <si>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</si>
  <si>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</si>
  <si>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</si>
  <si>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</si>
  <si>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</si>
  <si>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</si>
  <si>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</si>
  <si>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</si>
  <si>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</si>
  <si>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</si>
  <si>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</si>
  <si>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</si>
  <si>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</si>
  <si>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</si>
  <si>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</si>
  <si>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</si>
  <si>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</si>
  <si>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</si>
  <si>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</si>
  <si>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</si>
  <si>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</si>
  <si>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</si>
  <si>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</si>
  <si>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</si>
  <si>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</si>
  <si>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</si>
  <si>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</si>
  <si>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</si>
  <si>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</si>
  <si>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</si>
  <si>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</si>
  <si>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</si>
  <si>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</si>
  <si>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</si>
  <si>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</si>
  <si>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</si>
  <si>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</si>
  <si>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</si>
  <si>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</si>
  <si>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</si>
  <si>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</si>
  <si>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</si>
  <si>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</si>
  <si>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</si>
  <si>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</si>
  <si>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</si>
  <si>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</si>
  <si>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</si>
  <si>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</si>
  <si>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</si>
  <si>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</si>
  <si>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</si>
  <si>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</si>
  <si>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</si>
  <si>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</si>
  <si>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</si>
  <si>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</si>
  <si>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</si>
  <si>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</si>
  <si>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</si>
  <si>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</si>
  <si>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</si>
  <si>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</si>
  <si>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</si>
  <si>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</si>
  <si>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</si>
  <si>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</si>
  <si>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</si>
  <si>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</si>
  <si>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</si>
  <si>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</si>
  <si>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</si>
  <si>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</si>
  <si>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</si>
  <si>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</si>
  <si>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</si>
  <si>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</si>
  <si>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</si>
  <si>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</si>
  <si>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</si>
  <si>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</si>
  <si>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</si>
  <si>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</si>
  <si>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</si>
  <si>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</si>
  <si>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</si>
  <si>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</si>
  <si>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</si>
  <si>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</si>
  <si>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</si>
  <si>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</si>
  <si>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</si>
  <si>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</si>
  <si>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</si>
  <si>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</si>
  <si>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</si>
  <si>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</si>
  <si>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</si>
  <si>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</si>
  <si>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</si>
  <si>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</si>
  <si>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</si>
  <si>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</si>
  <si>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</si>
  <si>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</si>
  <si>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</si>
  <si>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</si>
  <si>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</si>
  <si>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</si>
  <si>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</si>
  <si>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</si>
  <si>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</si>
  <si>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</si>
  <si>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</si>
  <si>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</si>
  <si>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</si>
  <si>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</si>
  <si>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</si>
  <si>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</si>
  <si>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</si>
  <si>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</si>
  <si>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</si>
  <si>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</si>
  <si>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</si>
  <si>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</si>
  <si>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</si>
  <si>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</si>
  <si>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</si>
  <si>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</si>
  <si>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</si>
  <si>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</si>
  <si>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</si>
  <si>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</si>
  <si>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</si>
  <si>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</si>
  <si>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</si>
  <si>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</si>
  <si>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</si>
  <si>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</si>
  <si>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</si>
  <si>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</si>
  <si>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</si>
  <si>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</si>
  <si>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</si>
  <si>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</si>
  <si>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</si>
  <si>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</si>
  <si>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</si>
  <si>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</si>
  <si>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</si>
  <si>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</si>
  <si>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</si>
  <si>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</si>
  <si>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</si>
  <si>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</si>
  <si>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</si>
  <si>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</si>
  <si>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</si>
  <si>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</si>
  <si>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</si>
  <si>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</si>
  <si>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</si>
  <si>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</si>
  <si>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</si>
  <si>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</si>
  <si>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</si>
  <si>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</si>
  <si>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</si>
  <si>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</si>
  <si>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</si>
  <si>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</si>
  <si>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</si>
  <si>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</si>
  <si>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</si>
  <si>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</si>
  <si>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</si>
  <si>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</si>
  <si>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</si>
  <si>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</si>
  <si>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</si>
  <si>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</si>
  <si>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</si>
  <si>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</si>
  <si>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</si>
  <si>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</si>
  <si>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</si>
  <si>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</si>
  <si>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</si>
  <si>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</si>
  <si>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</si>
  <si>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</si>
  <si>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</si>
  <si>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</si>
  <si>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</si>
  <si>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</si>
  <si>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</si>
  <si>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</si>
  <si>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</si>
  <si>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</si>
  <si>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</si>
  <si>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</si>
  <si>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</si>
  <si>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</si>
  <si>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</si>
  <si>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</si>
  <si>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</si>
  <si>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</si>
  <si>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</si>
  <si>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</si>
  <si>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</si>
  <si>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</si>
  <si>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</si>
  <si>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</si>
  <si>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</si>
  <si>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</si>
  <si>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</si>
  <si>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</si>
  <si>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</si>
  <si>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</si>
  <si>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</si>
  <si>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</si>
  <si>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</si>
  <si>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</si>
  <si>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</si>
  <si>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</si>
  <si>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</si>
  <si>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</si>
  <si>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</si>
  <si>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</si>
  <si>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</si>
  <si>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</si>
  <si>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</si>
  <si>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</si>
  <si>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</si>
  <si>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</si>
  <si>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</si>
  <si>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</si>
  <si>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</si>
  <si>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</si>
  <si>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</si>
  <si>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</si>
  <si>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</si>
  <si>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</si>
  <si>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</si>
  <si>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</si>
  <si>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</si>
  <si>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</si>
  <si>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</si>
  <si>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</si>
  <si>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</si>
  <si>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</si>
  <si>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</si>
  <si>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</si>
  <si>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</si>
  <si>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</si>
  <si>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</si>
  <si>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</si>
  <si>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</si>
  <si>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</si>
  <si>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</si>
  <si>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</si>
  <si>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</si>
  <si>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</si>
  <si>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</si>
  <si>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</si>
  <si>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</si>
  <si>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</si>
  <si>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</si>
  <si>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</si>
  <si>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</si>
  <si>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</si>
  <si>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</si>
  <si>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</si>
  <si>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</si>
  <si>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</si>
  <si>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</si>
  <si>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</si>
  <si>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</si>
  <si>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</si>
  <si>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</si>
  <si>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</si>
  <si>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</si>
  <si>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</si>
  <si>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</si>
  <si>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</si>
  <si>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</si>
  <si>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</si>
  <si>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</si>
  <si>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</si>
  <si>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</si>
  <si>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</si>
  <si>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</si>
  <si>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</si>
  <si>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</si>
  <si>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</si>
  <si>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</si>
  <si>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</si>
  <si>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</si>
  <si>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</si>
  <si>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</si>
  <si>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</si>
  <si>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</si>
  <si>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</si>
  <si>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</si>
  <si>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</si>
  <si>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</si>
  <si>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</si>
  <si>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</si>
  <si>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</si>
  <si>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</si>
  <si>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</si>
  <si>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</si>
  <si>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</si>
  <si>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</si>
  <si>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</si>
  <si>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</si>
  <si>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</si>
  <si>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</si>
  <si>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</si>
  <si>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</si>
  <si>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</si>
  <si>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</si>
  <si>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</si>
  <si>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</si>
  <si>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</si>
  <si>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</si>
  <si>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</si>
  <si>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</si>
  <si>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</si>
  <si>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</si>
  <si>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</si>
  <si>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</si>
  <si>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</si>
  <si>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</si>
  <si>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</si>
  <si>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</si>
  <si>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</si>
  <si>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</si>
  <si>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</si>
  <si>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</si>
  <si>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</si>
  <si>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</si>
  <si>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</si>
  <si>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</si>
  <si>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</si>
  <si>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</si>
  <si>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</si>
  <si>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</si>
  <si>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</si>
  <si>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</si>
  <si>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</si>
  <si>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</si>
  <si>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</si>
  <si>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</si>
  <si>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</si>
  <si>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</si>
  <si>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</si>
  <si>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</si>
  <si>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</si>
  <si>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</si>
  <si>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</si>
  <si>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</si>
  <si>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</si>
  <si>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</si>
  <si>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</si>
  <si>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</si>
  <si>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</si>
  <si>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</si>
  <si>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</si>
  <si>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</si>
  <si>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</si>
  <si>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</si>
  <si>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</si>
  <si>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</si>
  <si>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</si>
  <si>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</si>
  <si>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</si>
  <si>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</si>
  <si>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</si>
  <si>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</si>
  <si>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</si>
  <si>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</si>
  <si>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</si>
  <si>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</si>
  <si>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</si>
  <si>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</si>
  <si>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</si>
  <si>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</si>
  <si>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</si>
  <si>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</si>
  <si>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</si>
  <si>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</si>
  <si>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</si>
  <si>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</si>
  <si>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</si>
  <si>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</si>
  <si>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</si>
  <si>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</si>
  <si>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</si>
  <si>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</si>
  <si>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</si>
  <si>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</si>
  <si>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</si>
  <si>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</si>
  <si>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</si>
  <si>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</si>
  <si>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</si>
  <si>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</si>
  <si>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</si>
  <si>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</si>
  <si>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</si>
  <si>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</si>
  <si>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</si>
  <si>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</si>
  <si>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</si>
  <si>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</si>
  <si>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</si>
  <si>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</si>
  <si>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</si>
  <si>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</si>
  <si>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</si>
  <si>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</si>
  <si>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</si>
  <si>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</si>
  <si>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</si>
  <si>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</si>
  <si>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</si>
  <si>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</si>
  <si>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</si>
  <si>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</si>
  <si>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</si>
  <si>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</si>
  <si>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</si>
  <si>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</si>
  <si>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</si>
  <si>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</si>
  <si>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</si>
  <si>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</si>
  <si>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</si>
  <si>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</si>
  <si>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</si>
  <si>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</si>
  <si>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</si>
  <si>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</si>
  <si>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</si>
  <si>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</si>
  <si>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</si>
  <si>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</si>
  <si>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</si>
  <si>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</si>
  <si>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</si>
  <si>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</si>
  <si>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</si>
  <si>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</si>
  <si>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</si>
  <si>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</si>
  <si>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</si>
  <si>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</si>
  <si>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</si>
  <si>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</si>
  <si>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</si>
  <si>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</si>
  <si>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</si>
  <si>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</si>
  <si>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</si>
  <si>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</si>
  <si>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</si>
  <si>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</si>
  <si>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</si>
  <si>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</si>
  <si>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</si>
  <si>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</si>
  <si>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</si>
  <si>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</si>
  <si>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</si>
  <si>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</si>
  <si>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</si>
  <si>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</si>
  <si>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</si>
  <si>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</si>
  <si>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</si>
  <si>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</si>
  <si>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</si>
  <si>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</si>
  <si>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</si>
  <si>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</si>
  <si>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</si>
  <si>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</si>
  <si>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</si>
  <si>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</si>
  <si>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</si>
  <si>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</si>
  <si>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</si>
  <si>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</si>
  <si>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</si>
  <si>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</si>
  <si>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</si>
  <si>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</si>
  <si>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</si>
  <si>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</si>
  <si>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</si>
  <si>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</si>
  <si>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</si>
  <si>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</si>
  <si>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</si>
  <si>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</si>
  <si>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</si>
  <si>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</si>
  <si>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</si>
  <si>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</si>
  <si>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</si>
  <si>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</si>
  <si>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</si>
  <si>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</si>
  <si>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</si>
  <si>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</si>
  <si>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</si>
  <si>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</si>
  <si>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</si>
  <si>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</si>
  <si>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</si>
  <si>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</si>
  <si>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</si>
  <si>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</si>
  <si>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</si>
  <si>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</si>
  <si>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</si>
  <si>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</si>
  <si>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</si>
  <si>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</si>
  <si>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</si>
  <si>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</si>
  <si>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</si>
  <si>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</si>
  <si>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</si>
  <si>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</si>
  <si>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</si>
  <si>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</si>
  <si>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</si>
  <si>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</si>
  <si>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</si>
  <si>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</si>
  <si>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</si>
  <si>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</si>
  <si>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</si>
  <si>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</si>
  <si>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</si>
  <si>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</si>
  <si>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</si>
  <si>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</si>
  <si>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</si>
  <si>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</si>
  <si>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</si>
  <si>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</si>
  <si>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</si>
  <si>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</si>
  <si>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</si>
  <si>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</si>
  <si>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</si>
  <si>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</si>
  <si>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</si>
  <si>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</si>
  <si>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</si>
  <si>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</si>
  <si>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</si>
  <si>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</si>
  <si>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</si>
  <si>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</si>
  <si>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</si>
  <si>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</si>
  <si>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</si>
  <si>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</si>
  <si>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</si>
  <si>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</si>
  <si>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</si>
  <si>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</si>
  <si>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</si>
  <si>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</si>
  <si>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</si>
  <si>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</si>
  <si>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</si>
  <si>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</si>
  <si>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</si>
  <si>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</si>
  <si>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</si>
  <si>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</si>
  <si>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</si>
  <si>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</si>
  <si>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</si>
  <si>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</si>
  <si>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</si>
  <si>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</si>
  <si>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</si>
  <si>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</si>
  <si>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</si>
  <si>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</si>
  <si>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</si>
  <si>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</si>
  <si>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</si>
  <si>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</si>
  <si>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</si>
  <si>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</si>
  <si>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</si>
  <si>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</si>
  <si>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</si>
  <si>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</si>
  <si>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</si>
  <si>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</si>
  <si>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</si>
  <si>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</si>
  <si>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</si>
  <si>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</si>
  <si>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</si>
  <si>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</si>
  <si>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</si>
  <si>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</si>
  <si>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</si>
  <si>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</si>
  <si>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</si>
  <si>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</si>
  <si>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</si>
  <si>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</si>
  <si>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</si>
  <si>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</si>
  <si>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</si>
  <si>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</si>
  <si>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</si>
  <si>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</si>
  <si>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</si>
  <si>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</si>
  <si>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</si>
  <si>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</si>
  <si>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</si>
  <si>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</si>
  <si>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</si>
  <si>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</si>
  <si>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</si>
  <si>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</si>
  <si>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</si>
  <si>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</si>
  <si>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</si>
  <si>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</si>
  <si>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</si>
  <si>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</si>
  <si>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</si>
  <si>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</si>
  <si>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</si>
  <si>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</si>
  <si>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</si>
  <si>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</si>
  <si>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</si>
  <si>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</si>
  <si>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</si>
  <si>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</si>
  <si>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</si>
  <si>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</si>
  <si>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</si>
  <si>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</si>
  <si>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</si>
  <si>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</si>
  <si>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</si>
  <si>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</si>
  <si>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</si>
  <si>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</si>
  <si>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</si>
  <si>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</si>
  <si>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</si>
  <si>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</si>
  <si>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</si>
  <si>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</si>
  <si>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</si>
  <si>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</si>
  <si>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</si>
  <si>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</si>
  <si>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</si>
  <si>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</si>
  <si>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</si>
  <si>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</si>
  <si>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</si>
  <si>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</si>
  <si>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</si>
  <si>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</si>
  <si>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</si>
  <si>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</si>
  <si>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</si>
  <si>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</si>
  <si>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</si>
  <si>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</si>
  <si>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</si>
  <si>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</si>
  <si>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</si>
  <si>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</si>
  <si>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</si>
  <si>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</si>
  <si>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</si>
  <si>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</si>
  <si>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</si>
  <si>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</si>
  <si>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</si>
  <si>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</si>
  <si>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</si>
  <si>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</si>
  <si>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</si>
  <si>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</si>
  <si>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</si>
  <si>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</si>
  <si>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</si>
  <si>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</si>
  <si>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</si>
  <si>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</si>
  <si>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</si>
  <si>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</si>
  <si>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</si>
  <si>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</si>
  <si>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</si>
  <si>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</si>
  <si>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</si>
  <si>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</si>
  <si>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</si>
  <si>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</si>
  <si>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</si>
  <si>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</si>
  <si>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</si>
  <si>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</si>
  <si>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</si>
  <si>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</si>
  <si>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</si>
  <si>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</si>
  <si>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</si>
  <si>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</si>
  <si>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</si>
  <si>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</si>
  <si>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</si>
  <si>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</si>
  <si>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</si>
  <si>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</si>
  <si>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</si>
  <si>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</si>
  <si>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</si>
  <si>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</si>
  <si>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</si>
  <si>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</si>
  <si>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</si>
  <si>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</si>
  <si>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</si>
  <si>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</si>
  <si>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</si>
  <si>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</si>
  <si>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</si>
  <si>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</si>
  <si>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</si>
  <si>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</si>
  <si>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</si>
  <si>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</si>
  <si>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</si>
  <si>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</si>
  <si>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</si>
  <si>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</si>
  <si>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</si>
  <si>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</si>
  <si>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</si>
  <si>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</si>
  <si>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</si>
  <si>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</si>
  <si>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</si>
  <si>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</si>
  <si>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</si>
  <si>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</si>
  <si>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</si>
  <si>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</si>
  <si>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</si>
  <si>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</si>
  <si>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</si>
  <si>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</si>
  <si>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</si>
  <si>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</si>
  <si>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</si>
  <si>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</si>
  <si>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</si>
  <si>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</si>
  <si>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</si>
  <si>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</si>
  <si>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</si>
  <si>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</si>
  <si>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</si>
  <si>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</si>
  <si>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</si>
  <si>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</si>
  <si>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</si>
  <si>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</si>
  <si>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</si>
  <si>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</si>
  <si>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</si>
  <si>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</si>
  <si>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</si>
  <si>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</si>
  <si>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</si>
  <si>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</si>
  <si>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</si>
  <si>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</si>
  <si>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</si>
  <si>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</si>
  <si>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</si>
  <si>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</si>
  <si>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</si>
  <si>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</si>
  <si>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</si>
  <si>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</si>
  <si>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</si>
  <si>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</si>
  <si>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</si>
  <si>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</si>
  <si>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</si>
  <si>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</si>
  <si>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</si>
  <si>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</si>
  <si>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</si>
  <si>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</si>
  <si>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</si>
  <si>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</si>
  <si>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</si>
  <si>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</si>
  <si>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</si>
  <si>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</si>
  <si>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</si>
  <si>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</si>
  <si>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</si>
  <si>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</si>
  <si>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</si>
  <si>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</si>
  <si>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</si>
  <si>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</si>
  <si>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</si>
  <si>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</si>
  <si>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</si>
  <si>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</si>
  <si>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</si>
  <si>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</si>
  <si>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</si>
  <si>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</si>
  <si>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</si>
  <si>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</si>
  <si>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</si>
  <si>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</si>
  <si>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</si>
  <si>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</si>
  <si>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</si>
  <si>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</si>
  <si>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</si>
  <si>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</si>
  <si>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</si>
  <si>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</si>
  <si>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</si>
  <si>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</si>
  <si>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</si>
  <si>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</si>
  <si>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</si>
  <si>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</si>
  <si>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</si>
  <si>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</si>
  <si>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</si>
  <si>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</si>
  <si>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</si>
  <si>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</si>
  <si>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</si>
  <si>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</si>
  <si>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</si>
  <si>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</si>
  <si>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</si>
  <si>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</si>
  <si>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</si>
  <si>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</si>
  <si>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</si>
  <si>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</si>
  <si>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</si>
  <si>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</si>
  <si>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</si>
  <si>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</si>
  <si>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</si>
  <si>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</si>
  <si>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</si>
  <si>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</si>
  <si>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</si>
  <si>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</si>
  <si>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</si>
  <si>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</si>
  <si>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</si>
  <si>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</si>
  <si>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</si>
  <si>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</si>
  <si>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</si>
  <si>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</si>
  <si>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</si>
  <si>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</si>
  <si>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</si>
  <si>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</si>
  <si>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</si>
  <si>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</si>
  <si>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</si>
  <si>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</si>
  <si>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</si>
  <si>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</si>
  <si>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</si>
  <si>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</si>
  <si>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</si>
  <si>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</si>
  <si>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</si>
  <si>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</si>
  <si>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</si>
  <si>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</si>
  <si>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</si>
  <si>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</si>
  <si>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</si>
  <si>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</si>
  <si>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</si>
  <si>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</si>
  <si>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</si>
  <si>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</si>
  <si>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</si>
  <si>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</si>
  <si>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</si>
  <si>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</si>
  <si>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</si>
  <si>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</si>
  <si>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</si>
  <si>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</si>
  <si>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</si>
  <si>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</si>
  <si>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</si>
  <si>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</si>
  <si>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</si>
  <si>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</si>
  <si>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</si>
  <si>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</si>
  <si>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</si>
  <si>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</si>
  <si>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</si>
  <si>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</si>
  <si>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</si>
  <si>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</si>
  <si>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</si>
  <si>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</si>
  <si>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</si>
  <si>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</si>
  <si>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</si>
  <si>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</si>
  <si>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</si>
  <si>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</si>
  <si>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</si>
  <si>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</si>
  <si>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</si>
  <si>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</si>
  <si>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</si>
  <si>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</si>
  <si>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</si>
  <si>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</si>
  <si>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</si>
  <si>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</si>
  <si>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</si>
  <si>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</si>
  <si>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</si>
  <si>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</si>
  <si>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</si>
  <si>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</si>
  <si>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</si>
  <si>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</si>
  <si>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</si>
  <si>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</si>
  <si>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</si>
  <si>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</si>
  <si>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</si>
  <si>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</si>
  <si>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</si>
  <si>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</si>
  <si>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</si>
  <si>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</si>
  <si>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</si>
  <si>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</si>
  <si>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</si>
  <si>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</si>
  <si>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</si>
  <si>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</si>
  <si>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</si>
  <si>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</si>
  <si>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</si>
  <si>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</si>
  <si>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</si>
  <si>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</si>
  <si>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</si>
  <si>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</si>
  <si>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</si>
  <si>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</si>
  <si>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</si>
  <si>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</si>
  <si>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</si>
  <si>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</si>
  <si>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</si>
  <si>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</si>
  <si>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</si>
  <si>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</si>
  <si>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</si>
  <si>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</si>
  <si>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</si>
  <si>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</si>
  <si>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</si>
  <si>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</si>
  <si>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</si>
  <si>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</si>
  <si>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</si>
  <si>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</si>
  <si>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</si>
  <si>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</si>
  <si>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</si>
  <si>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</si>
  <si>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</si>
  <si>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</si>
  <si>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</si>
  <si>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</si>
  <si>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</si>
  <si>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</si>
  <si>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</si>
  <si>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</si>
  <si>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</si>
  <si>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</si>
  <si>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</si>
  <si>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</si>
  <si>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</si>
  <si>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</si>
  <si>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</si>
  <si>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</si>
  <si>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</si>
  <si>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</si>
  <si>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</si>
  <si>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</si>
  <si>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</si>
  <si>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</si>
  <si>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</si>
  <si>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</si>
  <si>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</si>
  <si>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</si>
  <si>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</si>
  <si>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</si>
  <si>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</si>
  <si>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</si>
  <si>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</si>
  <si>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</si>
  <si>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</si>
  <si>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</si>
  <si>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</si>
  <si>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</si>
  <si>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</si>
  <si>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</si>
  <si>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</si>
  <si>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</si>
  <si>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</si>
  <si>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</si>
  <si>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</si>
  <si>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</si>
  <si>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</si>
  <si>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</si>
  <si>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</si>
  <si>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</si>
  <si>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</si>
  <si>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</si>
  <si>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</si>
  <si>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</si>
  <si>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</si>
  <si>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</si>
  <si>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</si>
  <si>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</si>
  <si>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</si>
  <si>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</si>
  <si>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</si>
  <si>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</si>
  <si>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</si>
  <si>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</si>
  <si>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</si>
  <si>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</si>
  <si>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</si>
  <si>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</si>
  <si>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</si>
  <si>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</si>
  <si>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</si>
  <si>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</si>
  <si>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</si>
  <si>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</si>
  <si>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</si>
  <si>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</si>
  <si>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</si>
  <si>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</si>
  <si>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</si>
  <si>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</si>
  <si>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</si>
  <si>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</si>
  <si>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</si>
  <si>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</si>
  <si>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</si>
  <si>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</si>
  <si>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</si>
  <si>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</si>
  <si>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</si>
  <si>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</si>
  <si>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</si>
  <si>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</si>
  <si>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</si>
  <si>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</si>
  <si>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</si>
  <si>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</si>
  <si>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</si>
  <si>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</si>
  <si>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</si>
  <si>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</si>
  <si>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</si>
  <si>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</si>
  <si>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</si>
  <si>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</si>
  <si>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</si>
  <si>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</si>
  <si>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</si>
  <si>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</si>
  <si>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</si>
  <si>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</si>
  <si>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</si>
  <si>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</si>
  <si>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</si>
  <si>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</si>
  <si>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</si>
  <si>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</si>
  <si>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</si>
  <si>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</si>
  <si>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</si>
  <si>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</si>
  <si>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</si>
  <si>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</si>
  <si>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</si>
  <si>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</si>
  <si>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</si>
  <si>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</si>
  <si>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</si>
  <si>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</si>
  <si>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</si>
  <si>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</si>
  <si>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</si>
  <si>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</si>
  <si>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</si>
  <si>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</si>
  <si>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</si>
  <si>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</si>
  <si>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</si>
  <si>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</si>
  <si>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</si>
  <si>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</si>
  <si>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</si>
  <si>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</si>
  <si>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</si>
  <si>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</si>
  <si>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</si>
  <si>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</si>
  <si>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</si>
  <si>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</si>
  <si>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</si>
  <si>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</si>
  <si>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</si>
  <si>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</si>
  <si>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</si>
  <si>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</si>
  <si>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</si>
  <si>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</si>
  <si>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</si>
  <si>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</si>
  <si>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</si>
  <si>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</si>
  <si>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</si>
  <si>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</si>
  <si>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</si>
  <si>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</si>
  <si>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</si>
  <si>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</si>
  <si>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</si>
  <si>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</si>
  <si>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</si>
  <si>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</si>
  <si>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</si>
  <si>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</si>
  <si>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</si>
  <si>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</si>
  <si>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</si>
  <si>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</si>
  <si>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</si>
  <si>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</si>
  <si>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</si>
  <si>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</si>
  <si>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</si>
  <si>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</si>
  <si>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</si>
  <si>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</si>
  <si>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</si>
  <si>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</si>
  <si>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</si>
  <si>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</si>
  <si>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</si>
  <si>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</si>
  <si>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</si>
  <si>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</si>
  <si>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</si>
  <si>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</si>
  <si>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</si>
  <si>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</si>
  <si>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</si>
  <si>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</si>
  <si>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</si>
  <si>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</si>
  <si>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</si>
  <si>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</si>
  <si>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</si>
  <si>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</si>
  <si>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</si>
  <si>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</si>
  <si>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</si>
  <si>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</si>
  <si>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</si>
  <si>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</si>
  <si>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</si>
  <si>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</si>
  <si>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</si>
  <si>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</si>
  <si>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</si>
  <si>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</si>
  <si>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</si>
  <si>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</si>
  <si>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</si>
  <si>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</si>
  <si>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</si>
  <si>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</si>
  <si>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</si>
  <si>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</si>
  <si>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</si>
  <si>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</si>
  <si>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</si>
  <si>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</si>
  <si>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</si>
  <si>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</si>
  <si>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</si>
  <si>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</si>
  <si>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</si>
  <si>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</si>
  <si>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</si>
  <si>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</si>
  <si>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</si>
  <si>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</si>
  <si>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</si>
  <si>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</si>
  <si>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</si>
  <si>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</si>
  <si>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</si>
  <si>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</si>
  <si>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</si>
  <si>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</si>
  <si>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</si>
  <si>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</si>
  <si>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</si>
  <si>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</si>
  <si>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</si>
  <si>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</si>
  <si>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</si>
  <si>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</si>
  <si>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</si>
  <si>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</si>
  <si>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</si>
  <si>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</si>
  <si>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</si>
  <si>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</si>
  <si>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</si>
  <si>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</si>
  <si>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</si>
  <si>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</si>
  <si>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</si>
  <si>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</si>
  <si>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</si>
  <si>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</si>
  <si>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</si>
  <si>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</si>
  <si>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</si>
  <si>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</si>
  <si>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</si>
  <si>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</si>
  <si>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</si>
  <si>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</si>
  <si>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</si>
  <si>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</si>
  <si>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</si>
  <si>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</si>
  <si>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</si>
  <si>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</si>
  <si>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</si>
  <si>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</si>
  <si>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</si>
  <si>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</si>
  <si>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</si>
  <si>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</si>
  <si>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</si>
  <si>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</si>
  <si>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</si>
  <si>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</si>
  <si>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</si>
  <si>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</si>
  <si>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</si>
  <si>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</si>
  <si>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</si>
  <si>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</si>
  <si>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</si>
  <si>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</si>
  <si>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</si>
  <si>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</si>
  <si>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</si>
  <si>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</si>
  <si>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</si>
  <si>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</si>
  <si>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</si>
  <si>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</si>
  <si>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</si>
  <si>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</si>
  <si>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</si>
  <si>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</si>
  <si>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</si>
  <si>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</si>
  <si>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</si>
  <si>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</si>
  <si>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</si>
  <si>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</si>
  <si>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</si>
  <si>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</si>
  <si>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</si>
  <si>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</si>
  <si>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</si>
  <si>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</si>
  <si>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</si>
  <si>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</si>
  <si>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</si>
  <si>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</si>
  <si>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</si>
  <si>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</si>
  <si>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</si>
  <si>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</si>
  <si>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</si>
  <si>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</si>
  <si>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</si>
  <si>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</si>
  <si>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</si>
  <si>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</si>
  <si>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</si>
  <si>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</si>
  <si>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</si>
  <si>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</si>
  <si>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</si>
  <si>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</si>
  <si>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</si>
  <si>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</si>
  <si>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</si>
  <si>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</si>
  <si>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</si>
  <si>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</si>
  <si>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</si>
  <si>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</si>
  <si>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faixa após o I98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</si>
  <si>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</si>
  <si>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</si>
  <si>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</si>
  <si>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</si>
  <si>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</si>
  <si>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</si>
  <si>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</si>
  <si>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</si>
  <si>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</si>
  <si>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</si>
  <si>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</si>
  <si>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CCO verificando faixa</t>
  </si>
  <si>
    <t>TINPAT2</t>
  </si>
  <si>
    <t>Herbert</t>
  </si>
  <si>
    <t>Descarga de 3 barras km 109</t>
  </si>
  <si>
    <t>Previsão de MC1 as 12h</t>
  </si>
  <si>
    <t>FErnanda</t>
  </si>
  <si>
    <t>Inspeção RIV - vma 45 km/h - inspeção nos pátios a 30 km/h</t>
  </si>
  <si>
    <t xml:space="preserve">MC1 as 08:10, CCO verificando faixa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</si>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</sst>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BA1" activePane="topRight" state="frozen"/>
      <selection pane="topRight" activeCell="BK96" sqref="BK9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 t="s">
        <v>1400</v>
      </c>
      <c r="BK85" s="14" t="s">
        <v>1400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 t="s">
        <v>1403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1</v>
      </c>
      <c r="BI91" s="14"/>
      <c r="BJ91" s="14" t="s">
        <v>1407</v>
      </c>
      <c r="BK91" s="14" t="s">
        <v>1407</v>
      </c>
      <c r="BL91" s="13"/>
      <c r="BM91" s="12"/>
      <c r="BN91" s="12"/>
      <c r="BO91" s="130"/>
      <c r="BP91" s="14"/>
      <c r="BQ91" s="10" t="str">
        <f t="shared" si="9"/>
        <v>Produção</v>
      </c>
      <c r="BR91" s="15">
        <f t="shared" si="10"/>
        <v>0.99999999999999978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1</v>
      </c>
      <c r="BI92" s="14"/>
      <c r="BJ92" s="14" t="s">
        <v>1407</v>
      </c>
      <c r="BK92" s="14" t="s">
        <v>1407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0.99999999999999978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1409</v>
      </c>
      <c r="BK94" s="14" t="s">
        <v>1410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1411</v>
      </c>
      <c r="BK96" s="14" t="s">
        <v>1411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 t="s">
        <v>1412</v>
      </c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1413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1414</v>
      </c>
      <c r="W98" s="135" t="s">
        <v>1415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1416</v>
      </c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1417</v>
      </c>
      <c r="W99" s="135" t="s">
        <v>1418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1391</v>
      </c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 t="s">
        <v>1419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567</v>
      </c>
      <c r="I107" s="135" t="s">
        <v>567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1304</v>
      </c>
      <c r="W107" s="135" t="s">
        <v>1342</v>
      </c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Camila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565</v>
      </c>
      <c r="I109" s="135" t="s">
        <v>530</v>
      </c>
      <c r="J109" s="151">
        <v>98</v>
      </c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>
        <v>0.29166666666666669</v>
      </c>
      <c r="P109" s="135"/>
      <c r="Q109" s="71"/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ALTO ARAGUAIA - RONDONOPOLIS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>
        <f>IF(BS_CONTROLE[[#This Row],[SUB]]=0, "-", BS_CONTROLE[[#This Row],[SUB]])</f>
        <v>98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e">
        <f t="shared" si="9"/>
        <v>#DIV/0!</v>
      </c>
      <c r="BR109" s="15" t="e">
        <f t="shared" si="10"/>
        <v>#DIV/0!</v>
      </c>
      <c r="BS109" s="15" t="e">
        <f t="shared" si="11"/>
        <v>#DIV/0!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1420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07" operator="equal">
      <formula>"ERRO"</formula>
    </cfRule>
  </conditionalFormatting>
  <conditionalFormatting sqref="X4 Y1:Z802">
    <cfRule type="cellIs" dxfId="120" priority="18496" operator="equal">
      <formula>"OPORTUNIDADE"</formula>
    </cfRule>
  </conditionalFormatting>
  <conditionalFormatting sqref="AZ6:AZ802">
    <cfRule type="expression" dxfId="119" priority="18491">
      <formula>$BU6=1</formula>
    </cfRule>
  </conditionalFormatting>
  <conditionalFormatting sqref="BQ6:BQ802">
    <cfRule type="cellIs" dxfId="118" priority="18502" operator="equal">
      <formula>"Produção e Intervalo"</formula>
    </cfRule>
    <cfRule type="cellIs" dxfId="117" priority="18503" operator="equal">
      <formula>"Aderente"</formula>
    </cfRule>
    <cfRule type="cellIs" dxfId="116" priority="18504" operator="equal">
      <formula>"Intervalo"</formula>
    </cfRule>
    <cfRule type="cellIs" dxfId="115" priority="18505" operator="equal">
      <formula>"Produção"</formula>
    </cfRule>
    <cfRule type="cellIs" dxfId="114" priority="18506" operator="equal">
      <formula>"ERRO"</formula>
    </cfRule>
  </conditionalFormatting>
  <conditionalFormatting sqref="BR6:BS802">
    <cfRule type="cellIs" dxfId="113" priority="18484" operator="equal">
      <formula>"*"</formula>
    </cfRule>
    <cfRule type="cellIs" dxfId="112" priority="18485" operator="greaterThanOrEqual">
      <formula>1</formula>
    </cfRule>
    <cfRule type="cellIs" dxfId="111" priority="18486" operator="lessThan">
      <formula>1</formula>
    </cfRule>
  </conditionalFormatting>
  <conditionalFormatting sqref="Y6:Z802">
    <cfRule type="cellIs" dxfId="110" priority="18432" operator="equal">
      <formula>"NÃO"</formula>
    </cfRule>
    <cfRule type="cellIs" dxfId="109" priority="18433" operator="equal">
      <formula>"SIM"</formula>
    </cfRule>
  </conditionalFormatting>
  <conditionalFormatting sqref="Y1047865:Y1048576">
    <cfRule type="cellIs" dxfId="108" priority="18313" operator="equal">
      <formula>"OPORTUNIDADE"</formula>
    </cfRule>
  </conditionalFormatting>
  <conditionalFormatting sqref="Y1047865:Y1048576">
    <cfRule type="cellIs" dxfId="107" priority="18311" operator="equal">
      <formula>"NÃO"</formula>
    </cfRule>
    <cfRule type="cellIs" dxfId="106" priority="18312" operator="equal">
      <formula>"SIM"</formula>
    </cfRule>
  </conditionalFormatting>
  <conditionalFormatting sqref="BK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97:BK802">
    <cfRule type="iconSet" priority="217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8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3">
      <iconSet showValue="0">
        <cfvo type="percent" val="0"/>
        <cfvo type="num" val="1"/>
        <cfvo type="num" val="1" gte="0"/>
      </iconSet>
    </cfRule>
    <cfRule type="iconSet" priority="22014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1421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1422</v>
      </c>
      <c r="E3" s="186" t="s">
        <v>1423</v>
      </c>
      <c r="F3" s="186" t="s">
        <v>1424</v>
      </c>
      <c r="G3" s="186" t="s">
        <v>1425</v>
      </c>
      <c r="H3" s="186" t="s">
        <v>1426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1428</v>
      </c>
      <c r="D13" s="187">
        <v>9049</v>
      </c>
      <c r="E13" s="188">
        <v>46044</v>
      </c>
      <c r="F13" s="190" t="s">
        <v>1429</v>
      </c>
      <c r="G13" s="187" t="s">
        <v>1430</v>
      </c>
      <c r="H13" s="187"/>
    </row>
    <row r="14" spans="3:8">
      <c r="C14" s="187" t="s">
        <v>1428</v>
      </c>
      <c r="D14" s="187">
        <v>9044</v>
      </c>
      <c r="E14" s="188">
        <v>46044</v>
      </c>
      <c r="F14" s="190" t="s">
        <v>1431</v>
      </c>
      <c r="G14" s="187" t="s">
        <v>1432</v>
      </c>
      <c r="H14" s="187"/>
    </row>
    <row r="15" spans="3:8">
      <c r="C15" s="187" t="s">
        <v>733</v>
      </c>
      <c r="D15" s="187">
        <v>9423</v>
      </c>
      <c r="E15" s="188">
        <v>46062</v>
      </c>
      <c r="F15" s="190" t="s">
        <v>1433</v>
      </c>
      <c r="G15" s="187"/>
      <c r="H15" s="187"/>
    </row>
    <row r="16" spans="3:8">
      <c r="C16" s="187" t="s">
        <v>733</v>
      </c>
      <c r="D16" s="187">
        <v>9372</v>
      </c>
      <c r="E16" s="188">
        <v>46062</v>
      </c>
      <c r="F16" s="190" t="s">
        <v>1433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1434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1435</v>
      </c>
      <c r="C4" s="191" t="s">
        <v>1436</v>
      </c>
      <c r="D4" s="191" t="s">
        <v>1437</v>
      </c>
      <c r="E4" s="191" t="s">
        <v>1438</v>
      </c>
      <c r="F4" s="191" t="s">
        <v>368</v>
      </c>
      <c r="G4" s="191" t="s">
        <v>1439</v>
      </c>
    </row>
    <row r="5" spans="2:7">
      <c r="B5" s="192" t="s">
        <v>1440</v>
      </c>
      <c r="C5" s="192">
        <v>309525</v>
      </c>
      <c r="D5" s="192" t="s">
        <v>1441</v>
      </c>
      <c r="E5" s="192" t="s">
        <v>249</v>
      </c>
      <c r="F5" s="192" t="s">
        <v>1442</v>
      </c>
      <c r="G5" s="193">
        <v>46296</v>
      </c>
    </row>
    <row r="6" spans="2:7">
      <c r="B6" s="192" t="s">
        <v>1443</v>
      </c>
      <c r="C6" s="192">
        <v>257410</v>
      </c>
      <c r="D6" s="192" t="s">
        <v>1444</v>
      </c>
      <c r="E6" s="192" t="s">
        <v>249</v>
      </c>
      <c r="F6" s="192" t="s">
        <v>1442</v>
      </c>
      <c r="G6" s="193"/>
    </row>
    <row r="7" spans="2:7">
      <c r="B7" s="192" t="s">
        <v>1259</v>
      </c>
      <c r="C7" s="192">
        <v>256875</v>
      </c>
      <c r="D7" s="192" t="s">
        <v>1445</v>
      </c>
      <c r="E7" s="192" t="s">
        <v>249</v>
      </c>
      <c r="F7" s="192" t="s">
        <v>1442</v>
      </c>
      <c r="G7" s="193">
        <v>46296</v>
      </c>
    </row>
    <row r="8" spans="2:7">
      <c r="B8" s="192" t="s">
        <v>1446</v>
      </c>
      <c r="C8" s="192">
        <v>257278</v>
      </c>
      <c r="D8" s="192" t="s">
        <v>1447</v>
      </c>
      <c r="E8" s="192" t="s">
        <v>240</v>
      </c>
      <c r="F8" s="192" t="s">
        <v>1448</v>
      </c>
      <c r="G8" s="193">
        <v>46235</v>
      </c>
    </row>
    <row r="9" spans="2:7">
      <c r="B9" s="192" t="s">
        <v>1449</v>
      </c>
      <c r="C9" s="192">
        <v>257033</v>
      </c>
      <c r="D9" s="192" t="s">
        <v>1450</v>
      </c>
      <c r="E9" s="192" t="s">
        <v>240</v>
      </c>
      <c r="F9" s="192" t="s">
        <v>385</v>
      </c>
      <c r="G9" s="192" t="s">
        <v>1451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1452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1453</v>
      </c>
      <c r="B2" s="91" t="s">
        <v>1454</v>
      </c>
      <c r="C2" s="91" t="s">
        <v>7</v>
      </c>
      <c r="D2" s="92" t="s">
        <v>1175</v>
      </c>
      <c r="E2" s="92" t="s">
        <v>368</v>
      </c>
      <c r="F2" s="92" t="s">
        <v>1455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1456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Camila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-</v>
      </c>
      <c r="L108" s="196" t="str">
        <f>IF(FN_MC!N109="","*",FN_MC!N109)</f>
        <v>-</v>
      </c>
      <c r="M108" s="97">
        <f>IF(FN_MC!J109="","*",FN_MC!J109)</f>
        <v>98</v>
      </c>
      <c r="N108" s="183" t="str">
        <f>IF(FN_MC!K109="","*",FN_MC!K109)</f>
        <v>*</v>
      </c>
      <c r="O108" s="183" t="str">
        <f>IF(FN_MC!L109="","*",FN_MC!L109)</f>
        <v>-</v>
      </c>
      <c r="P108" s="107">
        <f>IF(FN_MC!O109="","*",FN_MC!O109)</f>
        <v>0.29166666666666669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1457</v>
      </c>
      <c r="D5" s="242"/>
      <c r="E5" s="242"/>
      <c r="F5" s="242"/>
      <c r="G5" s="242"/>
      <c r="H5" s="242"/>
      <c r="I5" s="242"/>
      <c r="J5" s="243"/>
      <c r="K5" s="244" t="s">
        <v>1458</v>
      </c>
      <c r="L5" s="245"/>
      <c r="M5" s="245"/>
      <c r="N5" s="245"/>
      <c r="O5" s="246" t="s">
        <v>1459</v>
      </c>
      <c r="P5" s="247"/>
      <c r="Q5" s="248"/>
    </row>
    <row r="6" spans="1:17" s="81" customFormat="1" ht="15.75" customHeight="1">
      <c r="A6" s="75" t="s">
        <v>1455</v>
      </c>
      <c r="B6" s="82" t="s">
        <v>1454</v>
      </c>
      <c r="C6" s="83" t="s">
        <v>1175</v>
      </c>
      <c r="D6" s="84" t="s">
        <v>1176</v>
      </c>
      <c r="E6" s="83" t="s">
        <v>1460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1461</v>
      </c>
      <c r="M6" s="116" t="s">
        <v>29</v>
      </c>
      <c r="N6" s="117" t="s">
        <v>1170</v>
      </c>
      <c r="O6" s="165" t="s">
        <v>1213</v>
      </c>
      <c r="P6" s="128"/>
      <c r="Q6" s="139" t="s">
        <v>1462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MC1 as 06:30h - faixa após o I98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1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1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*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-</v>
      </c>
      <c r="H108" s="125" t="str">
        <f>IF(FN_MC!K109="","*",FN_MC!K109)</f>
        <v>*</v>
      </c>
      <c r="I108" s="110">
        <f>IF(FN_MC!O109="","*",FN_MC!O109)</f>
        <v>0.29166666666666669</v>
      </c>
      <c r="J108" s="110" t="str">
        <f>IF(FN_MC!P109="","*",FN_MC!P109)</f>
        <v>*</v>
      </c>
      <c r="K108" s="118" t="str">
        <f>IF(FN_MC!AK109="","*",FN_MC!AK109)</f>
        <v>TIQ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1463</v>
      </c>
      <c r="C2" s="83" t="s">
        <v>1160</v>
      </c>
      <c r="D2" s="83" t="s">
        <v>1162</v>
      </c>
      <c r="E2" s="83" t="s">
        <v>1464</v>
      </c>
      <c r="F2" s="83" t="s">
        <v>1465</v>
      </c>
      <c r="G2" s="83" t="s">
        <v>1466</v>
      </c>
      <c r="H2" s="83" t="s">
        <v>1467</v>
      </c>
      <c r="I2" s="83" t="s">
        <v>1468</v>
      </c>
      <c r="J2" s="83" t="s">
        <v>1469</v>
      </c>
      <c r="K2" s="109" t="s">
        <v>1470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-</v>
      </c>
      <c r="G104" s="101" t="str">
        <f>IF(FN_MC!I109="","*",FN_MC!I109)</f>
        <v>TGR2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2026-03-06T14:46:52Z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