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09" documentId="120_S{118792C3-22EF-5104-A093-F22BFE3913F3}" xr6:coauthVersionLast="47" xr6:coauthVersionMax="47" xr10:uidLastSave="{BD08FAFB-23B2-45A0-9479-D3BFB98A318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<sst xmlns="http://schemas.openxmlformats.org/spreadsheetml/2006/main" count="6442" uniqueCount="1438">
  <si>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</si>
  <si>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</si>
  <si>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</si>
  <si>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</si>
  <si>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</si>
  <si>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</si>
  <si>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</si>
  <si>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</si>
  <si>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</si>
  <si>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</si>
  <si>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</si>
  <si>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</si>
  <si>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</si>
  <si>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</si>
  <si>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</si>
  <si>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</si>
  <si>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</si>
  <si>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</si>
  <si>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</si>
  <si>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</si>
  <si>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</si>
  <si>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</si>
  <si>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</si>
  <si>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</si>
  <si>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</si>
  <si>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</si>
  <si>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</si>
  <si>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</si>
  <si>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</si>
  <si>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</si>
  <si>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</si>
  <si>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</si>
  <si>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</si>
  <si>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</si>
  <si>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</si>
  <si>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</si>
  <si>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</si>
  <si>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</si>
  <si>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</si>
  <si>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</si>
  <si>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</si>
  <si>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</si>
  <si>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</si>
  <si>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</si>
  <si>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</si>
  <si>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</si>
  <si>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</si>
  <si>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</si>
  <si>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</si>
  <si>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</si>
  <si>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</si>
  <si>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</si>
  <si>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</si>
  <si>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</si>
  <si>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</si>
  <si>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</si>
  <si>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</si>
  <si>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</si>
  <si>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</si>
  <si>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</si>
  <si>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</si>
  <si>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</si>
  <si>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</si>
  <si>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</si>
  <si>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</si>
  <si>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</si>
  <si>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</si>
  <si>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</si>
  <si>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</si>
  <si>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</si>
  <si>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</si>
  <si>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</si>
  <si>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</si>
  <si>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</si>
  <si>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</si>
  <si>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</si>
  <si>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</si>
  <si>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</si>
  <si>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</si>
  <si>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</si>
  <si>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</si>
  <si>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</si>
  <si>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</si>
  <si>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</si>
  <si>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</si>
  <si>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</si>
  <si>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</si>
  <si>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</si>
  <si>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</si>
  <si>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</si>
  <si>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</si>
  <si>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</si>
  <si>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</si>
  <si>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</si>
  <si>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</si>
  <si>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</si>
  <si>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</si>
  <si>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</si>
  <si>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</si>
  <si>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</si>
  <si>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</si>
  <si>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</si>
  <si>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</si>
  <si>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</si>
  <si>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</si>
  <si>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</si>
  <si>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</si>
  <si>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</si>
  <si>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</si>
  <si>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</si>
  <si>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</si>
  <si>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</si>
  <si>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</si>
  <si>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</si>
  <si>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</si>
  <si>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</si>
  <si>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</si>
  <si>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</si>
  <si>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</si>
  <si>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</si>
  <si>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</si>
  <si>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</si>
  <si>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</si>
  <si>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</si>
  <si>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</si>
  <si>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</si>
  <si>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</si>
  <si>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</si>
  <si>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</si>
  <si>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</si>
  <si>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</si>
  <si>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</si>
  <si>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</si>
  <si>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</si>
  <si>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</si>
  <si>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</si>
  <si>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</si>
  <si>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</si>
  <si>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</si>
  <si>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</si>
  <si>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</si>
  <si>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</si>
  <si>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</si>
  <si>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</si>
  <si>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</si>
  <si>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</si>
  <si>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</si>
  <si>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</si>
  <si>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</si>
  <si>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</si>
  <si>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</si>
  <si>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</si>
  <si>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</si>
  <si>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</si>
  <si>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</si>
  <si>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</si>
  <si>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</si>
  <si>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</si>
  <si>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</si>
  <si>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</si>
  <si>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</si>
  <si>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</si>
  <si>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</si>
  <si>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</si>
  <si>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</si>
  <si>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</si>
  <si>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</si>
  <si>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</si>
  <si>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</si>
  <si>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</si>
  <si>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</si>
  <si>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</si>
  <si>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</si>
  <si>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</si>
  <si>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</si>
  <si>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</si>
  <si>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</si>
  <si>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</si>
  <si>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</si>
  <si>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</si>
  <si>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</si>
  <si>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</si>
  <si>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</si>
  <si>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</si>
  <si>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</si>
  <si>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</si>
  <si>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</si>
  <si>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</si>
  <si>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</si>
  <si>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</si>
  <si>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</si>
  <si>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</si>
  <si>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</si>
  <si>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</si>
  <si>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</si>
  <si>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</si>
  <si>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</si>
  <si>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</si>
  <si>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</si>
  <si>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</si>
  <si>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</si>
  <si>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</si>
  <si>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</si>
  <si>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</si>
  <si>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</si>
  <si>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</si>
  <si>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</si>
  <si>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</si>
  <si>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</si>
  <si>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</si>
  <si>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</si>
  <si>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</si>
  <si>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</si>
  <si>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</si>
  <si>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</si>
  <si>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</si>
  <si>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</si>
  <si>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</si>
  <si>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</si>
  <si>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</si>
  <si>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</si>
  <si>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</si>
  <si>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</si>
  <si>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</si>
  <si>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</si>
  <si>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</si>
  <si>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</si>
  <si>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</si>
  <si>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</si>
  <si>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</si>
  <si>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</si>
  <si>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</si>
  <si>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</si>
  <si>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</si>
  <si>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</si>
  <si>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</si>
  <si>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</si>
  <si>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</si>
  <si>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</si>
  <si>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</si>
  <si>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</si>
  <si>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</si>
  <si>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</si>
  <si>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</si>
  <si>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</si>
  <si>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</si>
  <si>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</si>
  <si>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</si>
  <si>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</si>
  <si>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</si>
  <si>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</si>
  <si>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</si>
  <si>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</si>
  <si>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</si>
  <si>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</si>
  <si>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</si>
  <si>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</si>
  <si>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</si>
  <si>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</si>
  <si>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</si>
  <si>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</si>
  <si>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</si>
  <si>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</si>
  <si>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</si>
  <si>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</si>
  <si>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</si>
  <si>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</si>
  <si>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</si>
  <si>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</si>
  <si>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</si>
  <si>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</si>
  <si>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</si>
  <si>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</si>
  <si>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</si>
  <si>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</si>
  <si>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</si>
  <si>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</si>
  <si>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</si>
  <si>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</si>
  <si>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</si>
  <si>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</si>
  <si>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</si>
  <si>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</si>
  <si>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</si>
  <si>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</si>
  <si>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</si>
  <si>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</si>
  <si>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</si>
  <si>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</si>
  <si>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</si>
  <si>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</si>
  <si>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</si>
  <si>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</si>
  <si>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</si>
  <si>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</si>
  <si>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</si>
  <si>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</si>
  <si>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</si>
  <si>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</si>
  <si>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</si>
  <si>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</si>
  <si>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</si>
  <si>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</si>
  <si>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</si>
  <si>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</si>
  <si>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</si>
  <si>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</si>
  <si>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</si>
  <si>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</si>
  <si>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</si>
  <si>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</si>
  <si>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</si>
  <si>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</si>
  <si>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</si>
  <si>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</si>
  <si>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</si>
  <si>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</si>
  <si>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</si>
  <si>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</si>
  <si>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</si>
  <si>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</si>
  <si>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</si>
  <si>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</si>
  <si>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</si>
  <si>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</si>
  <si>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</si>
  <si>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</si>
  <si>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</si>
  <si>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</si>
  <si>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</si>
  <si>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</si>
  <si>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</si>
  <si>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</si>
  <si>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</si>
  <si>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</si>
  <si>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</si>
  <si>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</si>
  <si>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</si>
  <si>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</si>
  <si>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</si>
  <si>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</si>
  <si>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</si>
  <si>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</si>
  <si>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</si>
  <si>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</si>
  <si>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</si>
  <si>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</si>
  <si>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</si>
  <si>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</si>
  <si>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</si>
  <si>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</si>
  <si>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</si>
  <si>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</si>
  <si>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</si>
  <si>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</si>
  <si>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</si>
  <si>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</si>
  <si>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</si>
  <si>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</si>
  <si>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</si>
  <si>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</si>
  <si>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</si>
  <si>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</si>
  <si>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</si>
  <si>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</si>
  <si>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</si>
  <si>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</si>
  <si>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</si>
  <si>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</si>
  <si>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</si>
  <si>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</si>
  <si>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</si>
  <si>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</si>
  <si>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</si>
  <si>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</si>
  <si>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</si>
  <si>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</si>
  <si>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</si>
  <si>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</si>
  <si>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</si>
  <si>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</si>
  <si>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</si>
  <si>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</si>
  <si>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</si>
  <si>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</si>
  <si>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</si>
  <si>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</si>
  <si>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</si>
  <si>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</si>
  <si>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</si>
  <si>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</si>
  <si>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</si>
  <si>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</si>
  <si>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</si>
  <si>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</si>
  <si>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</si>
  <si>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</si>
  <si>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</si>
  <si>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</si>
  <si>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</si>
  <si>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</si>
  <si>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</si>
  <si>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</si>
  <si>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</si>
  <si>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</si>
  <si>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</si>
  <si>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</si>
  <si>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</si>
  <si>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</si>
  <si>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</si>
  <si>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</si>
  <si>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</si>
  <si>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</si>
  <si>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</si>
  <si>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</si>
  <si>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</si>
  <si>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</si>
  <si>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</si>
  <si>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</si>
  <si>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</si>
  <si>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</si>
  <si>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</si>
  <si>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</si>
  <si>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</si>
  <si>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</si>
  <si>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</si>
  <si>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</si>
  <si>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</si>
  <si>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</si>
  <si>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</si>
  <si>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</si>
  <si>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</si>
  <si>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</si>
  <si>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</si>
  <si>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</si>
  <si>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</si>
  <si>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</si>
  <si>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</si>
  <si>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</si>
  <si>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</si>
  <si>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</si>
  <si>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</si>
  <si>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</si>
  <si>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</si>
  <si>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</si>
  <si>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</si>
  <si>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</si>
  <si>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</si>
  <si>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</si>
  <si>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</si>
  <si>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</si>
  <si>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</si>
  <si>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</si>
  <si>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</si>
  <si>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</si>
  <si>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</si>
  <si>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</si>
  <si>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</si>
  <si>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</si>
  <si>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</si>
  <si>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</si>
  <si>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</si>
  <si>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</si>
  <si>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</si>
  <si>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</si>
  <si>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</si>
  <si>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</si>
  <si>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</si>
  <si>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</si>
  <si>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</si>
  <si>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</si>
  <si>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</si>
  <si>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</si>
  <si>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</si>
  <si>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</si>
  <si>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</si>
  <si>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</si>
  <si>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</si>
  <si>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</si>
  <si>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</si>
  <si>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</si>
  <si>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</si>
  <si>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</si>
  <si>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</si>
  <si>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</si>
  <si>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</si>
  <si>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</si>
  <si>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</si>
  <si>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</si>
  <si>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</si>
  <si>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</si>
  <si>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</si>
  <si>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</si>
  <si>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</si>
  <si>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</si>
  <si>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</si>
  <si>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</si>
  <si>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</si>
  <si>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</si>
  <si>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</si>
  <si>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</si>
  <si>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</si>
  <si>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</si>
  <si>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</si>
  <si>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</si>
  <si>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</si>
  <si>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</si>
  <si>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</si>
  <si>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</si>
  <si>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</si>
  <si>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</si>
  <si>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</si>
  <si>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</si>
  <si>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</si>
  <si>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</si>
  <si>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</si>
  <si>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</si>
  <si>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</si>
  <si>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</si>
  <si>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</si>
  <si>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</si>
  <si>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</si>
  <si>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</si>
  <si>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</si>
  <si>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</si>
  <si>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</si>
  <si>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</si>
  <si>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</si>
  <si>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</si>
  <si>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</si>
  <si>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</si>
  <si>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</si>
  <si>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</si>
  <si>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</si>
  <si>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</si>
  <si>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</si>
  <si>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</si>
  <si>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</si>
  <si>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</si>
  <si>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</si>
  <si>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</si>
  <si>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</si>
  <si>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</si>
  <si>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</si>
  <si>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</si>
  <si>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</si>
  <si>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</si>
  <si>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</si>
  <si>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</si>
  <si>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</si>
  <si>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</si>
  <si>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</si>
  <si>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</si>
  <si>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</si>
  <si>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</si>
  <si>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</si>
  <si>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</si>
  <si>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</si>
  <si>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</si>
  <si>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</si>
  <si>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</si>
  <si>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</si>
  <si>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</si>
  <si>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</si>
  <si>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</si>
  <si>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</si>
  <si>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</si>
  <si>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</si>
  <si>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</si>
  <si>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</si>
  <si>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</si>
  <si>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</si>
  <si>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</si>
  <si>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</si>
  <si>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</si>
  <si>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</si>
  <si>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</si>
  <si>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</si>
  <si>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</si>
  <si>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</si>
  <si>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</si>
  <si>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</si>
  <si>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</si>
  <si>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</si>
  <si>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</si>
  <si>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</si>
  <si>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</si>
  <si>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</si>
  <si>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</si>
  <si>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</si>
  <si>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</si>
  <si>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</si>
  <si>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</si>
  <si>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</si>
  <si>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</si>
  <si>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</si>
  <si>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</si>
  <si>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</si>
  <si>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</si>
  <si>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</si>
  <si>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</si>
  <si>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</si>
  <si>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</si>
  <si>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</si>
  <si>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</si>
  <si>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</si>
  <si>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</si>
  <si>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</si>
  <si>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</si>
  <si>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</si>
  <si>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</si>
  <si>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</si>
  <si>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</si>
  <si>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</si>
  <si>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</si>
  <si>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</si>
  <si>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</si>
  <si>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</si>
  <si>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</si>
  <si>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</si>
  <si>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</si>
  <si>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</si>
  <si>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</si>
  <si>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</si>
  <si>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</si>
  <si>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</si>
  <si>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</si>
  <si>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</si>
  <si>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</si>
  <si>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</si>
  <si>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</si>
  <si>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</si>
  <si>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</si>
  <si>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</si>
  <si>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</si>
  <si>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</si>
  <si>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</si>
  <si>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</si>
  <si>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</si>
  <si>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</si>
  <si>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</si>
  <si>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</si>
  <si>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</si>
  <si>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</si>
  <si>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</si>
  <si>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</si>
  <si>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</si>
  <si>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</si>
  <si>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</si>
  <si>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</si>
  <si>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</si>
  <si>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</si>
  <si>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</si>
  <si>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</si>
  <si>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</si>
  <si>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</si>
  <si>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</si>
  <si>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</si>
  <si>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</si>
  <si>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</si>
  <si>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</si>
  <si>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</si>
  <si>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</si>
  <si>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</si>
  <si>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</si>
  <si>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</si>
  <si>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</si>
  <si>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</si>
  <si>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</si>
  <si>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</si>
  <si>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</si>
  <si>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</si>
  <si>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</si>
  <si>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</si>
  <si>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</si>
  <si>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</si>
  <si>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</si>
  <si>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</si>
  <si>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</si>
  <si>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</si>
  <si>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</si>
  <si>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</si>
  <si>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</si>
  <si>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</si>
  <si>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</si>
  <si>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</si>
  <si>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</si>
  <si>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</si>
  <si>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</si>
  <si>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</si>
  <si>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</si>
  <si>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</si>
  <si>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</si>
  <si>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</si>
  <si>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</si>
  <si>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</si>
  <si>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</si>
  <si>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</si>
  <si>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</si>
  <si>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</si>
  <si>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</si>
  <si>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</si>
  <si>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</si>
  <si>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</si>
  <si>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</si>
  <si>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</si>
  <si>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</si>
  <si>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</si>
  <si>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</si>
  <si>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</si>
  <si>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</si>
  <si>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</si>
  <si>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</si>
  <si>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</si>
  <si>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</si>
  <si>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</si>
  <si>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</si>
  <si>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</si>
  <si>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</si>
  <si>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</si>
  <si>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</si>
  <si>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</si>
  <si>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</si>
  <si>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</si>
  <si>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</si>
  <si>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</si>
  <si>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</si>
  <si>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</si>
  <si>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</si>
  <si>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</si>
  <si>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</si>
  <si>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</si>
  <si>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</si>
  <si>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</si>
  <si>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</si>
  <si>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</si>
  <si>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</si>
  <si>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</si>
  <si>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</si>
  <si>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</si>
  <si>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</si>
  <si>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</si>
  <si>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</si>
  <si>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</si>
  <si>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</si>
  <si>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</si>
  <si>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</si>
  <si>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</si>
  <si>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</si>
  <si>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</si>
  <si>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</si>
  <si>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</si>
  <si>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</si>
  <si>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</si>
  <si>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</si>
  <si>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</si>
  <si>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</si>
  <si>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</si>
  <si>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</si>
  <si>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</si>
  <si>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</si>
  <si>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</si>
  <si>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</si>
  <si>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</si>
  <si>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</si>
  <si>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</si>
  <si>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</si>
  <si>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</si>
  <si>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</si>
  <si>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</si>
  <si>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</si>
  <si>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</si>
  <si>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</si>
  <si>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</si>
  <si>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</si>
  <si>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</si>
  <si>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</si>
  <si>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</si>
  <si>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</si>
  <si>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</si>
  <si>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</si>
  <si>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</si>
  <si>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</si>
  <si>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</si>
  <si>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</si>
  <si>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</si>
  <si>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</si>
  <si>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</si>
  <si>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</si>
  <si>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</si>
  <si>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</si>
  <si>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</si>
  <si>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</si>
  <si>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</si>
  <si>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</si>
  <si>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</si>
  <si>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</si>
  <si>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</si>
  <si>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</si>
  <si>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</si>
  <si>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</si>
  <si>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</si>
  <si>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</si>
  <si>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</si>
  <si>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</si>
  <si>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</si>
  <si>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</si>
  <si>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</si>
  <si>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</si>
  <si>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</si>
  <si>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</si>
  <si>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</si>
  <si>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</si>
  <si>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</si>
  <si>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</si>
  <si>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</si>
  <si>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</si>
  <si>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</si>
  <si>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</si>
  <si>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</si>
  <si>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</si>
  <si>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</si>
  <si>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</si>
  <si>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</si>
  <si>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</si>
  <si>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</si>
  <si>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</si>
  <si>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</si>
  <si>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</si>
  <si>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</si>
  <si>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</si>
  <si>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</si>
  <si>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</si>
  <si>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</si>
  <si>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</si>
  <si>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</si>
  <si>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</si>
  <si>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</si>
  <si>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</si>
  <si>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</si>
  <si>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</si>
  <si>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</si>
  <si>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</si>
  <si>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</si>
  <si>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</si>
  <si>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</si>
  <si>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</si>
  <si>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</si>
  <si>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</si>
  <si>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</si>
  <si>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</si>
  <si>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</si>
  <si>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</si>
  <si>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</si>
  <si>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</si>
  <si>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</si>
  <si>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</si>
  <si>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</si>
  <si>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</si>
  <si>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</si>
  <si>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</si>
  <si>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</si>
  <si>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</si>
  <si>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</si>
  <si>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</si>
  <si>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</si>
  <si>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</si>
  <si>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</si>
  <si>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</si>
  <si>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</si>
  <si>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</si>
  <si>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</si>
  <si>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</si>
  <si>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</si>
  <si>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</si>
  <si>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</si>
  <si>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</si>
  <si>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</si>
  <si>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</si>
  <si>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</si>
  <si>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</si>
  <si>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</si>
  <si>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</si>
  <si>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</si>
  <si>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</si>
  <si>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</si>
  <si>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</si>
  <si>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</si>
  <si>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</si>
  <si>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</si>
  <si>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</si>
  <si>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</si>
  <si>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</si>
  <si>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</si>
  <si>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</si>
  <si>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</si>
  <si>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</si>
  <si>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</si>
  <si>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</si>
  <si>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</si>
  <si>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</si>
  <si>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</si>
  <si>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</si>
  <si>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</si>
  <si>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</si>
  <si>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</si>
  <si>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</si>
  <si>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</si>
  <si>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</si>
  <si>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</si>
  <si>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</si>
  <si>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</si>
  <si>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</si>
  <si>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</si>
  <si>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</si>
  <si>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</si>
  <si>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</si>
  <si>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</si>
  <si>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</si>
  <si>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</si>
  <si>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</si>
  <si>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</si>
  <si>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</si>
  <si>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</si>
  <si>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</si>
  <si>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</si>
  <si>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</si>
  <si>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</si>
  <si>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</si>
  <si>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</si>
  <si>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</si>
  <si>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</si>
  <si>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</si>
  <si>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</si>
  <si>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</si>
  <si>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</si>
  <si>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</si>
  <si>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</si>
  <si>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</si>
  <si>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</si>
  <si>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</si>
  <si>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</si>
  <si>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</si>
  <si>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</si>
  <si>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</si>
  <si>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</si>
  <si>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</si>
  <si>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</si>
  <si>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</si>
  <si>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</si>
  <si>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</si>
  <si>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</si>
  <si>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</si>
  <si>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</si>
  <si>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</si>
  <si>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</si>
  <si>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</si>
  <si>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</si>
  <si>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</si>
  <si>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</si>
  <si>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</si>
  <si>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</si>
  <si>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</si>
  <si>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</si>
  <si>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</si>
  <si>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</si>
  <si>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</si>
  <si>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</si>
  <si>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</si>
  <si>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</si>
  <si>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</si>
  <si>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</si>
  <si>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</si>
  <si>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</si>
  <si>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</si>
  <si>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</si>
  <si>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</si>
  <si>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</si>
  <si>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</si>
  <si>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</si>
  <si>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</si>
  <si>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</si>
  <si>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</si>
  <si>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</si>
  <si>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</si>
  <si>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</si>
  <si>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</si>
  <si>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</si>
  <si>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</si>
  <si>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</si>
  <si>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</si>
  <si>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</si>
  <si>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</si>
  <si>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</si>
  <si>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</si>
  <si>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</si>
  <si>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</si>
  <si>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</si>
  <si>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</si>
  <si>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</si>
  <si>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</si>
  <si>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</si>
  <si>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</si>
  <si>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</si>
  <si>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</si>
  <si>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</si>
  <si>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</si>
  <si>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</si>
  <si>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</si>
  <si>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</si>
  <si>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</si>
  <si>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</si>
  <si>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</si>
  <si>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</si>
  <si>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</si>
  <si>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</si>
  <si>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</si>
  <si>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</si>
  <si>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</si>
  <si>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</si>
  <si>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</si>
  <si>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</si>
  <si>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</si>
  <si>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</si>
  <si>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</si>
  <si>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</si>
  <si>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</si>
  <si>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</si>
  <si>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</si>
  <si>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</si>
  <si>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</si>
  <si>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</si>
  <si>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</si>
  <si>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</si>
  <si>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</si>
  <si>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</si>
  <si>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</si>
  <si>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</si>
  <si>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</si>
  <si>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</si>
  <si>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</si>
  <si>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</si>
  <si>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</si>
  <si>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</si>
  <si>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</si>
  <si>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</si>
  <si>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</si>
  <si>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</si>
  <si>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</si>
  <si>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</si>
  <si>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</si>
  <si>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</si>
  <si>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</si>
  <si>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</si>
  <si>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</si>
  <si>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</si>
  <si>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</si>
  <si>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</si>
  <si>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</si>
  <si>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</si>
  <si>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</si>
  <si>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</si>
  <si>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</si>
  <si>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</si>
  <si>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</si>
  <si>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</si>
  <si>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</si>
  <si>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</si>
  <si>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</si>
  <si>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</si>
  <si>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</si>
  <si>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</si>
  <si>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</si>
  <si>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</si>
  <si>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</si>
  <si>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</si>
  <si>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</si>
  <si>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</si>
  <si>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</si>
  <si>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</si>
  <si>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</si>
  <si>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</si>
  <si>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</si>
  <si>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</si>
  <si>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</si>
  <si>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</si>
  <si>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</si>
  <si>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</si>
  <si>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</si>
  <si>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</si>
  <si>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</si>
  <si>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</si>
  <si>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</si>
  <si>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</si>
  <si>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</si>
  <si>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</si>
  <si>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</si>
  <si>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</si>
  <si>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</si>
  <si>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</si>
  <si>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</si>
  <si>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</si>
  <si>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</si>
  <si>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</si>
  <si>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</si>
  <si>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</si>
  <si>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</si>
  <si>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</si>
  <si>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</si>
  <si>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</si>
  <si>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</si>
  <si>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</si>
  <si>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</si>
  <si>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</si>
  <si>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</si>
  <si>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</si>
  <si>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</si>
  <si>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</si>
  <si>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</si>
  <si>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</si>
  <si>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</si>
  <si>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</si>
  <si>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</si>
  <si>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</si>
  <si>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</si>
  <si>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</si>
  <si>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</si>
  <si>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</si>
  <si>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</si>
  <si>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</si>
  <si>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</si>
  <si>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</si>
  <si>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</si>
  <si>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</si>
  <si>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</si>
  <si>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</si>
  <si>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</si>
  <si>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</si>
  <si>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</si>
  <si>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</si>
  <si>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</si>
  <si>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</si>
  <si>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</si>
  <si>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</si>
  <si>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</si>
  <si>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</si>
  <si>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</si>
  <si>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</si>
  <si>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</si>
  <si>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</si>
  <si>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</si>
  <si>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</si>
  <si>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</si>
  <si>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</si>
  <si>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</si>
  <si>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</si>
  <si>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</si>
  <si>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</si>
  <si>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</si>
  <si>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</si>
  <si>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</si>
  <si>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</si>
  <si>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</si>
  <si>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</si>
  <si>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</si>
  <si>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</si>
  <si>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</si>
  <si>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</si>
  <si>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</si>
  <si>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</si>
  <si>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</si>
  <si>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</si>
  <si>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</si>
  <si>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</si>
  <si>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</si>
  <si>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</si>
  <si>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</si>
  <si>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</si>
  <si>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</si>
  <si>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</si>
  <si>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</si>
  <si>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</si>
  <si>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</si>
  <si>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</si>
  <si>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</si>
  <si>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</si>
  <si>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</si>
  <si>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</si>
  <si>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</si>
  <si>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</si>
  <si>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</si>
  <si>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</si>
  <si>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</si>
  <si>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</si>
  <si>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</si>
  <si>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</si>
  <si>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</si>
  <si>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</si>
  <si>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</si>
  <si>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</si>
  <si>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</si>
  <si>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</si>
  <si>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</si>
  <si>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</si>
  <si>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</si>
  <si>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</si>
  <si>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</si>
  <si>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</si>
  <si>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</si>
  <si>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</si>
  <si>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</si>
  <si>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</si>
  <si>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</si>
  <si>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</si>
  <si>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</si>
  <si>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</si>
  <si>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</si>
  <si>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</si>
  <si>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</si>
  <si>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</si>
  <si>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</si>
  <si>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</si>
  <si>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</si>
  <si>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</si>
  <si>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</si>
  <si>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</si>
  <si>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</si>
  <si>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</si>
  <si>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</si>
  <si>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</si>
  <si>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</si>
  <si>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</si>
  <si>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</si>
  <si>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</si>
  <si>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</si>
  <si>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</si>
  <si>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</si>
  <si>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</si>
  <si>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</si>
  <si>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</si>
  <si>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</si>
  <si>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</si>
  <si>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</si>
  <si>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</si>
  <si>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</si>
  <si>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</si>
  <si>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</si>
  <si>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</si>
  <si>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</si>
  <si>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</si>
  <si>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</si>
  <si>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</si>
  <si>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</si>
  <si>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</si>
  <si>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</si>
  <si>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</si>
  <si>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</si>
  <si>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</si>
  <si>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</si>
  <si>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</si>
  <si>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</si>
  <si>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</si>
  <si>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</si>
  <si>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</si>
  <si>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</si>
  <si>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</si>
  <si>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</si>
  <si>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</si>
  <si>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</si>
  <si>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</si>
  <si>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</si>
  <si>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</si>
  <si>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</si>
  <si>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</si>
  <si>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</si>
  <si>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</si>
  <si>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</si>
  <si>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</si>
  <si>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</si>
  <si>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</si>
  <si>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</si>
  <si>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</si>
  <si>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</si>
  <si>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</si>
  <si>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</si>
  <si>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</si>
  <si>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</si>
  <si>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</si>
  <si>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</si>
  <si>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</si>
  <si>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</si>
  <si>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</si>
  <si>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</si>
  <si>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</si>
  <si>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</si>
  <si>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</si>
  <si>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</si>
  <si>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</si>
  <si>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</si>
  <si>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</si>
  <si>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</si>
  <si>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</si>
  <si>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</si>
  <si>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</si>
  <si>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</si>
  <si>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</si>
  <si>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</si>
  <si>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</si>
  <si>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</si>
  <si>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</si>
  <si>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</si>
  <si>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</si>
  <si>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</si>
  <si>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</si>
  <si>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</si>
  <si>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</si>
  <si>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</si>
  <si>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</si>
  <si>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</si>
  <si>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</si>
  <si>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</si>
  <si>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</si>
  <si>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</si>
  <si>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</si>
  <si>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</si>
  <si>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</si>
  <si>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</si>
  <si>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</si>
  <si>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</si>
  <si>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</si>
  <si>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</si>
  <si>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</si>
  <si>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</si>
  <si>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</si>
  <si>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</si>
  <si>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</si>
  <si>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</si>
  <si>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</si>
  <si>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</si>
  <si>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</si>
  <si>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</si>
  <si>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</si>
  <si>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</si>
  <si>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</si>
  <si>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</si>
  <si>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</si>
  <si>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</si>
  <si>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</si>
  <si>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</si>
  <si>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</si>
  <si>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</si>
  <si>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</si>
  <si>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</si>
  <si>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</si>
  <si>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</si>
  <si>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</si>
  <si>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</si>
  <si>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</si>
  <si>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</si>
  <si>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</si>
  <si>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</si>
  <si>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</si>
  <si>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</si>
  <si>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</si>
  <si>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</si>
  <si>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Posicionamento de dormentes</t>
  </si>
  <si>
    <t>Alison</t>
  </si>
  <si>
    <t>ZTP-ZEV</t>
  </si>
  <si>
    <t>ZPTZEV</t>
  </si>
  <si>
    <t>ZPT-ZPG-ZPT</t>
  </si>
  <si>
    <t>ZPTZPGZPT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</si>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</sst>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I272" activePane="bottomRight" state="frozen"/>
      <selection pane="bottomRight" activeCell="W290" sqref="W2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1</v>
      </c>
      <c r="BI229" s="17"/>
      <c r="BJ229" s="17" t="s">
        <v>1341</v>
      </c>
      <c r="BK229" s="17" t="s">
        <v>1342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1343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1</v>
      </c>
      <c r="BI231" s="17"/>
      <c r="BJ231" s="17" t="s">
        <v>1344</v>
      </c>
      <c r="BK231" s="17" t="s">
        <v>1345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1</v>
      </c>
      <c r="BI232" s="17"/>
      <c r="BJ232" s="17" t="s">
        <v>1346</v>
      </c>
      <c r="BK232" s="17" t="s">
        <v>1346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1347</v>
      </c>
      <c r="BK234" s="17" t="s">
        <v>1347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1348</v>
      </c>
      <c r="I238" s="106" t="s">
        <v>1348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1349</v>
      </c>
      <c r="BK238" s="17" t="s">
        <v>1349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1349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1350</v>
      </c>
      <c r="BK245" s="17" t="s">
        <v>1350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1351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1352</v>
      </c>
      <c r="BK247" s="18" t="s">
        <v>1353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1354</v>
      </c>
      <c r="BK248" s="17" t="s">
        <v>1354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1343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1355</v>
      </c>
      <c r="BK250" s="17" t="s">
        <v>1356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1357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1361</v>
      </c>
      <c r="I260" s="106" t="s">
        <v>1361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1362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1363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1364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1365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1366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1366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1366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1366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>MODERNIZAÇÃO TURMA 2</v>
      </c>
      <c r="B284" s="102"/>
      <c r="C284" s="135" t="str">
        <f>IF(BS_CONTROLE[[#This Row],[DATA]]="","",WEEKNUM(BS_CONTROLE[[#This Row],[DATA]]))</f>
        <v/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>W61</v>
      </c>
      <c r="B285" s="102"/>
      <c r="C285" s="135" t="str">
        <f>IF(BS_CONTROLE[[#This Row],[DATA]]="","",WEEKNUM(BS_CONTROLE[[#This Row],[DATA]]))</f>
        <v/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>W62</v>
      </c>
      <c r="B286" s="102"/>
      <c r="C286" s="135" t="str">
        <f>IF(BS_CONTROLE[[#This Row],[DATA]]="","",WEEKNUM(BS_CONTROLE[[#This Row],[DATA]]))</f>
        <v/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>CARLOS (TP-722)</v>
      </c>
      <c r="B287" s="102"/>
      <c r="C287" s="135" t="str">
        <f>IF(BS_CONTROLE[[#This Row],[DATA]]="","",WEEKNUM(BS_CONTROLE[[#This Row],[DATA]]))</f>
        <v/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>HUELTON (TP-725)</v>
      </c>
      <c r="B288" s="102"/>
      <c r="C288" s="135" t="str">
        <f>IF(BS_CONTROLE[[#This Row],[DATA]]="","",WEEKNUM(BS_CONTROLE[[#This Row],[DATA]]))</f>
        <v/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>V85</v>
      </c>
      <c r="B289" s="102"/>
      <c r="C289" s="135" t="str">
        <f>IF(BS_CONTROLE[[#This Row],[DATA]]="","",WEEKNUM(BS_CONTROLE[[#This Row],[DATA]]))</f>
        <v/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1367</v>
      </c>
      <c r="N289" s="127" t="s">
        <v>1368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>A85</v>
      </c>
      <c r="B290" s="102"/>
      <c r="C290" s="135" t="str">
        <f>IF(BS_CONTROLE[[#This Row],[DATA]]="","",WEEKNUM(BS_CONTROLE[[#This Row],[DATA]]))</f>
        <v/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1369</v>
      </c>
      <c r="N290" s="127" t="s">
        <v>1370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1372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1372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1373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1374</v>
      </c>
      <c r="C4" s="160" t="s">
        <v>1375</v>
      </c>
      <c r="D4" s="160" t="s">
        <v>1376</v>
      </c>
      <c r="E4" s="160" t="s">
        <v>1377</v>
      </c>
      <c r="F4" s="160" t="s">
        <v>4</v>
      </c>
      <c r="G4" s="160" t="s">
        <v>1378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1379</v>
      </c>
      <c r="C6" s="161">
        <v>407867</v>
      </c>
      <c r="D6" s="161" t="s">
        <v>1380</v>
      </c>
      <c r="E6" s="161" t="s">
        <v>789</v>
      </c>
      <c r="F6" s="161" t="s">
        <v>1381</v>
      </c>
      <c r="G6" s="162"/>
    </row>
    <row r="7" spans="2:7">
      <c r="B7" s="161" t="s">
        <v>1382</v>
      </c>
      <c r="C7" s="161">
        <v>293644</v>
      </c>
      <c r="D7" s="161" t="s">
        <v>1383</v>
      </c>
      <c r="E7" s="161" t="s">
        <v>789</v>
      </c>
      <c r="F7" s="161" t="s">
        <v>1381</v>
      </c>
      <c r="G7" s="162"/>
    </row>
    <row r="8" spans="2:7">
      <c r="B8" s="161" t="s">
        <v>1384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1385</v>
      </c>
      <c r="C9" s="161">
        <v>256790</v>
      </c>
      <c r="D9" s="161" t="s">
        <v>1386</v>
      </c>
      <c r="E9" s="161" t="s">
        <v>790</v>
      </c>
      <c r="F9" s="161" t="s">
        <v>1387</v>
      </c>
      <c r="G9" s="162">
        <v>46357</v>
      </c>
    </row>
    <row r="10" spans="2:7">
      <c r="B10" s="161" t="s">
        <v>1388</v>
      </c>
      <c r="C10" s="161">
        <v>265193</v>
      </c>
      <c r="D10" s="161" t="s">
        <v>1389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1390</v>
      </c>
      <c r="C11" s="161">
        <v>293716</v>
      </c>
      <c r="D11" s="161" t="s">
        <v>1391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1392</v>
      </c>
      <c r="C12" s="161">
        <v>257258</v>
      </c>
      <c r="D12" s="161" t="s">
        <v>1393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1394</v>
      </c>
      <c r="C13" s="161">
        <v>371147</v>
      </c>
      <c r="D13" s="161" t="s">
        <v>1395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1396</v>
      </c>
      <c r="C14" s="161">
        <v>259230</v>
      </c>
      <c r="D14" s="161" t="s">
        <v>1397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1398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1399</v>
      </c>
      <c r="C16" s="161">
        <v>258542</v>
      </c>
      <c r="D16" s="161" t="s">
        <v>1400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1401</v>
      </c>
      <c r="C17" s="161">
        <v>257050</v>
      </c>
      <c r="D17" s="161" t="s">
        <v>1402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1403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1404</v>
      </c>
      <c r="D4" s="163" t="s">
        <v>1405</v>
      </c>
      <c r="E4" s="163" t="s">
        <v>1406</v>
      </c>
      <c r="F4" s="160" t="s">
        <v>1407</v>
      </c>
      <c r="G4" s="163" t="s">
        <v>1408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1409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1409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1411</v>
      </c>
      <c r="G9" s="167" t="s">
        <v>1412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1409</v>
      </c>
      <c r="G10" s="167"/>
    </row>
    <row r="11" spans="2:7">
      <c r="B11" s="167" t="s">
        <v>1413</v>
      </c>
      <c r="C11" s="167">
        <v>9038</v>
      </c>
      <c r="D11" s="168">
        <v>46085</v>
      </c>
      <c r="E11" s="167">
        <v>10520</v>
      </c>
      <c r="F11" s="169" t="s">
        <v>1414</v>
      </c>
      <c r="G11" s="167"/>
    </row>
    <row r="12" spans="2:7">
      <c r="B12" s="167" t="s">
        <v>709</v>
      </c>
      <c r="C12" s="167" t="s">
        <v>1415</v>
      </c>
      <c r="D12" s="168">
        <v>46066</v>
      </c>
      <c r="E12" s="167">
        <v>9500</v>
      </c>
      <c r="F12" s="169" t="s">
        <v>1416</v>
      </c>
      <c r="G12" s="167"/>
    </row>
    <row r="13" spans="2:7">
      <c r="B13" s="167" t="s">
        <v>709</v>
      </c>
      <c r="C13" s="167" t="s">
        <v>1417</v>
      </c>
      <c r="D13" s="168">
        <v>46066</v>
      </c>
      <c r="E13" s="167">
        <v>10500</v>
      </c>
      <c r="F13" s="169" t="s">
        <v>1416</v>
      </c>
      <c r="G13" s="167"/>
    </row>
    <row r="14" spans="2:7">
      <c r="B14" s="167" t="s">
        <v>709</v>
      </c>
      <c r="C14" s="167" t="s">
        <v>1418</v>
      </c>
      <c r="D14" s="168">
        <v>46066</v>
      </c>
      <c r="E14" s="167">
        <v>9000</v>
      </c>
      <c r="F14" s="169" t="s">
        <v>1416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1419</v>
      </c>
      <c r="C2" s="121" t="s">
        <v>947</v>
      </c>
      <c r="D2" s="76" t="s">
        <v>949</v>
      </c>
      <c r="E2" s="76" t="s">
        <v>1420</v>
      </c>
      <c r="F2" s="99" t="s">
        <v>1421</v>
      </c>
      <c r="G2" s="76" t="s">
        <v>1422</v>
      </c>
      <c r="H2" s="76" t="s">
        <v>1423</v>
      </c>
      <c r="I2" s="76" t="s">
        <v>1424</v>
      </c>
      <c r="J2" s="76" t="s">
        <v>1425</v>
      </c>
      <c r="K2" s="78" t="s">
        <v>1426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1427</v>
      </c>
      <c r="V1" s="228"/>
      <c r="W1" s="228"/>
    </row>
    <row r="2" spans="1:23" ht="15" customHeight="1">
      <c r="A2" s="87" t="s">
        <v>1428</v>
      </c>
      <c r="B2" s="87" t="s">
        <v>1429</v>
      </c>
      <c r="C2" s="87" t="s">
        <v>376</v>
      </c>
      <c r="D2" s="88" t="s">
        <v>962</v>
      </c>
      <c r="E2" s="88" t="s">
        <v>4</v>
      </c>
      <c r="F2" s="88" t="s">
        <v>1430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1431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14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340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30</v>
      </c>
      <c r="W264" s="137">
        <f ca="1">_xlfn.XLOOKUP(G264&amp;$W$2,BS_CONTROLE[CHAVE],BS_CONTROLE[Quantidade_11],"-")</f>
        <v>40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1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2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300</v>
      </c>
      <c r="W270" s="137">
        <f ca="1">_xlfn.XLOOKUP(G270&amp;$W$2,BS_CONTROLE[CHAVE],BS_CONTROLE[Quantidade_11],"-")</f>
        <v>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30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70</v>
      </c>
      <c r="V272" s="137">
        <f ca="1">_xlfn.XLOOKUP(G272&amp;$V$2,BS_CONTROLE[CHAVE],BS_CONTROLE[Quantidade_11],"-")</f>
        <v>30</v>
      </c>
      <c r="W272" s="137">
        <f ca="1">_xlfn.XLOOKUP(G272&amp;$W$2,BS_CONTROLE[CHAVE],BS_CONTROLE[Quantidade_11],"-")</f>
        <v>312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1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1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 t="str">
        <f>IF(SP_SUL!B284="","*",SP_SUL!B284)</f>
        <v>*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 t="str">
        <f>IF(SP_SUL!B285="","*",SP_SUL!B285)</f>
        <v>*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 t="str">
        <f>IF(SP_SUL!B286="","*",SP_SUL!B286)</f>
        <v>*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500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 t="str">
        <f>IF(SP_SUL!B287="","*",SP_SUL!B287)</f>
        <v>*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 t="str">
        <f>IF(SP_SUL!B288="","*",SP_SUL!B288)</f>
        <v>*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1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 t="str">
        <f>IF(SP_SUL!B289="","*",SP_SUL!B289)</f>
        <v>*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1115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 t="str">
        <f>IF(SP_SUL!B290="","*",SP_SUL!B290)</f>
        <v>*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42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1432</v>
      </c>
      <c r="D5" s="230"/>
      <c r="E5" s="230"/>
      <c r="F5" s="230"/>
      <c r="G5" s="230"/>
      <c r="H5" s="230"/>
      <c r="I5" s="230"/>
      <c r="J5" s="231"/>
      <c r="K5" s="232" t="s">
        <v>1433</v>
      </c>
      <c r="L5" s="233"/>
      <c r="M5" s="233"/>
      <c r="N5" s="233"/>
      <c r="O5" s="234" t="s">
        <v>1434</v>
      </c>
      <c r="P5" s="235"/>
    </row>
    <row r="6" spans="1:16" s="74" customFormat="1" ht="15" customHeight="1">
      <c r="A6" s="66" t="s">
        <v>1430</v>
      </c>
      <c r="B6" s="75" t="s">
        <v>1429</v>
      </c>
      <c r="C6" s="76" t="s">
        <v>962</v>
      </c>
      <c r="D6" s="77" t="s">
        <v>963</v>
      </c>
      <c r="E6" s="76" t="s">
        <v>1435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1436</v>
      </c>
      <c r="M6" s="80" t="s">
        <v>576</v>
      </c>
      <c r="N6" s="81" t="s">
        <v>957</v>
      </c>
      <c r="O6" s="158" t="s">
        <v>1000</v>
      </c>
      <c r="P6" s="133" t="s">
        <v>1437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2026-03-07T16:49:56Z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