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63" documentId="8_{B6337239-1A00-434D-AAD0-422EA1FEB5AE}" xr6:coauthVersionLast="47" xr6:coauthVersionMax="47" xr10:uidLastSave="{889C5FD9-0291-4CF8-938B-567A363821C0}"/>
  <bookViews>
    <workbookView xWindow="-120" yWindow="-120" windowWidth="20730" windowHeight="11040" firstSheet="4" activeTab="5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R159" i="16" s="1"/>
  <c r="S136" i="1" a="1"/>
  <c r="S136" i="1" s="1"/>
  <c r="D159" i="16" s="1"/>
  <c r="T136" i="1" a="1"/>
  <c r="T136" i="1" s="1"/>
  <c r="E159" i="16" s="1"/>
  <c r="AI136" i="1"/>
  <c r="BB136" i="1" s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08" i="1" l="1"/>
  <c r="AJ136" i="1"/>
  <c r="AJ126" i="1"/>
  <c r="AJ133" i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<sst xmlns="http://schemas.openxmlformats.org/spreadsheetml/2006/main" count="5359" uniqueCount="1522">
  <si>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</si>
  <si>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</si>
  <si>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</si>
  <si>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</si>
  <si>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</si>
  <si>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</si>
  <si>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</si>
  <si>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</si>
  <si>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</si>
  <si>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</si>
  <si>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</si>
  <si>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</si>
  <si>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</si>
  <si>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</si>
  <si>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</si>
  <si>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</si>
  <si>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</si>
  <si>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</si>
  <si>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</si>
  <si>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</si>
  <si>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</si>
  <si>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</si>
  <si>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</si>
  <si>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</si>
  <si>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</si>
  <si>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</si>
  <si>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</si>
  <si>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</si>
  <si>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</si>
  <si>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</si>
  <si>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</si>
  <si>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</si>
  <si>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</si>
  <si>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</si>
  <si>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</si>
  <si>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</si>
  <si>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</si>
  <si>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</si>
  <si>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</si>
  <si>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</si>
  <si>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</si>
  <si>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</si>
  <si>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</si>
  <si>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</si>
  <si>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</si>
  <si>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</si>
  <si>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</si>
  <si>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</si>
  <si>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</si>
  <si>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</si>
  <si>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</si>
  <si>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</si>
  <si>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</si>
  <si>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</si>
  <si>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</si>
  <si>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</si>
  <si>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</si>
  <si>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</si>
  <si>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</si>
  <si>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</si>
  <si>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</si>
  <si>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</si>
  <si>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</si>
  <si>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</si>
  <si>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</si>
  <si>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</si>
  <si>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</si>
  <si>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</si>
  <si>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</si>
  <si>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</si>
  <si>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</si>
  <si>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</si>
  <si>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</si>
  <si>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</si>
  <si>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</si>
  <si>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</si>
  <si>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</si>
  <si>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</si>
  <si>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</si>
  <si>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</si>
  <si>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</si>
  <si>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</si>
  <si>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</si>
  <si>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</si>
  <si>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</si>
  <si>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</si>
  <si>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</si>
  <si>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</si>
  <si>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</si>
  <si>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</si>
  <si>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</si>
  <si>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</si>
  <si>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</si>
  <si>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</si>
  <si>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</si>
  <si>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</si>
  <si>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</si>
  <si>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</si>
  <si>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</si>
  <si>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</si>
  <si>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</si>
  <si>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</si>
  <si>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</si>
  <si>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</si>
  <si>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</si>
  <si>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</si>
  <si>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</si>
  <si>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</si>
  <si>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</si>
  <si>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</si>
  <si>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</si>
  <si>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</si>
  <si>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</si>
  <si>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</si>
  <si>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</si>
  <si>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</si>
  <si>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</si>
  <si>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</si>
  <si>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</si>
  <si>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</si>
  <si>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</si>
  <si>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</si>
  <si>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</si>
  <si>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</si>
  <si>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</si>
  <si>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</si>
  <si>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</si>
  <si>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</si>
  <si>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</si>
  <si>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</si>
  <si>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</si>
  <si>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</si>
  <si>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</si>
  <si>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</si>
  <si>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</si>
  <si>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</si>
  <si>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</si>
  <si>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</si>
  <si>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</si>
  <si>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</si>
  <si>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</si>
  <si>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</si>
  <si>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</si>
  <si>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</si>
  <si>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</si>
  <si>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</si>
  <si>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</si>
  <si>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</si>
  <si>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</si>
  <si>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</si>
  <si>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</si>
  <si>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</si>
  <si>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</si>
  <si>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</si>
  <si>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</si>
  <si>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</si>
  <si>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</si>
  <si>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</si>
  <si>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</si>
  <si>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</si>
  <si>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</si>
  <si>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</si>
  <si>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</si>
  <si>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</si>
  <si>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</si>
  <si>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</si>
  <si>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</si>
  <si>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</si>
  <si>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</si>
  <si>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</si>
  <si>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</si>
  <si>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</si>
  <si>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</si>
  <si>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</si>
  <si>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</si>
  <si>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</si>
  <si>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</si>
  <si>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</si>
  <si>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</si>
  <si>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</si>
  <si>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</si>
  <si>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</si>
  <si>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</si>
  <si>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</si>
  <si>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</si>
  <si>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</si>
  <si>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</si>
  <si>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</si>
  <si>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</si>
  <si>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</si>
  <si>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</si>
  <si>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</si>
  <si>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</si>
  <si>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</si>
  <si>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</si>
  <si>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</si>
  <si>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</si>
  <si>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</si>
  <si>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</si>
  <si>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</si>
  <si>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</si>
  <si>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</si>
  <si>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</si>
  <si>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</si>
  <si>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</si>
  <si>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</si>
  <si>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</si>
  <si>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</si>
  <si>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</si>
  <si>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</si>
  <si>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</si>
  <si>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</si>
  <si>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</si>
  <si>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</si>
  <si>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</si>
  <si>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</si>
  <si>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</si>
  <si>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</si>
  <si>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</si>
  <si>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</si>
  <si>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</si>
  <si>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</si>
  <si>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</si>
  <si>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</si>
  <si>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</si>
  <si>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</si>
  <si>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</si>
  <si>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</si>
  <si>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</si>
  <si>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</si>
  <si>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</si>
  <si>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</si>
  <si>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</si>
  <si>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</si>
  <si>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</si>
  <si>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</si>
  <si>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</si>
  <si>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</si>
  <si>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</si>
  <si>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</si>
  <si>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</si>
  <si>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</si>
  <si>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</si>
  <si>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</si>
  <si>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</si>
  <si>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</si>
  <si>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</si>
  <si>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</si>
  <si>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</si>
  <si>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</si>
  <si>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</si>
  <si>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</si>
  <si>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</si>
  <si>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</si>
  <si>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</si>
  <si>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</si>
  <si>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</si>
  <si>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</si>
  <si>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</si>
  <si>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</si>
  <si>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</si>
  <si>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</si>
  <si>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</si>
  <si>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</si>
  <si>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</si>
  <si>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</si>
  <si>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</si>
  <si>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</si>
  <si>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</si>
  <si>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</si>
  <si>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</si>
  <si>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</si>
  <si>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</si>
  <si>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</si>
  <si>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</si>
  <si>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</si>
  <si>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</si>
  <si>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</si>
  <si>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</si>
  <si>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</si>
  <si>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</si>
  <si>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</si>
  <si>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</si>
  <si>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</si>
  <si>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</si>
  <si>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</si>
  <si>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</si>
  <si>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</si>
  <si>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</si>
  <si>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</si>
  <si>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</si>
  <si>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</si>
  <si>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</si>
  <si>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</si>
  <si>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</si>
  <si>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</si>
  <si>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</si>
  <si>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</si>
  <si>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</si>
  <si>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</si>
  <si>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</si>
  <si>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</si>
  <si>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</si>
  <si>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</si>
  <si>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</si>
  <si>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</si>
  <si>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</si>
  <si>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</si>
  <si>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</si>
  <si>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</si>
  <si>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</si>
  <si>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</si>
  <si>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</si>
  <si>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</si>
  <si>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</si>
  <si>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</si>
  <si>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</si>
  <si>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</si>
  <si>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</si>
  <si>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</si>
  <si>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</si>
  <si>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</si>
  <si>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</si>
  <si>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</si>
  <si>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</si>
  <si>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</si>
  <si>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</si>
  <si>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</si>
  <si>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</si>
  <si>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</si>
  <si>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</si>
  <si>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</si>
  <si>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</si>
  <si>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</si>
  <si>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</si>
  <si>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</si>
  <si>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</si>
  <si>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</si>
  <si>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</si>
  <si>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</si>
  <si>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</si>
  <si>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</si>
  <si>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</si>
  <si>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</si>
  <si>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</si>
  <si>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</si>
  <si>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</si>
  <si>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</si>
  <si>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</si>
  <si>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</si>
  <si>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</si>
  <si>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</si>
  <si>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</si>
  <si>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</si>
  <si>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</si>
  <si>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</si>
  <si>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</si>
  <si>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</si>
  <si>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</si>
  <si>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</si>
  <si>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</si>
  <si>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</si>
  <si>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</si>
  <si>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</si>
  <si>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</si>
  <si>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</si>
  <si>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</si>
  <si>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</si>
  <si>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</si>
  <si>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</si>
  <si>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</si>
  <si>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</si>
  <si>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</si>
  <si>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</si>
  <si>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</si>
  <si>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</si>
  <si>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</si>
  <si>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</si>
  <si>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</si>
  <si>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</si>
  <si>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</si>
  <si>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</si>
  <si>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</si>
  <si>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</si>
  <si>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</si>
  <si>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</si>
  <si>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</si>
  <si>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</si>
  <si>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</si>
  <si>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</si>
  <si>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</si>
  <si>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</si>
  <si>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</si>
  <si>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</si>
  <si>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</si>
  <si>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</si>
  <si>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</si>
  <si>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</si>
  <si>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</si>
  <si>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</si>
  <si>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</si>
  <si>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</si>
  <si>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</si>
  <si>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</si>
  <si>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</si>
  <si>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</si>
  <si>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</si>
  <si>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</si>
  <si>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</si>
  <si>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</si>
  <si>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</si>
  <si>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</si>
  <si>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</si>
  <si>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</si>
  <si>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</si>
  <si>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</si>
  <si>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</si>
  <si>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</si>
  <si>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</si>
  <si>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</si>
  <si>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</si>
  <si>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</si>
  <si>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</si>
  <si>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</si>
  <si>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</si>
  <si>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</si>
  <si>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</si>
  <si>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</si>
  <si>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</si>
  <si>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</si>
  <si>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</si>
  <si>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</si>
  <si>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</si>
  <si>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</si>
  <si>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</si>
  <si>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</si>
  <si>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</si>
  <si>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</si>
  <si>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</si>
  <si>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</si>
  <si>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</si>
  <si>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</si>
  <si>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</si>
  <si>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</si>
  <si>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</si>
  <si>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</si>
  <si>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</si>
  <si>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</si>
  <si>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</si>
  <si>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</si>
  <si>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</si>
  <si>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</si>
  <si>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</si>
  <si>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</si>
  <si>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</si>
  <si>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</si>
  <si>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</si>
  <si>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</si>
  <si>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</si>
  <si>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</si>
  <si>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</si>
  <si>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</si>
  <si>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</si>
  <si>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</si>
  <si>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</si>
  <si>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</si>
  <si>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</si>
  <si>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</si>
  <si>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</si>
  <si>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</si>
  <si>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</si>
  <si>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</si>
  <si>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</si>
  <si>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</si>
  <si>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</si>
  <si>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</si>
  <si>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</si>
  <si>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</si>
  <si>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</si>
  <si>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</si>
  <si>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</si>
  <si>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</si>
  <si>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</si>
  <si>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</si>
  <si>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</si>
  <si>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</si>
  <si>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</si>
  <si>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</si>
  <si>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</si>
  <si>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</si>
  <si>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</si>
  <si>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</si>
  <si>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</si>
  <si>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</si>
  <si>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</si>
  <si>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</si>
  <si>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</si>
  <si>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</si>
  <si>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</si>
  <si>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</si>
  <si>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</si>
  <si>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</si>
  <si>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</si>
  <si>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</si>
  <si>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</si>
  <si>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</si>
  <si>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</si>
  <si>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</si>
  <si>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</si>
  <si>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</si>
  <si>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</si>
  <si>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</si>
  <si>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</si>
  <si>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</si>
  <si>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</si>
  <si>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</si>
  <si>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</si>
  <si>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</si>
  <si>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</si>
  <si>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</si>
  <si>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</si>
  <si>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</si>
  <si>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</si>
  <si>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</si>
  <si>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</si>
  <si>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</si>
  <si>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</si>
  <si>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</si>
  <si>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</si>
  <si>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</si>
  <si>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</si>
  <si>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</si>
  <si>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</si>
  <si>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</si>
  <si>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</si>
  <si>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</si>
  <si>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</si>
  <si>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</si>
  <si>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</si>
  <si>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</si>
  <si>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</si>
  <si>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</si>
  <si>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</si>
  <si>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</si>
  <si>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</si>
  <si>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</si>
  <si>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</si>
  <si>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</si>
  <si>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</si>
  <si>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</si>
  <si>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</si>
  <si>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</si>
  <si>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</si>
  <si>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</si>
  <si>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</si>
  <si>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</si>
  <si>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</si>
  <si>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</si>
  <si>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</si>
  <si>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</si>
  <si>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</si>
  <si>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</si>
  <si>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</si>
  <si>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</si>
  <si>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</si>
  <si>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</si>
  <si>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</si>
  <si>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</si>
  <si>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</si>
  <si>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</si>
  <si>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</si>
  <si>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</si>
  <si>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</si>
  <si>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</si>
  <si>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</si>
  <si>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</si>
  <si>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</si>
  <si>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</si>
  <si>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</si>
  <si>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</si>
  <si>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</si>
  <si>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</si>
  <si>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</si>
  <si>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</si>
  <si>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</si>
  <si>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</si>
  <si>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</si>
  <si>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</si>
  <si>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</si>
  <si>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</si>
  <si>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</si>
  <si>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</si>
  <si>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</si>
  <si>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</si>
  <si>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</si>
  <si>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</si>
  <si>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</si>
  <si>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</si>
  <si>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</si>
  <si>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</si>
  <si>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</si>
  <si>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</si>
  <si>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</si>
  <si>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</si>
  <si>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</si>
  <si>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</si>
  <si>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</si>
  <si>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</si>
  <si>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</si>
  <si>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</si>
  <si>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</si>
  <si>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</si>
  <si>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</si>
  <si>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</si>
  <si>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</si>
  <si>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</si>
  <si>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</si>
  <si>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</si>
  <si>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</si>
  <si>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</si>
  <si>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</si>
  <si>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</si>
  <si>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</si>
  <si>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</si>
  <si>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</si>
  <si>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</si>
  <si>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</si>
  <si>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</si>
  <si>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</si>
  <si>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</si>
  <si>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</si>
  <si>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</si>
  <si>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</si>
  <si>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</si>
  <si>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</si>
  <si>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</si>
  <si>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</si>
  <si>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</si>
  <si>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</si>
  <si>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</si>
  <si>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</si>
  <si>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</si>
  <si>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</si>
  <si>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</si>
  <si>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</si>
  <si>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</si>
  <si>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</si>
  <si>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</si>
  <si>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</si>
  <si>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</si>
  <si>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</si>
  <si>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</si>
  <si>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</si>
  <si>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</si>
  <si>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</si>
  <si>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</si>
  <si>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</si>
  <si>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</si>
  <si>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</si>
  <si>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</si>
  <si>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</si>
  <si>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</si>
  <si>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</si>
  <si>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</si>
  <si>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</si>
  <si>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</si>
  <si>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</si>
  <si>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</si>
  <si>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</si>
  <si>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</si>
  <si>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</si>
  <si>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</si>
  <si>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</si>
  <si>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</si>
  <si>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</si>
  <si>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</si>
  <si>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</si>
  <si>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</si>
  <si>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</si>
  <si>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</si>
  <si>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</si>
  <si>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</si>
  <si>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</si>
  <si>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</si>
  <si>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</si>
  <si>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</si>
  <si>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</si>
  <si>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</si>
  <si>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</si>
  <si>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</si>
  <si>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</si>
  <si>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</si>
  <si>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</si>
  <si>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</si>
  <si>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</si>
  <si>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</si>
  <si>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</si>
  <si>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</si>
  <si>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</si>
  <si>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</si>
  <si>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</si>
  <si>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</si>
  <si>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</si>
  <si>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</si>
  <si>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</si>
  <si>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</si>
  <si>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</si>
  <si>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</si>
  <si>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</si>
  <si>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</si>
  <si>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</si>
  <si>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</si>
  <si>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</si>
  <si>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</si>
  <si>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</si>
  <si>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</si>
  <si>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</si>
  <si>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</si>
  <si>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</si>
  <si>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</si>
  <si>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</si>
  <si>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</si>
  <si>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</si>
  <si>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</si>
  <si>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</si>
  <si>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</si>
  <si>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</si>
  <si>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</si>
  <si>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</si>
  <si>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</si>
  <si>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</si>
  <si>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</si>
  <si>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</si>
  <si>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</si>
  <si>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</si>
  <si>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</si>
  <si>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</si>
  <si>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</si>
  <si>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</si>
  <si>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</si>
  <si>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</si>
  <si>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</si>
  <si>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</si>
  <si>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</si>
  <si>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</si>
  <si>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</si>
  <si>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</si>
  <si>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</si>
  <si>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</si>
  <si>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</si>
  <si>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</si>
  <si>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</si>
  <si>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</si>
  <si>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</si>
  <si>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</si>
  <si>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</si>
  <si>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</si>
  <si>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</si>
  <si>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</si>
  <si>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</si>
  <si>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</si>
  <si>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</si>
  <si>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</si>
  <si>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</si>
  <si>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</si>
  <si>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</si>
  <si>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</si>
  <si>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</si>
  <si>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</si>
  <si>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</si>
  <si>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</si>
  <si>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</si>
  <si>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</si>
  <si>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</si>
  <si>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</si>
  <si>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</si>
  <si>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</si>
  <si>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</si>
  <si>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</si>
  <si>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</si>
  <si>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</si>
  <si>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</si>
  <si>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</si>
  <si>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</si>
  <si>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</si>
  <si>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</si>
  <si>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</si>
  <si>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</si>
  <si>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</si>
  <si>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</si>
  <si>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</si>
  <si>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</si>
  <si>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</si>
  <si>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</si>
  <si>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</si>
  <si>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</si>
  <si>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</si>
  <si>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</si>
  <si>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</si>
  <si>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</si>
  <si>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</si>
  <si>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</si>
  <si>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</si>
  <si>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</si>
  <si>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</si>
  <si>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</si>
  <si>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</si>
  <si>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</si>
  <si>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</si>
  <si>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</si>
  <si>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</si>
  <si>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</si>
  <si>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</si>
  <si>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</si>
  <si>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</si>
  <si>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</si>
  <si>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</si>
  <si>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</si>
  <si>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</si>
  <si>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</si>
  <si>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</si>
  <si>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</si>
  <si>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</si>
  <si>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</si>
  <si>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</si>
  <si>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</si>
  <si>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</si>
  <si>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</si>
  <si>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</si>
  <si>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</si>
  <si>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</si>
  <si>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</si>
  <si>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</si>
  <si>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</si>
  <si>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</si>
  <si>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</si>
  <si>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</si>
  <si>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</si>
  <si>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</si>
  <si>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</si>
  <si>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</si>
  <si>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</si>
  <si>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</si>
  <si>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</si>
  <si>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</si>
  <si>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</si>
  <si>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</si>
  <si>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</si>
  <si>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</si>
  <si>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</si>
  <si>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</si>
  <si>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</si>
  <si>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</si>
  <si>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</si>
  <si>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</si>
  <si>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</si>
  <si>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</si>
  <si>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</si>
  <si>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</si>
  <si>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</si>
  <si>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</si>
  <si>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</si>
  <si>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</si>
  <si>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</si>
  <si>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</si>
  <si>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</si>
  <si>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</si>
  <si>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</si>
  <si>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</si>
  <si>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</si>
  <si>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</si>
  <si>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</si>
  <si>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</si>
  <si>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</si>
  <si>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</si>
  <si>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</si>
  <si>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</si>
  <si>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</si>
  <si>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</si>
  <si>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</si>
  <si>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</si>
  <si>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</si>
  <si>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</si>
  <si>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</si>
  <si>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</si>
  <si>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</si>
  <si>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</si>
  <si>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</si>
  <si>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</si>
  <si>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</si>
  <si>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</si>
  <si>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</si>
  <si>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</si>
  <si>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</si>
  <si>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</si>
  <si>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</si>
  <si>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</si>
  <si>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</si>
  <si>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</si>
  <si>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</si>
  <si>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</si>
  <si>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</si>
  <si>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</si>
  <si>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</si>
  <si>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</si>
  <si>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</si>
  <si>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</si>
  <si>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</si>
  <si>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</si>
  <si>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</si>
  <si>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</si>
  <si>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</si>
  <si>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</si>
  <si>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</si>
  <si>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</si>
  <si>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</si>
  <si>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</si>
  <si>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</si>
  <si>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</si>
  <si>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</si>
  <si>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</si>
  <si>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</si>
  <si>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</si>
  <si>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</si>
  <si>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</si>
  <si>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</si>
  <si>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</si>
  <si>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</si>
  <si>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</si>
  <si>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</si>
  <si>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</si>
  <si>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</si>
  <si>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</si>
  <si>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</si>
  <si>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</si>
  <si>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</si>
  <si>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</si>
  <si>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</si>
  <si>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</si>
  <si>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</si>
  <si>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</si>
  <si>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</si>
  <si>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</si>
  <si>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</si>
  <si>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</si>
  <si>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</si>
  <si>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</si>
  <si>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</si>
  <si>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</si>
  <si>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</si>
  <si>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</si>
  <si>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</si>
  <si>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</si>
  <si>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</si>
  <si>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</si>
  <si>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</si>
  <si>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</si>
  <si>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</si>
  <si>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</si>
  <si>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</si>
  <si>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</si>
  <si>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</si>
  <si>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</si>
  <si>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</si>
  <si>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</si>
  <si>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</si>
  <si>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</si>
  <si>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</si>
  <si>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</si>
  <si>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</si>
  <si>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</si>
  <si>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</si>
  <si>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</si>
  <si>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</si>
  <si>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</si>
  <si>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</si>
  <si>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</si>
  <si>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</si>
  <si>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</si>
  <si>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</si>
  <si>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</si>
  <si>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</si>
  <si>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</si>
  <si>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</si>
  <si>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</si>
  <si>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</si>
  <si>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</si>
  <si>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</si>
  <si>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</si>
  <si>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</si>
  <si>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</si>
  <si>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</si>
  <si>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</si>
  <si>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</si>
  <si>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</si>
  <si>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</si>
  <si>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</si>
  <si>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</si>
  <si>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</si>
  <si>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</si>
  <si>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</si>
  <si>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</si>
  <si>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</si>
  <si>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</si>
  <si>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</si>
  <si>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</si>
  <si>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</si>
  <si>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</si>
  <si>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</si>
  <si>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</si>
  <si>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</si>
  <si>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</si>
  <si>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</si>
  <si>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</si>
  <si>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</si>
  <si>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</si>
  <si>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</si>
  <si>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</si>
  <si>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</si>
  <si>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</si>
  <si>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</si>
  <si>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</si>
  <si>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</si>
  <si>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</si>
  <si>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</si>
  <si>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</si>
  <si>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</si>
  <si>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</si>
  <si>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</si>
  <si>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</si>
  <si>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</si>
  <si>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</si>
  <si>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</si>
  <si>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</si>
  <si>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</si>
  <si>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</si>
  <si>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</si>
  <si>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</si>
  <si>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</si>
  <si>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</si>
  <si>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</si>
  <si>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</si>
  <si>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</si>
  <si>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</si>
  <si>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</si>
  <si>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</si>
  <si>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</si>
  <si>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</si>
  <si>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</si>
  <si>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</si>
  <si>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</si>
  <si>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</si>
  <si>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</si>
  <si>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</si>
  <si>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</si>
  <si>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</si>
  <si>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</si>
  <si>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</si>
  <si>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</si>
  <si>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</si>
  <si>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</si>
  <si>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</si>
  <si>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</si>
  <si>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</si>
  <si>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</si>
  <si>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</si>
  <si>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</si>
  <si>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</si>
  <si>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</si>
  <si>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</si>
  <si>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</si>
  <si>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</si>
  <si>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</si>
  <si>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</si>
  <si>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</si>
  <si>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</si>
  <si>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</si>
  <si>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</si>
  <si>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</si>
  <si>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</si>
  <si>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</si>
  <si>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</si>
  <si>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</si>
  <si>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</si>
  <si>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</si>
  <si>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</si>
  <si>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</si>
  <si>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</si>
  <si>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</si>
  <si>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</si>
  <si>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</si>
  <si>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</si>
  <si>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</si>
  <si>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</si>
  <si>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</si>
  <si>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</si>
  <si>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</si>
  <si>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</si>
  <si>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</si>
  <si>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</si>
  <si>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</si>
  <si>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</si>
  <si>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</si>
  <si>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</si>
  <si>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</si>
  <si>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</si>
  <si>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</si>
  <si>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</si>
  <si>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</si>
  <si>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</si>
  <si>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</si>
  <si>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</si>
  <si>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</si>
  <si>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</si>
  <si>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</si>
  <si>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</si>
  <si>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</si>
  <si>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</si>
  <si>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</si>
  <si>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</si>
  <si>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</si>
  <si>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</si>
  <si>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</si>
  <si>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</si>
  <si>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</si>
  <si>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</si>
  <si>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</si>
  <si>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</si>
  <si>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</si>
  <si>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</si>
  <si>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</si>
  <si>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</si>
  <si>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</si>
  <si>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</si>
  <si>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</si>
  <si>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</si>
  <si>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</si>
  <si>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</si>
  <si>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</si>
  <si>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</si>
  <si>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</si>
  <si>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</si>
  <si>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</si>
  <si>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</si>
  <si>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</si>
  <si>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</si>
  <si>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</si>
  <si>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</si>
  <si>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</si>
  <si>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</si>
  <si>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</si>
  <si>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</si>
  <si>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</si>
  <si>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</si>
  <si>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</si>
  <si>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</si>
  <si>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</si>
  <si>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</si>
  <si>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</si>
  <si>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</si>
  <si>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</si>
  <si>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</si>
  <si>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</si>
  <si>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</si>
  <si>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</si>
  <si>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</si>
  <si>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</si>
  <si>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</si>
  <si>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</si>
  <si>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</si>
  <si>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</si>
  <si>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</si>
  <si>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</si>
  <si>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</si>
  <si>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</si>
  <si>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</si>
  <si>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</si>
  <si>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</si>
  <si>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</si>
  <si>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</si>
  <si>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</si>
  <si>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</si>
  <si>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</si>
  <si>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</si>
  <si>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</si>
  <si>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</si>
  <si>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</si>
  <si>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</si>
  <si>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</si>
  <si>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</si>
  <si>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</si>
  <si>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</si>
  <si>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</si>
  <si>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</si>
  <si>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</si>
  <si>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</si>
  <si>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</si>
  <si>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</si>
  <si>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</si>
  <si>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</si>
  <si>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</si>
  <si>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</si>
  <si>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</si>
  <si>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</si>
  <si>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</si>
  <si>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</si>
  <si>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</si>
  <si>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</si>
  <si>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</si>
  <si>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</si>
  <si>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</si>
  <si>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</si>
  <si>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</si>
  <si>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</si>
  <si>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</si>
  <si>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</si>
  <si>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</si>
  <si>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</si>
  <si>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</si>
  <si>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</si>
  <si>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</si>
  <si>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</si>
  <si>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</si>
  <si>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</si>
  <si>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</si>
  <si>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</si>
  <si>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</si>
  <si>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</si>
  <si>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</si>
  <si>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</si>
  <si>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</si>
  <si>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</si>
  <si>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</si>
  <si>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</si>
  <si>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</si>
  <si>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</si>
  <si>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</si>
  <si>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</si>
  <si>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</si>
  <si>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</si>
  <si>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</si>
  <si>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</si>
  <si>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</si>
  <si>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</si>
  <si>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</si>
  <si>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</si>
  <si>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</si>
  <si>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</si>
  <si>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</si>
  <si>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</si>
  <si>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</si>
  <si>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</si>
  <si>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</si>
  <si>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</si>
  <si>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</si>
  <si>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</si>
  <si>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</si>
  <si>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</si>
  <si>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</si>
  <si>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</si>
  <si>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</si>
  <si>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</si>
  <si>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</si>
  <si>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</si>
  <si>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</si>
  <si>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</si>
  <si>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</si>
  <si>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</si>
  <si>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</si>
  <si>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</si>
  <si>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</si>
  <si>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</si>
  <si>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</si>
  <si>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</si>
  <si>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</si>
  <si>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</si>
  <si>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</si>
  <si>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</si>
  <si>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</si>
  <si>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</si>
  <si>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</si>
  <si>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</si>
  <si>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</si>
  <si>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</si>
  <si>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</si>
  <si>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</si>
  <si>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</si>
  <si>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</si>
  <si>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</si>
  <si>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</si>
  <si>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</si>
  <si>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</si>
  <si>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</si>
  <si>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</si>
  <si>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</si>
  <si>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</si>
  <si>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</si>
  <si>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</si>
  <si>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</si>
  <si>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</si>
  <si>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</si>
  <si>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</si>
  <si>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</si>
  <si>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</si>
  <si>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</si>
  <si>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</si>
  <si>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</si>
  <si>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</si>
  <si>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</si>
  <si>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</si>
  <si>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</si>
  <si>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</si>
  <si>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</si>
  <si>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</si>
  <si>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</si>
  <si>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</si>
  <si>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</si>
  <si>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</si>
  <si>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</si>
  <si>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</si>
  <si>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</si>
  <si>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</si>
  <si>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</si>
  <si>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</si>
  <si>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</si>
  <si>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</si>
  <si>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</si>
  <si>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</si>
  <si>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</si>
  <si>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</si>
  <si>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</si>
  <si>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</si>
  <si>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</si>
  <si>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</si>
  <si>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</si>
  <si>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</si>
  <si>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</si>
  <si>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</si>
  <si>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</si>
  <si>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</si>
  <si>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</si>
  <si>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</si>
  <si>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</si>
  <si>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</si>
  <si>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</si>
  <si>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</si>
  <si>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</si>
  <si>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</si>
  <si>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</si>
  <si>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</si>
  <si>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</si>
  <si>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</si>
  <si>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</si>
  <si>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</si>
  <si>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</si>
  <si>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</si>
  <si>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</si>
  <si>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</si>
  <si>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</si>
  <si>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</si>
  <si>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</si>
  <si>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</si>
  <si>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</si>
  <si>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</si>
  <si>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</si>
  <si>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</si>
  <si>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</si>
  <si>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</si>
  <si>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</si>
  <si>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</si>
  <si>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</si>
  <si>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</si>
  <si>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</si>
  <si>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</si>
  <si>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</si>
  <si>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</si>
  <si>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</si>
  <si>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</si>
  <si>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</si>
  <si>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</si>
  <si>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</si>
  <si>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</si>
  <si>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</si>
  <si>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</si>
  <si>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</si>
  <si>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</si>
  <si>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</si>
  <si>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</si>
  <si>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</si>
  <si>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</si>
  <si>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</si>
  <si>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</si>
  <si>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</si>
  <si>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</si>
  <si>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</si>
  <si>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</si>
  <si>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</si>
  <si>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</si>
  <si>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</si>
  <si>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</si>
  <si>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</si>
  <si>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</si>
  <si>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</si>
  <si>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</si>
  <si>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</si>
  <si>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</si>
  <si>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</si>
  <si>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</si>
  <si>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</si>
  <si>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</si>
  <si>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</si>
  <si>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</si>
  <si>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</si>
  <si>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</si>
  <si>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</si>
  <si>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</si>
  <si>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</si>
  <si>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</si>
  <si>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</si>
  <si>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</si>
  <si>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</si>
  <si>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</si>
  <si>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</si>
  <si>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</si>
  <si>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</si>
  <si>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</si>
  <si>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</si>
  <si>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</si>
  <si>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</si>
  <si>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</si>
  <si>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</si>
  <si>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</si>
  <si>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</si>
  <si>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</si>
  <si>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</si>
  <si>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</si>
  <si>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</si>
  <si>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</si>
  <si>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</si>
  <si>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</si>
  <si>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</si>
  <si>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</si>
  <si>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</si>
  <si>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</si>
  <si>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</si>
  <si>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</si>
  <si>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</si>
  <si>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</si>
  <si>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</si>
  <si>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</si>
  <si>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</si>
  <si>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</si>
  <si>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</si>
  <si>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</si>
  <si>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deslocamento para o local de trabalho</t>
  </si>
  <si>
    <t>MANUTENÇÃO PROGRAMADA</t>
  </si>
  <si>
    <t>441,000 ao 446,000</t>
  </si>
  <si>
    <t>Verificando oportunidade de faixa</t>
  </si>
  <si>
    <t xml:space="preserve">TOM </t>
  </si>
  <si>
    <t>TOM-TGR</t>
  </si>
  <si>
    <t>TOMTGR</t>
  </si>
  <si>
    <t>Intervalo cancelado, erro de programação VIA - Foi solicitado na via 1 mas vão ocupar as duas vias</t>
  </si>
  <si>
    <t>Previsão de MC1 as 10:30h</t>
  </si>
  <si>
    <t>Pronto as 07:06h - Intervalo das 07:10h as 08:50h - 2 Soldas e 1 trilho de 6m</t>
  </si>
  <si>
    <t>Descarga de 8 barras no 74/093761-094842cv</t>
  </si>
  <si>
    <t>2 (Maicon + Elder)</t>
  </si>
  <si>
    <t>Aguardando MC1 - previsão de chuva no local</t>
  </si>
  <si>
    <t>POU-PGO</t>
  </si>
  <si>
    <t>POUPGO</t>
  </si>
  <si>
    <t>Esmerilhamento de POU a PGO considerar 40 min para troca de rebolo, VMA13kmh</t>
  </si>
  <si>
    <t>Previsão de MC1 as 01h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</si>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</sst>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zoomScaleNormal="100" workbookViewId="0">
      <pane xSplit="6" topLeftCell="AO1" activePane="topRight" state="frozen"/>
      <selection pane="topRight" activeCell="BJ118" sqref="BJ118:BK13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1135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1136</v>
      </c>
      <c r="BI1" s="230"/>
      <c r="BJ1" s="230"/>
      <c r="BK1" s="230"/>
      <c r="BL1" s="43"/>
      <c r="BM1" s="228" t="s">
        <v>1137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9" t="s">
        <v>1138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1141</v>
      </c>
      <c r="AT2" s="231"/>
      <c r="AU2" s="231"/>
      <c r="AV2" s="231"/>
      <c r="AW2" s="231"/>
      <c r="AX2" s="231"/>
      <c r="AY2" s="231"/>
      <c r="AZ2" s="4"/>
      <c r="BA2" s="227" t="s">
        <v>1142</v>
      </c>
      <c r="BB2" s="227"/>
      <c r="BC2" s="229" t="s">
        <v>1139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7" t="s">
        <v>1143</v>
      </c>
      <c r="AJ3" s="227"/>
      <c r="AK3" s="227" t="s">
        <v>1144</v>
      </c>
      <c r="AL3" s="227"/>
      <c r="AM3" s="227"/>
      <c r="AN3" s="227"/>
      <c r="AO3" s="227"/>
      <c r="AP3" s="227"/>
      <c r="AQ3" s="227"/>
      <c r="AR3" s="160"/>
      <c r="AS3" s="232" t="s">
        <v>1150</v>
      </c>
      <c r="AT3" s="232"/>
      <c r="AU3" s="232" t="s">
        <v>1151</v>
      </c>
      <c r="AV3" s="232"/>
      <c r="AW3" s="232" t="s">
        <v>1152</v>
      </c>
      <c r="AX3" s="232"/>
      <c r="AY3" s="57" t="s">
        <v>1153</v>
      </c>
      <c r="AZ3" s="57"/>
      <c r="BA3" s="227"/>
      <c r="BB3" s="227"/>
      <c r="BC3" s="227" t="s">
        <v>1146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1154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>
        <v>0.33958333333333335</v>
      </c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>
        <v>1</v>
      </c>
      <c r="BI118" s="14"/>
      <c r="BJ118" s="14" t="s">
        <v>1454</v>
      </c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1455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1456</v>
      </c>
      <c r="X125" s="152" t="s">
        <v>378</v>
      </c>
      <c r="Y125" s="129" t="s">
        <v>381</v>
      </c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 t="s">
        <v>1457</v>
      </c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1458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1459</v>
      </c>
      <c r="N126" s="149" t="s">
        <v>1460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 t="s">
        <v>381</v>
      </c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 t="s">
        <v>1391</v>
      </c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 t="s">
        <v>381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>
        <v>0.34722222222222221</v>
      </c>
      <c r="AS127" s="32">
        <v>0.35416666666666669</v>
      </c>
      <c r="AT127" s="32">
        <v>0.4375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8.3333333333333315E-2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 t="s">
        <v>1461</v>
      </c>
      <c r="BK127" s="14"/>
      <c r="BL127" s="13"/>
      <c r="BM127" s="12"/>
      <c r="BN127" s="12"/>
      <c r="BO127" s="130"/>
      <c r="BP127" s="14"/>
      <c r="BQ127" s="10" t="str">
        <f t="shared" si="19"/>
        <v>Produção</v>
      </c>
      <c r="BR127" s="15">
        <f t="shared" si="20"/>
        <v>0.99999999999999978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 t="s">
        <v>381</v>
      </c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 t="s">
        <v>1462</v>
      </c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 t="s">
        <v>381</v>
      </c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>
        <v>0.29583333333333334</v>
      </c>
      <c r="AS132" s="32">
        <v>0.2986111111111111</v>
      </c>
      <c r="AT132" s="32">
        <v>0.36805555555555558</v>
      </c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6.9444444444444475E-2</v>
      </c>
      <c r="AZ132" s="11"/>
      <c r="BA132" s="60">
        <v>2</v>
      </c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>
        <v>2</v>
      </c>
      <c r="BI132" s="14"/>
      <c r="BJ132" s="14" t="s">
        <v>1463</v>
      </c>
      <c r="BK132" s="14" t="s">
        <v>1463</v>
      </c>
      <c r="BL132" s="13"/>
      <c r="BM132" s="12" t="s">
        <v>402</v>
      </c>
      <c r="BN132" s="12" t="s">
        <v>402</v>
      </c>
      <c r="BO132" s="12" t="s">
        <v>402</v>
      </c>
      <c r="BP132" s="14"/>
      <c r="BQ132" s="10" t="str">
        <f t="shared" si="19"/>
        <v>Intervalo</v>
      </c>
      <c r="BR132" s="15">
        <f t="shared" si="20"/>
        <v>0.8333333333333337</v>
      </c>
      <c r="BS132" s="15">
        <f t="shared" si="21"/>
        <v>1</v>
      </c>
      <c r="BT132" s="157" t="str">
        <f t="shared" si="22"/>
        <v>OKOK</v>
      </c>
    </row>
    <row r="133" spans="1:72" ht="14.45" hidden="1">
      <c r="A133" s="44" t="str">
        <f t="shared" si="18"/>
        <v>E4646090</v>
      </c>
      <c r="B133" s="133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151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71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135" t="s">
        <v>1464</v>
      </c>
      <c r="X133" s="152" t="s">
        <v>373</v>
      </c>
      <c r="Y133" s="129" t="s">
        <v>372</v>
      </c>
      <c r="Z133" s="129"/>
      <c r="AA133" s="71" t="s">
        <v>1465</v>
      </c>
      <c r="AB133" s="59" t="s">
        <v>370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 t="s">
        <v>1391</v>
      </c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 t="s">
        <v>381</v>
      </c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 t="s">
        <v>1466</v>
      </c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1467</v>
      </c>
      <c r="N136" s="149" t="s">
        <v>1468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1469</v>
      </c>
      <c r="X136" s="152" t="s">
        <v>378</v>
      </c>
      <c r="Y136" s="129" t="s">
        <v>381</v>
      </c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 t="s">
        <v>1470</v>
      </c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1471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7" operator="equal">
      <formula>"ERRO"</formula>
    </cfRule>
  </conditionalFormatting>
  <conditionalFormatting sqref="X4 Y1:Z778">
    <cfRule type="cellIs" dxfId="120" priority="18516" operator="equal">
      <formula>"OPORTUNIDADE"</formula>
    </cfRule>
  </conditionalFormatting>
  <conditionalFormatting sqref="AZ6:AZ778">
    <cfRule type="expression" dxfId="119" priority="18511">
      <formula>$BU6=1</formula>
    </cfRule>
  </conditionalFormatting>
  <conditionalFormatting sqref="BQ6:BQ778">
    <cfRule type="cellIs" dxfId="118" priority="18522" operator="equal">
      <formula>"Produção e Intervalo"</formula>
    </cfRule>
    <cfRule type="cellIs" dxfId="117" priority="18523" operator="equal">
      <formula>"Aderente"</formula>
    </cfRule>
    <cfRule type="cellIs" dxfId="116" priority="18524" operator="equal">
      <formula>"Intervalo"</formula>
    </cfRule>
    <cfRule type="cellIs" dxfId="115" priority="18525" operator="equal">
      <formula>"Produção"</formula>
    </cfRule>
    <cfRule type="cellIs" dxfId="114" priority="18526" operator="equal">
      <formula>"ERRO"</formula>
    </cfRule>
  </conditionalFormatting>
  <conditionalFormatting sqref="BR6:BS778">
    <cfRule type="cellIs" dxfId="113" priority="18504" operator="equal">
      <formula>"*"</formula>
    </cfRule>
    <cfRule type="cellIs" dxfId="112" priority="18505" operator="greaterThanOrEqual">
      <formula>1</formula>
    </cfRule>
    <cfRule type="cellIs" dxfId="111" priority="18506" operator="lessThan">
      <formula>1</formula>
    </cfRule>
  </conditionalFormatting>
  <conditionalFormatting sqref="Y6:Z778">
    <cfRule type="cellIs" dxfId="110" priority="18452" operator="equal">
      <formula>"NÃO"</formula>
    </cfRule>
    <cfRule type="cellIs" dxfId="109" priority="18453" operator="equal">
      <formula>"SIM"</formula>
    </cfRule>
  </conditionalFormatting>
  <conditionalFormatting sqref="Y1047841:Y1048576">
    <cfRule type="cellIs" dxfId="108" priority="18333" operator="equal">
      <formula>"OPORTUNIDADE"</formula>
    </cfRule>
  </conditionalFormatting>
  <conditionalFormatting sqref="Y1047841:Y1048576">
    <cfRule type="cellIs" dxfId="107" priority="18331" operator="equal">
      <formula>"NÃO"</formula>
    </cfRule>
    <cfRule type="cellIs" dxfId="106" priority="18332" operator="equal">
      <formula>"SIM"</formula>
    </cfRule>
  </conditionalFormatting>
  <conditionalFormatting sqref="BK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131 BK133:BK778">
    <cfRule type="iconSet" priority="23065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5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79:BO86 BO96:BO131 BO133:BO778">
    <cfRule type="iconSet" priority="23095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9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11">
      <iconSet showValue="0">
        <cfvo type="percent" val="0"/>
        <cfvo type="num" val="1"/>
        <cfvo type="num" val="1" gte="0"/>
      </iconSet>
    </cfRule>
    <cfRule type="iconSet" priority="231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M6:BM778 BN132:BO132" xr:uid="{0374E4CD-E1C2-4373-A381-0828C9AFF6FF}">
      <formula1>IMPCAUSADOR</formula1>
    </dataValidation>
    <dataValidation type="list" allowBlank="1" showInputMessage="1" showErrorMessage="1" sqref="BN6:BN14 BN16:BN54 BN56:BN73 BN75:BN77 BN79:BN86 BN92:BN94 BN96:BN131 BN133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131 BO133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tabSelected="1" topLeftCell="A6" workbookViewId="0">
      <selection activeCell="F20" sqref="F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1472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1473</v>
      </c>
      <c r="E3" s="186" t="s">
        <v>1474</v>
      </c>
      <c r="F3" s="186" t="s">
        <v>1475</v>
      </c>
      <c r="G3" s="186" t="s">
        <v>1476</v>
      </c>
      <c r="H3" s="186" t="s">
        <v>1477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1479</v>
      </c>
      <c r="D13" s="187">
        <v>9049</v>
      </c>
      <c r="E13" s="188">
        <v>46044</v>
      </c>
      <c r="F13" s="190" t="s">
        <v>1480</v>
      </c>
      <c r="G13" s="187" t="s">
        <v>1481</v>
      </c>
      <c r="H13" s="187"/>
    </row>
    <row r="14" spans="3:8">
      <c r="C14" s="187" t="s">
        <v>1479</v>
      </c>
      <c r="D14" s="187">
        <v>9044</v>
      </c>
      <c r="E14" s="188">
        <v>46044</v>
      </c>
      <c r="F14" s="190" t="s">
        <v>1482</v>
      </c>
      <c r="G14" s="187" t="s">
        <v>1483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1484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1484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1485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1486</v>
      </c>
      <c r="C4" s="191" t="s">
        <v>1487</v>
      </c>
      <c r="D4" s="191" t="s">
        <v>1488</v>
      </c>
      <c r="E4" s="191" t="s">
        <v>1489</v>
      </c>
      <c r="F4" s="191" t="s">
        <v>547</v>
      </c>
      <c r="G4" s="191" t="s">
        <v>1490</v>
      </c>
    </row>
    <row r="5" spans="2:7">
      <c r="B5" s="192" t="s">
        <v>1491</v>
      </c>
      <c r="C5" s="192">
        <v>309525</v>
      </c>
      <c r="D5" s="192" t="s">
        <v>1492</v>
      </c>
      <c r="E5" s="192" t="s">
        <v>249</v>
      </c>
      <c r="F5" s="192" t="s">
        <v>1493</v>
      </c>
      <c r="G5" s="193">
        <v>46296</v>
      </c>
    </row>
    <row r="6" spans="2:7">
      <c r="B6" s="192" t="s">
        <v>1494</v>
      </c>
      <c r="C6" s="192">
        <v>257410</v>
      </c>
      <c r="D6" s="192" t="s">
        <v>1495</v>
      </c>
      <c r="E6" s="192" t="s">
        <v>249</v>
      </c>
      <c r="F6" s="192" t="s">
        <v>1493</v>
      </c>
      <c r="G6" s="193"/>
    </row>
    <row r="7" spans="2:7">
      <c r="B7" s="192" t="s">
        <v>1259</v>
      </c>
      <c r="C7" s="192">
        <v>256875</v>
      </c>
      <c r="D7" s="192" t="s">
        <v>1496</v>
      </c>
      <c r="E7" s="192" t="s">
        <v>249</v>
      </c>
      <c r="F7" s="192" t="s">
        <v>1493</v>
      </c>
      <c r="G7" s="193">
        <v>46296</v>
      </c>
    </row>
    <row r="8" spans="2:7">
      <c r="B8" s="192" t="s">
        <v>1497</v>
      </c>
      <c r="C8" s="192">
        <v>257278</v>
      </c>
      <c r="D8" s="192" t="s">
        <v>1498</v>
      </c>
      <c r="E8" s="192" t="s">
        <v>240</v>
      </c>
      <c r="F8" s="192" t="s">
        <v>1499</v>
      </c>
      <c r="G8" s="193">
        <v>46235</v>
      </c>
    </row>
    <row r="9" spans="2:7">
      <c r="B9" s="192" t="s">
        <v>1500</v>
      </c>
      <c r="C9" s="192">
        <v>257033</v>
      </c>
      <c r="D9" s="192" t="s">
        <v>1501</v>
      </c>
      <c r="E9" s="192" t="s">
        <v>240</v>
      </c>
      <c r="F9" s="192" t="s">
        <v>564</v>
      </c>
      <c r="G9" s="192" t="s">
        <v>1502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1223</v>
      </c>
      <c r="Q1" s="240"/>
      <c r="R1" s="88"/>
      <c r="S1" s="88"/>
      <c r="T1" s="89"/>
      <c r="U1" s="241" t="s">
        <v>1503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1504</v>
      </c>
      <c r="B2" s="91" t="s">
        <v>1505</v>
      </c>
      <c r="C2" s="91" t="s">
        <v>7</v>
      </c>
      <c r="D2" s="92" t="s">
        <v>1175</v>
      </c>
      <c r="E2" s="92" t="s">
        <v>547</v>
      </c>
      <c r="F2" s="92" t="s">
        <v>1506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1507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OPORTUNIDADE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OPORTUNIDADE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OPORTUNIDADE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OPORTUNIDADE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OPORTUNIDADE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SIM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OPORTUNIDADE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OPORTUNIDADE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1508</v>
      </c>
      <c r="D5" s="243"/>
      <c r="E5" s="243"/>
      <c r="F5" s="243"/>
      <c r="G5" s="243"/>
      <c r="H5" s="243"/>
      <c r="I5" s="243"/>
      <c r="J5" s="244"/>
      <c r="K5" s="245" t="s">
        <v>1509</v>
      </c>
      <c r="L5" s="246"/>
      <c r="M5" s="246"/>
      <c r="N5" s="246"/>
      <c r="O5" s="247" t="s">
        <v>1510</v>
      </c>
      <c r="P5" s="248"/>
      <c r="Q5" s="249"/>
    </row>
    <row r="6" spans="1:17" s="81" customFormat="1" ht="15.75" customHeight="1">
      <c r="A6" s="75" t="s">
        <v>1506</v>
      </c>
      <c r="B6" s="82" t="s">
        <v>1505</v>
      </c>
      <c r="C6" s="83" t="s">
        <v>1175</v>
      </c>
      <c r="D6" s="84" t="s">
        <v>1176</v>
      </c>
      <c r="E6" s="83" t="s">
        <v>1511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1512</v>
      </c>
      <c r="M6" s="116" t="s">
        <v>29</v>
      </c>
      <c r="N6" s="117" t="s">
        <v>1170</v>
      </c>
      <c r="O6" s="165" t="s">
        <v>1213</v>
      </c>
      <c r="P6" s="128"/>
      <c r="Q6" s="139" t="s">
        <v>1513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1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2</v>
      </c>
      <c r="P155" s="78"/>
      <c r="Q155" s="120" t="str">
        <f>IF($A$2=1,IF(FN_MC!BJ132="","*",FN_MC!BJ132),IF(FN_MC!BK132="","*",FN_MC!BK132))</f>
        <v>Pronto as 07:06h - Intervalo das 07:10h as 08:50h - 2 Soldas e 1 trilho de 6m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1514</v>
      </c>
      <c r="C2" s="83" t="s">
        <v>1160</v>
      </c>
      <c r="D2" s="83" t="s">
        <v>1162</v>
      </c>
      <c r="E2" s="83" t="s">
        <v>1515</v>
      </c>
      <c r="F2" s="83" t="s">
        <v>1516</v>
      </c>
      <c r="G2" s="83" t="s">
        <v>1517</v>
      </c>
      <c r="H2" s="83" t="s">
        <v>1518</v>
      </c>
      <c r="I2" s="83" t="s">
        <v>1519</v>
      </c>
      <c r="J2" s="83" t="s">
        <v>1520</v>
      </c>
      <c r="K2" s="109" t="s">
        <v>1521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OPORTUNIDADE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OPORTUNIDADE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OPORTUNIDADE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OPORTUNIDADE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OPORTUNIDADE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SIM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</v>
      </c>
      <c r="I152" s="101" t="str">
        <f>IF(FN_MC!AC133="","*",FN_MC!AC133)</f>
        <v>*</v>
      </c>
      <c r="J152" s="102" t="str">
        <f>IF(FN_MC!AA133="","*",FN_MC!AA133)</f>
        <v>2 (Maicon + Elder)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OPORTUNIDADE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OPORTUNIDADE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2026-03-09T12:17:31Z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