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941" documentId="120_S{118792C3-22EF-5104-A093-F22BFE3913F3}" xr6:coauthVersionLast="47" xr6:coauthVersionMax="47" xr10:uidLastSave="{9019DC80-EFAA-411A-A0EF-C4A5A6EC1C4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2" i="1" l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L289" i="1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<sst xmlns="http://schemas.openxmlformats.org/spreadsheetml/2006/main" count="10339" uniqueCount="1760">
  <si>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</si>
  <si>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</si>
  <si>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</si>
  <si>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</si>
  <si>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</si>
  <si>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</si>
  <si>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</si>
  <si>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</si>
  <si>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</si>
  <si>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</si>
  <si>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</si>
  <si>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</si>
  <si>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</si>
  <si>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</si>
  <si>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</si>
  <si>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</si>
  <si>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</si>
  <si>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</si>
  <si>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</si>
  <si>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</si>
  <si>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</si>
  <si>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</si>
  <si>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</si>
  <si>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</si>
  <si>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</si>
  <si>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</si>
  <si>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</si>
  <si>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</si>
  <si>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</si>
  <si>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</si>
  <si>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</si>
  <si>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</si>
  <si>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</si>
  <si>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</si>
  <si>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</si>
  <si>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</si>
  <si>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</si>
  <si>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</si>
  <si>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</si>
  <si>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</si>
  <si>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</si>
  <si>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</si>
  <si>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</si>
  <si>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</si>
  <si>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</si>
  <si>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</si>
  <si>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</si>
  <si>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</si>
  <si>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</si>
  <si>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</si>
  <si>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</si>
  <si>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</si>
  <si>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</si>
  <si>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</si>
  <si>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</si>
  <si>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</si>
  <si>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</si>
  <si>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</si>
  <si>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</si>
  <si>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</si>
  <si>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</si>
  <si>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</si>
  <si>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</si>
  <si>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</si>
  <si>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</si>
  <si>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</si>
  <si>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</si>
  <si>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</si>
  <si>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</si>
  <si>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</si>
  <si>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</si>
  <si>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</si>
  <si>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</si>
  <si>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</si>
  <si>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</si>
  <si>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</si>
  <si>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</si>
  <si>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</si>
  <si>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</si>
  <si>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</si>
  <si>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</si>
  <si>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</si>
  <si>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</si>
  <si>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</si>
  <si>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</si>
  <si>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</si>
  <si>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</si>
  <si>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</si>
  <si>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</si>
  <si>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</si>
  <si>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</si>
  <si>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</si>
  <si>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</si>
  <si>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</si>
  <si>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</si>
  <si>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</si>
  <si>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</si>
  <si>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</si>
  <si>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</si>
  <si>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</si>
  <si>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</si>
  <si>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</si>
  <si>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</si>
  <si>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</si>
  <si>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</si>
  <si>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</si>
  <si>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</si>
  <si>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</si>
  <si>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</si>
  <si>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</si>
  <si>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</si>
  <si>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</si>
  <si>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</si>
  <si>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</si>
  <si>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</si>
  <si>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</si>
  <si>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</si>
  <si>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</si>
  <si>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</si>
  <si>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</si>
  <si>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</si>
  <si>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</si>
  <si>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</si>
  <si>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</si>
  <si>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</si>
  <si>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</si>
  <si>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</si>
  <si>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</si>
  <si>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</si>
  <si>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</si>
  <si>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</si>
  <si>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</si>
  <si>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</si>
  <si>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</si>
  <si>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</si>
  <si>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</si>
  <si>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</si>
  <si>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</si>
  <si>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</si>
  <si>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</si>
  <si>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</si>
  <si>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</si>
  <si>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</si>
  <si>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</si>
  <si>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</si>
  <si>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</si>
  <si>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</si>
  <si>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</si>
  <si>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</si>
  <si>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</si>
  <si>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</si>
  <si>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</si>
  <si>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</si>
  <si>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</si>
  <si>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</si>
  <si>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</si>
  <si>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</si>
  <si>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</si>
  <si>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</si>
  <si>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</si>
  <si>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</si>
  <si>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</si>
  <si>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</si>
  <si>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</si>
  <si>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</si>
  <si>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</si>
  <si>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</si>
  <si>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</si>
  <si>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</si>
  <si>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</si>
  <si>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</si>
  <si>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</si>
  <si>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</si>
  <si>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</si>
  <si>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</si>
  <si>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</si>
  <si>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</si>
  <si>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</si>
  <si>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</si>
  <si>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</si>
  <si>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</si>
  <si>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</si>
  <si>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</si>
  <si>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</si>
  <si>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</si>
  <si>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</si>
  <si>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</si>
  <si>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</si>
  <si>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</si>
  <si>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</si>
  <si>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</si>
  <si>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</si>
  <si>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</si>
  <si>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</si>
  <si>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</si>
  <si>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</si>
  <si>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</si>
  <si>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</si>
  <si>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</si>
  <si>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</si>
  <si>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</si>
  <si>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</si>
  <si>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</si>
  <si>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</si>
  <si>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</si>
  <si>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</si>
  <si>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</si>
  <si>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</si>
  <si>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</si>
  <si>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</si>
  <si>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</si>
  <si>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</si>
  <si>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</si>
  <si>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</si>
  <si>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</si>
  <si>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</si>
  <si>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</si>
  <si>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</si>
  <si>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</si>
  <si>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</si>
  <si>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</si>
  <si>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</si>
  <si>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</si>
  <si>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</si>
  <si>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</si>
  <si>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</si>
  <si>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</si>
  <si>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</si>
  <si>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</si>
  <si>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</si>
  <si>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</si>
  <si>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</si>
  <si>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</si>
  <si>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</si>
  <si>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</si>
  <si>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</si>
  <si>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</si>
  <si>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</si>
  <si>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</si>
  <si>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</si>
  <si>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</si>
  <si>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</si>
  <si>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</si>
  <si>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</si>
  <si>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</si>
  <si>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</si>
  <si>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</si>
  <si>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</si>
  <si>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</si>
  <si>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</si>
  <si>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</si>
  <si>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</si>
  <si>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</si>
  <si>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</si>
  <si>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</si>
  <si>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</si>
  <si>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</si>
  <si>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</si>
  <si>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</si>
  <si>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</si>
  <si>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</si>
  <si>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</si>
  <si>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</si>
  <si>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</si>
  <si>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</si>
  <si>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</si>
  <si>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</si>
  <si>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</si>
  <si>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</si>
  <si>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</si>
  <si>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</si>
  <si>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</si>
  <si>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</si>
  <si>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</si>
  <si>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</si>
  <si>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</si>
  <si>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</si>
  <si>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</si>
  <si>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</si>
  <si>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</si>
  <si>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</si>
  <si>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</si>
  <si>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</si>
  <si>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</si>
  <si>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</si>
  <si>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</si>
  <si>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</si>
  <si>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</si>
  <si>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</si>
  <si>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</si>
  <si>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</si>
  <si>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</si>
  <si>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</si>
  <si>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</si>
  <si>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</si>
  <si>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</si>
  <si>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</si>
  <si>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</si>
  <si>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</si>
  <si>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</si>
  <si>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</si>
  <si>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</si>
  <si>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</si>
  <si>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</si>
  <si>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</si>
  <si>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</si>
  <si>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</si>
  <si>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</si>
  <si>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</si>
  <si>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</si>
  <si>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</si>
  <si>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</si>
  <si>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</si>
  <si>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</si>
  <si>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</si>
  <si>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</si>
  <si>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</si>
  <si>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</si>
  <si>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</si>
  <si>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</si>
  <si>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</si>
  <si>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</si>
  <si>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</si>
  <si>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</si>
  <si>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</si>
  <si>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</si>
  <si>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</si>
  <si>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</si>
  <si>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</si>
  <si>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</si>
  <si>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</si>
  <si>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</si>
  <si>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</si>
  <si>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</si>
  <si>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</si>
  <si>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</si>
  <si>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</si>
  <si>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</si>
  <si>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</si>
  <si>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</si>
  <si>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</si>
  <si>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</si>
  <si>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</si>
  <si>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</si>
  <si>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</si>
  <si>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</si>
  <si>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</si>
  <si>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</si>
  <si>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</si>
  <si>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</si>
  <si>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</si>
  <si>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</si>
  <si>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</si>
  <si>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</si>
  <si>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</si>
  <si>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</si>
  <si>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</si>
  <si>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</si>
  <si>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</si>
  <si>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</si>
  <si>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</si>
  <si>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</si>
  <si>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</si>
  <si>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</si>
  <si>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</si>
  <si>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</si>
  <si>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</si>
  <si>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</si>
  <si>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</si>
  <si>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</si>
  <si>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</si>
  <si>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</si>
  <si>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</si>
  <si>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</si>
  <si>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</si>
  <si>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</si>
  <si>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</si>
  <si>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</si>
  <si>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</si>
  <si>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</si>
  <si>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</si>
  <si>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</si>
  <si>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</si>
  <si>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</si>
  <si>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</si>
  <si>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</si>
  <si>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</si>
  <si>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</si>
  <si>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</si>
  <si>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</si>
  <si>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</si>
  <si>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</si>
  <si>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</si>
  <si>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</si>
  <si>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</si>
  <si>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</si>
  <si>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</si>
  <si>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</si>
  <si>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</si>
  <si>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</si>
  <si>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</si>
  <si>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</si>
  <si>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</si>
  <si>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</si>
  <si>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</si>
  <si>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</si>
  <si>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</si>
  <si>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</si>
  <si>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</si>
  <si>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</si>
  <si>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</si>
  <si>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</si>
  <si>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</si>
  <si>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</si>
  <si>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</si>
  <si>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</si>
  <si>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</si>
  <si>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</si>
  <si>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</si>
  <si>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</si>
  <si>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</si>
  <si>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</si>
  <si>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</si>
  <si>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</si>
  <si>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</si>
  <si>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</si>
  <si>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</si>
  <si>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</si>
  <si>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</si>
  <si>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</si>
  <si>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</si>
  <si>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</si>
  <si>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</si>
  <si>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</si>
  <si>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</si>
  <si>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</si>
  <si>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</si>
  <si>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</si>
  <si>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</si>
  <si>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</si>
  <si>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</si>
  <si>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</si>
  <si>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</si>
  <si>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</si>
  <si>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</si>
  <si>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</si>
  <si>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</si>
  <si>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</si>
  <si>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</si>
  <si>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</si>
  <si>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</si>
  <si>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</si>
  <si>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</si>
  <si>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</si>
  <si>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</si>
  <si>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</si>
  <si>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</si>
  <si>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</si>
  <si>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</si>
  <si>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</si>
  <si>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</si>
  <si>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</si>
  <si>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</si>
  <si>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</si>
  <si>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</si>
  <si>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</si>
  <si>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</si>
  <si>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</si>
  <si>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</si>
  <si>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</si>
  <si>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</si>
  <si>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</si>
  <si>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</si>
  <si>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</si>
  <si>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</si>
  <si>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</si>
  <si>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</si>
  <si>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</si>
  <si>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</si>
  <si>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</si>
  <si>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</si>
  <si>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</si>
  <si>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</si>
  <si>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</si>
  <si>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</si>
  <si>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</si>
  <si>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</si>
  <si>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</si>
  <si>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</si>
  <si>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</si>
  <si>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</si>
  <si>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</si>
  <si>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</si>
  <si>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</si>
  <si>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</si>
  <si>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</si>
  <si>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</si>
  <si>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</si>
  <si>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</si>
  <si>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</si>
  <si>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</si>
  <si>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</si>
  <si>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</si>
  <si>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</si>
  <si>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</si>
  <si>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</si>
  <si>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</si>
  <si>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</si>
  <si>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</si>
  <si>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</si>
  <si>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</si>
  <si>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</si>
  <si>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</si>
  <si>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</si>
  <si>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</si>
  <si>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</si>
  <si>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</si>
  <si>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</si>
  <si>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</si>
  <si>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</si>
  <si>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</si>
  <si>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</si>
  <si>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</si>
  <si>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</si>
  <si>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</si>
  <si>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</si>
  <si>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</si>
  <si>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</si>
  <si>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</si>
  <si>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</si>
  <si>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</si>
  <si>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</si>
  <si>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</si>
  <si>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</si>
  <si>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</si>
  <si>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</si>
  <si>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</si>
  <si>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</si>
  <si>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</si>
  <si>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</si>
  <si>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</si>
  <si>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</si>
  <si>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</si>
  <si>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</si>
  <si>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</si>
  <si>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</si>
  <si>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</si>
  <si>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</si>
  <si>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</si>
  <si>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</si>
  <si>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</si>
  <si>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</si>
  <si>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</si>
  <si>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</si>
  <si>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</si>
  <si>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</si>
  <si>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</si>
  <si>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</si>
  <si>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</si>
  <si>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</si>
  <si>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</si>
  <si>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</si>
  <si>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</si>
  <si>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</si>
  <si>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</si>
  <si>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</si>
  <si>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</si>
  <si>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</si>
  <si>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</si>
  <si>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</si>
  <si>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</si>
  <si>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</si>
  <si>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</si>
  <si>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</si>
  <si>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</si>
  <si>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</si>
  <si>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</si>
  <si>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</si>
  <si>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</si>
  <si>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</si>
  <si>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</si>
  <si>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</si>
  <si>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</si>
  <si>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</si>
  <si>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</si>
  <si>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</si>
  <si>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</si>
  <si>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</si>
  <si>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</si>
  <si>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</si>
  <si>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</si>
  <si>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</si>
  <si>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</si>
  <si>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</si>
  <si>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</si>
  <si>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</si>
  <si>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</si>
  <si>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</si>
  <si>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</si>
  <si>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</si>
  <si>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</si>
  <si>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</si>
  <si>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</si>
  <si>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</si>
  <si>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</si>
  <si>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</si>
  <si>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</si>
  <si>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</si>
  <si>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</si>
  <si>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</si>
  <si>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</si>
  <si>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</si>
  <si>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</si>
  <si>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</si>
  <si>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</si>
  <si>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</si>
  <si>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</si>
  <si>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</si>
  <si>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</si>
  <si>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</si>
  <si>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</si>
  <si>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</si>
  <si>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</si>
  <si>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</si>
  <si>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</si>
  <si>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</si>
  <si>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</si>
  <si>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</si>
  <si>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</si>
  <si>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</si>
  <si>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</si>
  <si>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</si>
  <si>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</si>
  <si>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</si>
  <si>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</si>
  <si>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</si>
  <si>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</si>
  <si>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</si>
  <si>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</si>
  <si>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</si>
  <si>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</si>
  <si>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</si>
  <si>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</si>
  <si>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</si>
  <si>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</si>
  <si>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</si>
  <si>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</si>
  <si>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</si>
  <si>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</si>
  <si>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</si>
  <si>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</si>
  <si>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</si>
  <si>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</si>
  <si>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</si>
  <si>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</si>
  <si>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</si>
  <si>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</si>
  <si>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</si>
  <si>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</si>
  <si>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</si>
  <si>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</si>
  <si>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</si>
  <si>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</si>
  <si>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</si>
  <si>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</si>
  <si>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</si>
  <si>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</si>
  <si>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</si>
  <si>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</si>
  <si>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</si>
  <si>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</si>
  <si>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</si>
  <si>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</si>
  <si>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</si>
  <si>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</si>
  <si>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</si>
  <si>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</si>
  <si>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</si>
  <si>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</si>
  <si>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</si>
  <si>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</si>
  <si>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</si>
  <si>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</si>
  <si>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</si>
  <si>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</si>
  <si>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</si>
  <si>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</si>
  <si>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</si>
  <si>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</si>
  <si>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</si>
  <si>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</si>
  <si>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</si>
  <si>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</si>
  <si>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</si>
  <si>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</si>
  <si>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</si>
  <si>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</si>
  <si>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</si>
  <si>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</si>
  <si>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</si>
  <si>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</si>
  <si>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</si>
  <si>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</si>
  <si>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</si>
  <si>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</si>
  <si>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</si>
  <si>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</si>
  <si>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</si>
  <si>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</si>
  <si>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</si>
  <si>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</si>
  <si>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</si>
  <si>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</si>
  <si>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</si>
  <si>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</si>
  <si>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</si>
  <si>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</si>
  <si>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</si>
  <si>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</si>
  <si>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</si>
  <si>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</si>
  <si>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</si>
  <si>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</si>
  <si>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</si>
  <si>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</si>
  <si>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</si>
  <si>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</si>
  <si>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</si>
  <si>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</si>
  <si>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</si>
  <si>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</si>
  <si>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</si>
  <si>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</si>
  <si>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</si>
  <si>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</si>
  <si>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</si>
  <si>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</si>
  <si>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</si>
  <si>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</si>
  <si>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</si>
  <si>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</si>
  <si>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</si>
  <si>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</si>
  <si>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</si>
  <si>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</si>
  <si>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</si>
  <si>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</si>
  <si>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</si>
  <si>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</si>
  <si>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</si>
  <si>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</si>
  <si>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</si>
  <si>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</si>
  <si>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</si>
  <si>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</si>
  <si>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</si>
  <si>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</si>
  <si>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</si>
  <si>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</si>
  <si>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</si>
  <si>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</si>
  <si>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</si>
  <si>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</si>
  <si>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</si>
  <si>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</si>
  <si>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</si>
  <si>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</si>
  <si>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</si>
  <si>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</si>
  <si>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</si>
  <si>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</si>
  <si>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</si>
  <si>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</si>
  <si>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</si>
  <si>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</si>
  <si>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</si>
  <si>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</si>
  <si>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</si>
  <si>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</si>
  <si>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</si>
  <si>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</si>
  <si>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</si>
  <si>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</si>
  <si>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</si>
  <si>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</si>
  <si>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</si>
  <si>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</si>
  <si>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</si>
  <si>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</si>
  <si>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</si>
  <si>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</si>
  <si>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</si>
  <si>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</si>
  <si>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</si>
  <si>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</si>
  <si>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</si>
  <si>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</si>
  <si>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</si>
  <si>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</si>
  <si>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</si>
  <si>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</si>
  <si>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</si>
  <si>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</si>
  <si>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</si>
  <si>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</si>
  <si>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</si>
  <si>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</si>
  <si>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</si>
  <si>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</si>
  <si>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</si>
  <si>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</si>
  <si>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</si>
  <si>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</si>
  <si>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</si>
  <si>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</si>
  <si>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</si>
  <si>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</si>
  <si>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</si>
  <si>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</si>
  <si>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</si>
  <si>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</si>
  <si>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</si>
  <si>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</si>
  <si>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</si>
  <si>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</si>
  <si>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</si>
  <si>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</si>
  <si>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</si>
  <si>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</si>
  <si>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</si>
  <si>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</si>
  <si>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</si>
  <si>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</si>
  <si>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</si>
  <si>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</si>
  <si>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</si>
  <si>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</si>
  <si>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</si>
  <si>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</si>
  <si>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</si>
  <si>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</si>
  <si>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</si>
  <si>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</si>
  <si>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</si>
  <si>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</si>
  <si>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</si>
  <si>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</si>
  <si>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</si>
  <si>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</si>
  <si>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</si>
  <si>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</si>
  <si>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</si>
  <si>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</si>
  <si>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</si>
  <si>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</si>
  <si>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</si>
  <si>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</si>
  <si>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</si>
  <si>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</si>
  <si>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</si>
  <si>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</si>
  <si>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</si>
  <si>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</si>
  <si>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</si>
  <si>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</si>
  <si>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</si>
  <si>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</si>
  <si>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</si>
  <si>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</si>
  <si>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</si>
  <si>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</si>
  <si>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</si>
  <si>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</si>
  <si>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</si>
  <si>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</si>
  <si>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</si>
  <si>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</si>
  <si>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</si>
  <si>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</si>
  <si>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</si>
  <si>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</si>
  <si>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</si>
  <si>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</si>
  <si>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</si>
  <si>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</si>
  <si>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</si>
  <si>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</si>
  <si>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</si>
  <si>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</si>
  <si>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</si>
  <si>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</si>
  <si>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</si>
  <si>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</si>
  <si>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</si>
  <si>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</si>
  <si>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</si>
  <si>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</si>
  <si>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</si>
  <si>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</si>
  <si>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</si>
  <si>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</si>
  <si>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</si>
  <si>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</si>
  <si>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</si>
  <si>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</si>
  <si>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</si>
  <si>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</si>
  <si>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</si>
  <si>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</si>
  <si>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</si>
  <si>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</si>
  <si>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</si>
  <si>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</si>
  <si>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</si>
  <si>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</si>
  <si>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</si>
  <si>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</si>
  <si>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</si>
  <si>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</si>
  <si>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</si>
  <si>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</si>
  <si>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</si>
  <si>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</si>
  <si>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</si>
  <si>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</si>
  <si>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</si>
  <si>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</si>
  <si>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</si>
  <si>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</si>
  <si>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</si>
  <si>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</si>
  <si>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</si>
  <si>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</si>
  <si>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</si>
  <si>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</si>
  <si>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</si>
  <si>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</si>
  <si>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</si>
  <si>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</si>
  <si>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</si>
  <si>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</si>
  <si>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</si>
  <si>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</si>
  <si>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</si>
  <si>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</si>
  <si>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</si>
  <si>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</si>
  <si>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</si>
  <si>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</si>
  <si>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</si>
  <si>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</si>
  <si>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</si>
  <si>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</si>
  <si>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</si>
  <si>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</si>
  <si>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</si>
  <si>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</si>
  <si>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</si>
  <si>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</si>
  <si>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</si>
  <si>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</si>
  <si>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</si>
  <si>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</si>
  <si>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</si>
  <si>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</si>
  <si>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</si>
  <si>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</si>
  <si>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</si>
  <si>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</si>
  <si>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</si>
  <si>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</si>
  <si>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</si>
  <si>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</si>
  <si>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</si>
  <si>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</si>
  <si>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</si>
  <si>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</si>
  <si>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</si>
  <si>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</si>
  <si>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</si>
  <si>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</si>
  <si>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</si>
  <si>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</si>
  <si>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</si>
  <si>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</si>
  <si>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</si>
  <si>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</si>
  <si>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</si>
  <si>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</si>
  <si>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</si>
  <si>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</si>
  <si>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</si>
  <si>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</si>
  <si>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</si>
  <si>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</si>
  <si>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</si>
  <si>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</si>
  <si>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</si>
  <si>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</si>
  <si>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</si>
  <si>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</si>
  <si>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</si>
  <si>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</si>
  <si>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</si>
  <si>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</si>
  <si>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</si>
  <si>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</si>
  <si>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</si>
  <si>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</si>
  <si>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</si>
  <si>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</si>
  <si>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</si>
  <si>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</si>
  <si>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</si>
  <si>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</si>
  <si>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</si>
  <si>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</si>
  <si>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</si>
  <si>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</si>
  <si>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</si>
  <si>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</si>
  <si>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</si>
  <si>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</si>
  <si>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</si>
  <si>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</si>
  <si>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</si>
  <si>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</si>
  <si>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</si>
  <si>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</si>
  <si>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</si>
  <si>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</si>
  <si>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</si>
  <si>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</si>
  <si>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</si>
  <si>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</si>
  <si>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</si>
  <si>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</si>
  <si>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</si>
  <si>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</si>
  <si>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</si>
  <si>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</si>
  <si>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</si>
  <si>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</si>
  <si>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</si>
  <si>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</si>
  <si>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</si>
  <si>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</si>
  <si>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</si>
  <si>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</si>
  <si>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</si>
  <si>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</si>
  <si>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</si>
  <si>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</si>
  <si>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</si>
  <si>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</si>
  <si>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</si>
  <si>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</si>
  <si>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</si>
  <si>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</si>
  <si>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</si>
  <si>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</si>
  <si>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</si>
  <si>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</si>
  <si>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</si>
  <si>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</si>
  <si>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</si>
  <si>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</si>
  <si>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</si>
  <si>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</si>
  <si>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</si>
  <si>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</si>
  <si>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</si>
  <si>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</si>
  <si>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</si>
  <si>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</si>
  <si>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</si>
  <si>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</si>
  <si>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</si>
  <si>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</si>
  <si>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</si>
  <si>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</si>
  <si>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</si>
  <si>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</si>
  <si>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</si>
  <si>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</si>
  <si>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</si>
  <si>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</si>
  <si>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</si>
  <si>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</si>
  <si>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</si>
  <si>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</si>
  <si>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</si>
  <si>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</si>
  <si>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</si>
  <si>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</si>
  <si>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</si>
  <si>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</si>
  <si>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</si>
  <si>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</si>
  <si>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</si>
  <si>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</si>
  <si>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</si>
  <si>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</si>
  <si>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</si>
  <si>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</si>
  <si>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</si>
  <si>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</si>
  <si>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</si>
  <si>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</si>
  <si>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</si>
  <si>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</si>
  <si>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</si>
  <si>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</si>
  <si>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</si>
  <si>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</si>
  <si>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</si>
  <si>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</si>
  <si>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</si>
  <si>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</si>
  <si>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</si>
  <si>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</si>
  <si>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</si>
  <si>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</si>
  <si>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</si>
  <si>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</si>
  <si>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</si>
  <si>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</si>
  <si>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</si>
  <si>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</si>
  <si>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</si>
  <si>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</si>
  <si>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</si>
  <si>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</si>
  <si>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</si>
  <si>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</si>
  <si>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</si>
  <si>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</si>
  <si>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</si>
  <si>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</si>
  <si>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</si>
  <si>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</si>
  <si>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</si>
  <si>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</si>
  <si>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</si>
  <si>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</si>
  <si>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</si>
  <si>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</si>
  <si>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</si>
  <si>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</si>
  <si>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</si>
  <si>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</si>
  <si>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</si>
  <si>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</si>
  <si>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</si>
  <si>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</si>
  <si>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</si>
  <si>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</si>
  <si>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</si>
  <si>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</si>
  <si>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</si>
  <si>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</si>
  <si>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</si>
  <si>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</si>
  <si>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</si>
  <si>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</si>
  <si>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</si>
  <si>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</si>
  <si>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</si>
  <si>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</si>
  <si>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</si>
  <si>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</si>
  <si>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</si>
  <si>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</si>
  <si>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</si>
  <si>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</si>
  <si>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</si>
  <si>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</si>
  <si>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</si>
  <si>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</si>
  <si>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</si>
  <si>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</si>
  <si>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</si>
  <si>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</si>
  <si>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</si>
  <si>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</si>
  <si>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</si>
  <si>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</si>
  <si>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</si>
  <si>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</si>
  <si>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</si>
  <si>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</si>
  <si>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</si>
  <si>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</si>
  <si>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</si>
  <si>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</si>
  <si>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</si>
  <si>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</si>
  <si>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</si>
  <si>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</si>
  <si>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</si>
  <si>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</si>
  <si>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</si>
  <si>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</si>
  <si>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</si>
  <si>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</si>
  <si>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</si>
  <si>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</si>
  <si>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</si>
  <si>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</si>
  <si>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</si>
  <si>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</si>
  <si>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</si>
  <si>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</si>
  <si>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</si>
  <si>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</si>
  <si>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</si>
  <si>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</si>
  <si>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</si>
  <si>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</si>
  <si>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</si>
  <si>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</si>
  <si>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</si>
  <si>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</si>
  <si>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</si>
  <si>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</si>
  <si>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</si>
  <si>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</si>
  <si>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</si>
  <si>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</si>
  <si>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</si>
  <si>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</si>
  <si>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</si>
  <si>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</si>
  <si>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</si>
  <si>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</si>
  <si>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</si>
  <si>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</si>
  <si>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</si>
  <si>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</si>
  <si>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</si>
  <si>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</si>
  <si>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</si>
  <si>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</si>
  <si>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</si>
  <si>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</si>
  <si>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</si>
  <si>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</si>
  <si>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</si>
  <si>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</si>
  <si>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</si>
  <si>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</si>
  <si>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</si>
  <si>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</si>
  <si>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</si>
  <si>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</si>
  <si>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</si>
  <si>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</si>
  <si>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</si>
  <si>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</si>
  <si>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</si>
  <si>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</si>
  <si>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</si>
  <si>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</si>
  <si>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</si>
  <si>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</si>
  <si>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</si>
  <si>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</si>
  <si>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</si>
  <si>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</si>
  <si>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</si>
  <si>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</si>
  <si>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</si>
  <si>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</si>
  <si>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</si>
  <si>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</si>
  <si>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</si>
  <si>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</si>
  <si>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</si>
  <si>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</si>
  <si>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</si>
  <si>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</si>
  <si>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</si>
  <si>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</si>
  <si>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</si>
  <si>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</si>
  <si>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</si>
  <si>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</si>
  <si>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</si>
  <si>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</si>
  <si>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</si>
  <si>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</si>
  <si>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</si>
  <si>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</si>
  <si>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</si>
  <si>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</si>
  <si>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</si>
  <si>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</si>
  <si>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</si>
  <si>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</si>
  <si>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</si>
  <si>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</si>
  <si>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</si>
  <si>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</si>
  <si>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</si>
  <si>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</si>
  <si>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</si>
  <si>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</si>
  <si>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</si>
  <si>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</si>
  <si>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</si>
  <si>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</si>
  <si>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</si>
  <si>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</si>
  <si>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</si>
  <si>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</si>
  <si>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</si>
  <si>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</si>
  <si>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</si>
  <si>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</si>
  <si>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</si>
  <si>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</si>
  <si>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</si>
  <si>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</si>
  <si>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</si>
  <si>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</si>
  <si>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</si>
  <si>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</si>
  <si>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</si>
  <si>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</si>
  <si>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</si>
  <si>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</si>
  <si>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</si>
  <si>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</si>
  <si>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</si>
  <si>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</si>
  <si>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</si>
  <si>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</si>
  <si>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</si>
  <si>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</si>
  <si>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</si>
  <si>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</si>
  <si>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</si>
  <si>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</si>
  <si>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</si>
  <si>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</si>
  <si>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</si>
  <si>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</si>
  <si>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</si>
  <si>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</si>
  <si>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</si>
  <si>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</si>
  <si>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</si>
  <si>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</si>
  <si>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</si>
  <si>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</si>
  <si>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</si>
  <si>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</si>
  <si>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</si>
  <si>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</si>
  <si>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</si>
  <si>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</si>
  <si>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</si>
  <si>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</si>
  <si>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</si>
  <si>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</si>
  <si>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</si>
  <si>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</si>
  <si>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</si>
  <si>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</si>
  <si>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</si>
  <si>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</si>
  <si>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</si>
  <si>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</si>
  <si>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</si>
  <si>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</si>
  <si>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</si>
  <si>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</si>
  <si>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</si>
  <si>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</si>
  <si>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</si>
  <si>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</si>
  <si>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</si>
  <si>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</si>
  <si>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</si>
  <si>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</si>
  <si>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</si>
  <si>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</si>
  <si>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</si>
  <si>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</si>
  <si>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</si>
  <si>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</si>
  <si>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</si>
  <si>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</si>
  <si>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</si>
  <si>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</si>
  <si>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</si>
  <si>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</si>
  <si>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</si>
  <si>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</si>
  <si>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</si>
  <si>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</si>
  <si>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</si>
  <si>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</si>
  <si>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</si>
  <si>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</si>
  <si>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</si>
  <si>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</si>
  <si>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</si>
  <si>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</si>
  <si>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</si>
  <si>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</si>
  <si>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</si>
  <si>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</si>
  <si>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</si>
  <si>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</si>
  <si>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</si>
  <si>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</si>
  <si>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</si>
  <si>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</si>
  <si>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</si>
  <si>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</si>
  <si>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</si>
  <si>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</si>
  <si>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</si>
  <si>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</si>
  <si>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</si>
  <si>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</si>
  <si>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</si>
  <si>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</si>
  <si>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</si>
  <si>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</si>
  <si>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</si>
  <si>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</si>
  <si>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</si>
  <si>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</si>
  <si>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</si>
  <si>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</si>
  <si>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</si>
  <si>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</si>
  <si>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</si>
  <si>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</si>
  <si>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</si>
  <si>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</si>
  <si>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</si>
  <si>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</si>
  <si>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</si>
  <si>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</si>
  <si>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</si>
  <si>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</si>
  <si>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</si>
  <si>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</si>
  <si>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</si>
  <si>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</si>
  <si>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</si>
  <si>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</si>
  <si>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</si>
  <si>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</si>
  <si>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</si>
  <si>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</si>
  <si>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</si>
  <si>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</si>
  <si>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</si>
  <si>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</si>
  <si>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</si>
  <si>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</si>
  <si>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</si>
  <si>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</si>
  <si>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</si>
  <si>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</si>
  <si>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</si>
  <si>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</si>
  <si>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</si>
  <si>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</si>
  <si>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</si>
  <si>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</si>
  <si>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</si>
  <si>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</si>
  <si>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</si>
  <si>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</si>
  <si>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</si>
  <si>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</si>
  <si>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</si>
  <si>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</si>
  <si>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</si>
  <si>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</si>
  <si>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</si>
  <si>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</si>
  <si>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</si>
  <si>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</si>
  <si>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</si>
  <si>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</si>
  <si>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</si>
  <si>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</si>
  <si>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</si>
  <si>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</si>
  <si>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</si>
  <si>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</si>
  <si>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</si>
  <si>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</si>
  <si>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</si>
  <si>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</si>
  <si>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</si>
  <si>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</si>
  <si>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</si>
  <si>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</si>
  <si>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</si>
  <si>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</si>
  <si>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</si>
  <si>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</si>
  <si>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</si>
  <si>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</si>
  <si>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</si>
  <si>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</si>
  <si>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</si>
  <si>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</si>
  <si>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</si>
  <si>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</si>
  <si>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</si>
  <si>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</si>
  <si>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</si>
  <si>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</si>
  <si>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</si>
  <si>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</si>
  <si>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</si>
  <si>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</si>
  <si>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</si>
  <si>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</si>
  <si>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</si>
  <si>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</si>
  <si>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</si>
  <si>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</si>
  <si>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</si>
  <si>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</si>
  <si>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</si>
  <si>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</si>
  <si>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</si>
  <si>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</si>
  <si>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</si>
  <si>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</si>
  <si>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</si>
  <si>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</si>
  <si>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</si>
  <si>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</si>
  <si>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</si>
  <si>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</si>
  <si>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</si>
  <si>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</si>
  <si>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</si>
  <si>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</si>
  <si>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</si>
  <si>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</si>
  <si>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</si>
  <si>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</si>
  <si>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</si>
  <si>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</si>
  <si>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</si>
  <si>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</si>
  <si>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</si>
  <si>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</si>
  <si>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</si>
  <si>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</si>
  <si>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</si>
  <si>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</si>
  <si>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</si>
  <si>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</si>
  <si>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</si>
  <si>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</si>
  <si>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</si>
  <si>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</si>
  <si>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</si>
  <si>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</si>
  <si>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</si>
  <si>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</si>
  <si>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</si>
  <si>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</si>
  <si>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</si>
  <si>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</si>
  <si>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</si>
  <si>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</si>
  <si>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</si>
  <si>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</si>
  <si>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</si>
  <si>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</si>
  <si>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</si>
  <si>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</si>
  <si>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</si>
  <si>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</si>
  <si>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</si>
  <si>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</si>
  <si>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</si>
  <si>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</si>
  <si>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</si>
  <si>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</si>
  <si>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</si>
  <si>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</si>
  <si>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</si>
  <si>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</si>
  <si>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</si>
  <si>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</si>
  <si>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</si>
  <si>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</si>
  <si>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</si>
  <si>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</si>
  <si>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</si>
  <si>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</si>
  <si>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</si>
  <si>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</si>
  <si>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</si>
  <si>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</si>
  <si>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</si>
  <si>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</si>
  <si>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</si>
  <si>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</si>
  <si>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</si>
  <si>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</si>
  <si>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</si>
  <si>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</si>
  <si>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</si>
  <si>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</si>
  <si>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</si>
  <si>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</si>
  <si>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</si>
  <si>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</si>
  <si>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</si>
  <si>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</si>
  <si>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</si>
  <si>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</si>
  <si>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</si>
  <si>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</si>
  <si>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</si>
  <si>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</si>
  <si>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</si>
  <si>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</si>
  <si>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</si>
  <si>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</si>
  <si>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</si>
  <si>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</si>
  <si>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</si>
  <si>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</si>
  <si>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</si>
  <si>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</si>
  <si>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</si>
  <si>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</si>
  <si>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</si>
  <si>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</si>
  <si>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</si>
  <si>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</si>
  <si>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</si>
  <si>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</si>
  <si>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</si>
  <si>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</si>
  <si>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</si>
  <si>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</si>
  <si>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</si>
  <si>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</si>
  <si>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</si>
  <si>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</si>
  <si>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</si>
  <si>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</si>
  <si>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</si>
  <si>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</si>
  <si>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</si>
  <si>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</si>
  <si>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</si>
  <si>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</si>
  <si>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</si>
  <si>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</si>
  <si>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</si>
  <si>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</si>
  <si>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</si>
  <si>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</si>
  <si>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</si>
  <si>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</si>
  <si>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</si>
  <si>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</si>
  <si>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</si>
  <si>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</si>
  <si>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</si>
  <si>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</si>
  <si>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</si>
  <si>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</si>
  <si>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</si>
  <si>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</si>
  <si>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</si>
  <si>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</si>
  <si>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</si>
  <si>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</si>
  <si>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</si>
  <si>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</si>
  <si>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</si>
  <si>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</si>
  <si>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</si>
  <si>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</si>
  <si>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</si>
  <si>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</si>
  <si>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</si>
  <si>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</si>
  <si>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</si>
  <si>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</si>
  <si>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</si>
  <si>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</si>
  <si>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</si>
  <si>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</si>
  <si>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</si>
  <si>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</si>
  <si>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</si>
  <si>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</si>
  <si>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</t>
  </si>
  <si>
    <t>ZSF-2</t>
  </si>
  <si>
    <t>Júlio Barbosa</t>
  </si>
  <si>
    <t>Solda - Condicionado à temperatura (ZSF-2)</t>
  </si>
  <si>
    <t>Turma pronta 09:15/Intervalo aberto das 09:00 até 11:00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</si>
  <si>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</si>
  <si>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</si>
  <si>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</si>
  <si>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</si>
  <si>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ZEB-2</t>
  </si>
  <si>
    <t>PDM - Substituição de trilho (retirada de restrição em ZEB-2)</t>
  </si>
  <si>
    <t>ZEB-1</t>
  </si>
  <si>
    <t>PDM - Substituição de trilho (retirada de restrição)</t>
  </si>
  <si>
    <t>Turma não solicita intervalo/Sem soldador</t>
  </si>
  <si>
    <t>Aguardando faixa/Sistema de licenciamento do CCO instável</t>
  </si>
  <si>
    <t>Modernização - Descarga de dormentes</t>
  </si>
  <si>
    <t>Macro 1 07:58/Aguardando faixa/Sistema de licenciamento do CCO instável</t>
  </si>
  <si>
    <t>Modernização Solda - Condicionado à temperatura</t>
  </si>
  <si>
    <t xml:space="preserve">Turma em preparação/Prev. pronta 09h </t>
  </si>
  <si>
    <t>Turma pronta 08:30/Intervalo aberto 08:35 até 11:35</t>
  </si>
  <si>
    <t>ZMA-ZSK</t>
  </si>
  <si>
    <t>ZMAZSK</t>
  </si>
  <si>
    <t>Macro 1 08:01/Aguardando faixa/Sistema de licenciamento do CCO instável</t>
  </si>
  <si>
    <t>Z18ZDZ</t>
  </si>
  <si>
    <t>Macro 1 07:43/Aguardando faixa/Sistema de licenciamento do CCO instável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</si>
  <si>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</si>
  <si>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</si>
  <si>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</si>
  <si>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Solda - Condicionado à temperatura - (ZNOZAC-1)</t>
  </si>
  <si>
    <t>ZRX-1</t>
  </si>
  <si>
    <t>Jair</t>
  </si>
  <si>
    <t xml:space="preserve">Nivelamento </t>
  </si>
  <si>
    <t>Turma pronta 09h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</si>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</sst>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AN1" activePane="topRight" state="frozen"/>
      <selection pane="topRight" activeCell="BK276" sqref="BJ276:BK27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58"/>
      <c r="AN3" s="259"/>
      <c r="AO3" s="237"/>
      <c r="AP3" s="237"/>
      <c r="AQ3" s="238"/>
      <c r="AR3" s="67"/>
      <c r="AS3" s="230" t="s">
        <v>1036</v>
      </c>
      <c r="AT3" s="231"/>
      <c r="AU3" s="230" t="s">
        <v>1037</v>
      </c>
      <c r="AV3" s="231"/>
      <c r="AW3" s="230" t="s">
        <v>1038</v>
      </c>
      <c r="AX3" s="231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7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7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7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7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7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7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7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7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7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75" t="s">
        <v>1631</v>
      </c>
      <c r="N231" s="27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7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7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75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1</v>
      </c>
      <c r="BI272" s="19"/>
      <c r="BJ272" s="19" t="s">
        <v>1175</v>
      </c>
      <c r="BK272" s="19" t="s">
        <v>1707</v>
      </c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>IF(BN272="","",SUBSTITUTE(BM272," ","")&amp;SUBSTITUTE(BN272," ",""))</f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</v>
      </c>
      <c r="BR273" s="22">
        <f>IF(OR(B273="",F273=""),"*",AY273/P273)</f>
        <v>1.333333333333333</v>
      </c>
      <c r="BS273" s="22">
        <f>IF(OR(B273="",F273=""),"*",BA273/Q273)</f>
        <v>0</v>
      </c>
      <c r="BT273" s="8" t="str">
        <f>IF(BN273="","",SUBSTITUTE(BM273," ","")&amp;SUBSTITUTE(BN273," ",""))</f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0" t="s">
        <v>1713</v>
      </c>
      <c r="BL274" s="18"/>
      <c r="BM274" s="145" t="s">
        <v>552</v>
      </c>
      <c r="BN274" s="145" t="s">
        <v>552</v>
      </c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SemOportunidadeSemOportunidade</v>
      </c>
    </row>
    <row r="275" spans="1:72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1</v>
      </c>
      <c r="BI275" s="19"/>
      <c r="BJ275" s="19" t="s">
        <v>1715</v>
      </c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1716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1717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1718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1</v>
      </c>
      <c r="BI276" s="19"/>
      <c r="BJ276" s="19" t="s">
        <v>1175</v>
      </c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 t="str">
        <f>IF(BN276="","",SUBSTITUTE(BM276," ","")&amp;SUBSTITUTE(BN276," ",""))</f>
        <v/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1719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1</v>
      </c>
      <c r="BI277" s="19"/>
      <c r="BJ277" s="19" t="s">
        <v>1175</v>
      </c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/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1720</v>
      </c>
      <c r="BK279" s="19" t="s">
        <v>1720</v>
      </c>
      <c r="BL279" s="18"/>
      <c r="BM279" s="145" t="s">
        <v>542</v>
      </c>
      <c r="BN279" s="145" t="s">
        <v>570</v>
      </c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1</v>
      </c>
      <c r="BI280" s="19"/>
      <c r="BJ280" s="19" t="s">
        <v>1721</v>
      </c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 t="str">
        <f>IF(BN280="","",SUBSTITUTE(BM280," ","")&amp;SUBSTITUTE(BN280," ",""))</f>
        <v/>
      </c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1722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1</v>
      </c>
      <c r="BI281" s="19"/>
      <c r="BJ281" s="19" t="s">
        <v>1723</v>
      </c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 t="str">
        <f>IF(BN281="","",SUBSTITUTE(BM281," ","")&amp;SUBSTITUTE(BN281," ",""))</f>
        <v/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1724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1725</v>
      </c>
      <c r="BK282" s="20" t="s">
        <v>1726</v>
      </c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</v>
      </c>
      <c r="BR282" s="22">
        <f>IF(OR(B282="",F282=""),"*",AY282/P282)</f>
        <v>1</v>
      </c>
      <c r="BS282" s="22">
        <f>IF(OR(B282="",F282=""),"*",BA282/Q282)</f>
        <v>0</v>
      </c>
      <c r="BT282" s="8" t="str">
        <f>IF(BN282="","",SUBSTITUTE(BM282," ","")&amp;SUBSTITUTE(BN282," ",""))</f>
        <v/>
      </c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1724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1725</v>
      </c>
      <c r="BK283" s="20" t="s">
        <v>1726</v>
      </c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</v>
      </c>
      <c r="BT283" s="8" t="str">
        <f>IF(BN283="","",SUBSTITUTE(BM283," ","")&amp;SUBSTITUTE(BN283," ",""))</f>
        <v/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1727</v>
      </c>
      <c r="N286" s="142" t="s">
        <v>1728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1</v>
      </c>
      <c r="BI286" s="19"/>
      <c r="BJ286" s="19" t="s">
        <v>1729</v>
      </c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1730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1</v>
      </c>
      <c r="BI287" s="19"/>
      <c r="BJ287" s="19" t="s">
        <v>1715</v>
      </c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 t="str">
        <f>IF(BN287="","",SUBSTITUTE(BM287," ","")&amp;SUBSTITUTE(BN287," ",""))</f>
        <v/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1</v>
      </c>
      <c r="BI288" s="19"/>
      <c r="BJ288" s="19" t="s">
        <v>1731</v>
      </c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1732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1733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1</v>
      </c>
      <c r="BI290" s="19"/>
      <c r="BJ290" s="19" t="s">
        <v>1734</v>
      </c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/>
      </c>
    </row>
    <row r="291" spans="1:72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1735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1</v>
      </c>
      <c r="BI291" s="19"/>
      <c r="BJ291" s="19" t="s">
        <v>1175</v>
      </c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/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1736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1737</v>
      </c>
      <c r="W292" s="118" t="s">
        <v>1738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0.375</v>
      </c>
      <c r="AS292" s="121"/>
      <c r="AT292" s="121"/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/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/>
      <c r="BH292" s="19"/>
      <c r="BI292" s="19"/>
      <c r="BJ292" s="19" t="s">
        <v>1739</v>
      </c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>IF(BN294="","",SUBSTITUTE(BM294," ","")&amp;SUBSTITUTE(BN294," ",""))</f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>IF(BN295="","",SUBSTITUTE(BM295," ","")&amp;SUBSTITUTE(BN295," ",""))</f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ref="BT365:BT428" si="4"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4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4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5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5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5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6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6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6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7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7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7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8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8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8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9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9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9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0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0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0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1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260:BN750 BN258 BN164:BN226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260:BO750 BO258 BO164:BO226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G3004" sqref="G300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0" t="s">
        <v>1740</v>
      </c>
      <c r="D5" s="261"/>
      <c r="E5" s="261"/>
      <c r="F5" s="261"/>
      <c r="G5" s="261"/>
      <c r="H5" s="261"/>
      <c r="I5" s="261"/>
      <c r="J5" s="262"/>
      <c r="K5" s="263" t="s">
        <v>1741</v>
      </c>
      <c r="L5" s="264"/>
      <c r="M5" s="264"/>
      <c r="N5" s="264"/>
      <c r="O5" s="265" t="s">
        <v>1742</v>
      </c>
      <c r="P5" s="266"/>
    </row>
    <row r="6" spans="1:16" s="82" customFormat="1" ht="15" customHeight="1">
      <c r="A6" s="74" t="s">
        <v>1743</v>
      </c>
      <c r="B6" s="83" t="s">
        <v>1744</v>
      </c>
      <c r="C6" s="84" t="s">
        <v>1061</v>
      </c>
      <c r="D6" s="85" t="s">
        <v>1062</v>
      </c>
      <c r="E6" s="84" t="s">
        <v>1745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1746</v>
      </c>
      <c r="M6" s="88" t="s">
        <v>710</v>
      </c>
      <c r="N6" s="89" t="s">
        <v>1056</v>
      </c>
      <c r="O6" s="228" t="s">
        <v>1099</v>
      </c>
      <c r="P6" s="150" t="s">
        <v>1747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1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1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1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1</v>
      </c>
      <c r="P278" s="186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1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1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1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1</v>
      </c>
      <c r="P288" s="186" t="str">
        <f>IF($A$2=1,IF(SP_NORTE!BJ287="","*",SP_NORTE!BJ287),IF(SP_NORTE!BK287="","*",SP_NORTE!BK287))</f>
        <v>Turma em deslocamento/Prev. pronto 10h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1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1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1</v>
      </c>
      <c r="P292" s="186" t="str">
        <f>IF($A$2=1,IF(SP_NORTE!BJ291="","*",SP_NORTE!BJ291),IF(SP_NORTE!BK291="","*",SP_NORTE!BK291))</f>
        <v>Turma em deslocamento</v>
      </c>
    </row>
    <row r="293" spans="1:16" hidden="1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7"/>
      <c r="B1" s="268"/>
      <c r="C1" s="269"/>
      <c r="L1" s="93"/>
      <c r="M1" s="124"/>
      <c r="N1" s="124"/>
      <c r="O1" s="124"/>
      <c r="P1" s="270" t="s">
        <v>1109</v>
      </c>
      <c r="Q1" s="271"/>
      <c r="R1" s="124"/>
      <c r="T1" s="94"/>
      <c r="U1" s="272" t="s">
        <v>1748</v>
      </c>
      <c r="V1" s="272"/>
      <c r="W1" s="272"/>
    </row>
    <row r="2" spans="1:23" s="92" customFormat="1">
      <c r="A2" s="95" t="s">
        <v>1749</v>
      </c>
      <c r="B2" s="95" t="s">
        <v>1744</v>
      </c>
      <c r="C2" s="95" t="s">
        <v>511</v>
      </c>
      <c r="D2" s="96" t="s">
        <v>1061</v>
      </c>
      <c r="E2" s="96" t="s">
        <v>1062</v>
      </c>
      <c r="F2" s="96" t="s">
        <v>1743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1750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1751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1752</v>
      </c>
      <c r="C2" s="135" t="s">
        <v>1046</v>
      </c>
      <c r="D2" s="84" t="s">
        <v>1048</v>
      </c>
      <c r="E2" s="84" t="s">
        <v>1753</v>
      </c>
      <c r="F2" s="112" t="s">
        <v>1754</v>
      </c>
      <c r="G2" s="84" t="s">
        <v>1755</v>
      </c>
      <c r="H2" s="84" t="s">
        <v>1756</v>
      </c>
      <c r="I2" s="84" t="s">
        <v>1757</v>
      </c>
      <c r="J2" s="84" t="s">
        <v>1758</v>
      </c>
      <c r="K2" s="86" t="s">
        <v>1759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2025-10-21T12:26:54Z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