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346" documentId="120_S{118792C3-22EF-5104-A093-F22BFE3913F3}" xr6:coauthVersionLast="47" xr6:coauthVersionMax="47" xr10:uidLastSave="{FC75AEB5-D36B-47FF-86C0-976B15DE5F5A}"/>
  <bookViews>
    <workbookView xWindow="-60" yWindow="-60" windowWidth="15480" windowHeight="11640" firstSheet="8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90" i="1" l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001" i="1" l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<sst xmlns="http://schemas.openxmlformats.org/spreadsheetml/2006/main" count="7939" uniqueCount="1588">
  <si>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</si>
  <si>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</si>
  <si>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</si>
  <si>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</si>
  <si>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</si>
  <si>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</si>
  <si>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</si>
  <si>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</si>
  <si>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</si>
  <si>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</si>
  <si>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</si>
  <si>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</si>
  <si>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</si>
  <si>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</si>
  <si>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</si>
  <si>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</si>
  <si>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</si>
  <si>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</si>
  <si>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</si>
  <si>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</si>
  <si>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</si>
  <si>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</si>
  <si>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</si>
  <si>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</si>
  <si>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</si>
  <si>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</si>
  <si>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</si>
  <si>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</si>
  <si>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</si>
  <si>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</si>
  <si>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</si>
  <si>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</si>
  <si>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</si>
  <si>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</si>
  <si>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</si>
  <si>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</si>
  <si>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</si>
  <si>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</si>
  <si>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</si>
  <si>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</si>
  <si>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</si>
  <si>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</si>
  <si>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</si>
  <si>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</si>
  <si>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</si>
  <si>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</si>
  <si>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</si>
  <si>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</si>
  <si>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</si>
  <si>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</si>
  <si>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</si>
  <si>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</si>
  <si>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</si>
  <si>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</si>
  <si>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</si>
  <si>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</si>
  <si>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</si>
  <si>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</si>
  <si>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</si>
  <si>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</si>
  <si>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</si>
  <si>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</si>
  <si>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</si>
  <si>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</si>
  <si>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</si>
  <si>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</si>
  <si>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</si>
  <si>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</si>
  <si>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</si>
  <si>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</si>
  <si>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</si>
  <si>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</si>
  <si>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</si>
  <si>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</si>
  <si>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</si>
  <si>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</si>
  <si>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</si>
  <si>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</si>
  <si>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</si>
  <si>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</si>
  <si>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</si>
  <si>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</si>
  <si>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</si>
  <si>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</si>
  <si>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</si>
  <si>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</si>
  <si>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</si>
  <si>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</si>
  <si>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</si>
  <si>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</si>
  <si>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</si>
  <si>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</si>
  <si>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</si>
  <si>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</si>
  <si>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</si>
  <si>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</si>
  <si>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</si>
  <si>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</si>
  <si>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</si>
  <si>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</si>
  <si>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</si>
  <si>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</si>
  <si>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</si>
  <si>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</si>
  <si>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</si>
  <si>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</si>
  <si>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</si>
  <si>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</si>
  <si>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</si>
  <si>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</si>
  <si>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</si>
  <si>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</si>
  <si>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</si>
  <si>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</si>
  <si>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</si>
  <si>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</si>
  <si>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</si>
  <si>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</si>
  <si>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</si>
  <si>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</si>
  <si>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</si>
  <si>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</si>
  <si>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</si>
  <si>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</si>
  <si>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</si>
  <si>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</si>
  <si>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</si>
  <si>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</si>
  <si>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</si>
  <si>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</si>
  <si>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</si>
  <si>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</si>
  <si>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</si>
  <si>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</si>
  <si>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</si>
  <si>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</si>
  <si>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</si>
  <si>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</si>
  <si>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</si>
  <si>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</si>
  <si>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</si>
  <si>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</si>
  <si>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</si>
  <si>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</si>
  <si>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</si>
  <si>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</si>
  <si>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</si>
  <si>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</si>
  <si>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</si>
  <si>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</si>
  <si>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</si>
  <si>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</si>
  <si>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</si>
  <si>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</si>
  <si>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</si>
  <si>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</si>
  <si>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</si>
  <si>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</si>
  <si>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</si>
  <si>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</si>
  <si>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</si>
  <si>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</si>
  <si>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</si>
  <si>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</si>
  <si>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</si>
  <si>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</si>
  <si>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</si>
  <si>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</si>
  <si>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</si>
  <si>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</si>
  <si>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</si>
  <si>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</si>
  <si>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</si>
  <si>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</si>
  <si>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</si>
  <si>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</si>
  <si>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</si>
  <si>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</si>
  <si>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</si>
  <si>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</si>
  <si>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</si>
  <si>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</si>
  <si>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</si>
  <si>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</si>
  <si>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</si>
  <si>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</si>
  <si>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</si>
  <si>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</si>
  <si>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</si>
  <si>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</si>
  <si>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</si>
  <si>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</si>
  <si>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</si>
  <si>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</si>
  <si>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</si>
  <si>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</si>
  <si>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</si>
  <si>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</si>
  <si>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</si>
  <si>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</si>
  <si>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</si>
  <si>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</si>
  <si>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</si>
  <si>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</si>
  <si>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</si>
  <si>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</si>
  <si>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</si>
  <si>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</si>
  <si>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</si>
  <si>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</si>
  <si>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</si>
  <si>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</si>
  <si>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</si>
  <si>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</si>
  <si>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</si>
  <si>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</si>
  <si>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</si>
  <si>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</si>
  <si>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</si>
  <si>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</si>
  <si>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</si>
  <si>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</si>
  <si>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</si>
  <si>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</si>
  <si>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</si>
  <si>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</si>
  <si>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</si>
  <si>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</si>
  <si>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</si>
  <si>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</si>
  <si>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</si>
  <si>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</si>
  <si>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</si>
  <si>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</si>
  <si>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</si>
  <si>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</si>
  <si>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</si>
  <si>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</si>
  <si>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</si>
  <si>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</si>
  <si>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</si>
  <si>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</si>
  <si>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</si>
  <si>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</si>
  <si>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</si>
  <si>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</si>
  <si>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</si>
  <si>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</si>
  <si>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</si>
  <si>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</si>
  <si>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</si>
  <si>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</si>
  <si>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</si>
  <si>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</si>
  <si>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</si>
  <si>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</si>
  <si>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</si>
  <si>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</si>
  <si>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</si>
  <si>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</si>
  <si>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</si>
  <si>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</si>
  <si>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</si>
  <si>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</si>
  <si>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</si>
  <si>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</si>
  <si>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</si>
  <si>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</si>
  <si>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</si>
  <si>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</si>
  <si>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</si>
  <si>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</si>
  <si>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</si>
  <si>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</si>
  <si>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</si>
  <si>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</si>
  <si>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</si>
  <si>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</si>
  <si>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</si>
  <si>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</si>
  <si>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</si>
  <si>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</si>
  <si>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</si>
  <si>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</si>
  <si>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</si>
  <si>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</si>
  <si>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</si>
  <si>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</si>
  <si>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</si>
  <si>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</si>
  <si>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</si>
  <si>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</si>
  <si>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</si>
  <si>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</si>
  <si>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</si>
  <si>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</si>
  <si>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</si>
  <si>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</si>
  <si>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</si>
  <si>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</si>
  <si>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</si>
  <si>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</si>
  <si>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</si>
  <si>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</si>
  <si>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</si>
  <si>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</si>
  <si>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</si>
  <si>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</si>
  <si>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</si>
  <si>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</si>
  <si>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</si>
  <si>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</si>
  <si>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</si>
  <si>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</si>
  <si>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</si>
  <si>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</si>
  <si>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</si>
  <si>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</si>
  <si>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</si>
  <si>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</si>
  <si>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</si>
  <si>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</si>
  <si>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</si>
  <si>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</si>
  <si>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</si>
  <si>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</si>
  <si>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</si>
  <si>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</si>
  <si>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</si>
  <si>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</si>
  <si>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</si>
  <si>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</si>
  <si>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</si>
  <si>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</si>
  <si>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</si>
  <si>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</si>
  <si>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</si>
  <si>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</si>
  <si>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</si>
  <si>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</si>
  <si>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</si>
  <si>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</si>
  <si>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</si>
  <si>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</si>
  <si>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</si>
  <si>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</si>
  <si>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</si>
  <si>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</si>
  <si>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</si>
  <si>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</si>
  <si>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</si>
  <si>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</si>
  <si>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</si>
  <si>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</si>
  <si>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</si>
  <si>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</si>
  <si>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</si>
  <si>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</si>
  <si>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</si>
  <si>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</si>
  <si>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</si>
  <si>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</si>
  <si>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</si>
  <si>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</si>
  <si>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</si>
  <si>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</si>
  <si>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</si>
  <si>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</si>
  <si>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</si>
  <si>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</si>
  <si>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</si>
  <si>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</si>
  <si>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</si>
  <si>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</si>
  <si>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</si>
  <si>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</si>
  <si>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</si>
  <si>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</si>
  <si>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</si>
  <si>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</si>
  <si>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</si>
  <si>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</si>
  <si>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</si>
  <si>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</si>
  <si>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</si>
  <si>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</si>
  <si>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</si>
  <si>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</si>
  <si>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</si>
  <si>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</si>
  <si>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</si>
  <si>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</si>
  <si>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</si>
  <si>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</si>
  <si>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</si>
  <si>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</si>
  <si>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</si>
  <si>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</si>
  <si>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</si>
  <si>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</si>
  <si>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</si>
  <si>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</si>
  <si>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</si>
  <si>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</si>
  <si>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</si>
  <si>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</si>
  <si>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</si>
  <si>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</si>
  <si>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</si>
  <si>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</si>
  <si>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</si>
  <si>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</si>
  <si>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</si>
  <si>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</si>
  <si>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</si>
  <si>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</si>
  <si>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</si>
  <si>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</si>
  <si>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</si>
  <si>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</si>
  <si>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</si>
  <si>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</si>
  <si>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</si>
  <si>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</si>
  <si>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</si>
  <si>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</si>
  <si>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</si>
  <si>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</si>
  <si>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</si>
  <si>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</si>
  <si>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</si>
  <si>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</si>
  <si>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</si>
  <si>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</si>
  <si>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</si>
  <si>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</si>
  <si>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</si>
  <si>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</si>
  <si>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</si>
  <si>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</si>
  <si>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</si>
  <si>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</si>
  <si>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</si>
  <si>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</si>
  <si>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</si>
  <si>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</si>
  <si>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</si>
  <si>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</si>
  <si>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</si>
  <si>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</si>
  <si>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</si>
  <si>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</si>
  <si>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</si>
  <si>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</si>
  <si>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</si>
  <si>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</si>
  <si>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</si>
  <si>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</si>
  <si>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</si>
  <si>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</si>
  <si>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</si>
  <si>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</si>
  <si>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</si>
  <si>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</si>
  <si>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</si>
  <si>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</si>
  <si>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</si>
  <si>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</si>
  <si>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</si>
  <si>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</si>
  <si>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</si>
  <si>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</si>
  <si>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</si>
  <si>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</si>
  <si>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</si>
  <si>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</si>
  <si>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</si>
  <si>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</si>
  <si>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</si>
  <si>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</si>
  <si>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</si>
  <si>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</si>
  <si>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</si>
  <si>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</si>
  <si>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</si>
  <si>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</si>
  <si>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</si>
  <si>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</si>
  <si>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</si>
  <si>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</si>
  <si>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</si>
  <si>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</si>
  <si>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</si>
  <si>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</si>
  <si>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</si>
  <si>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</si>
  <si>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</si>
  <si>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</si>
  <si>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</si>
  <si>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</si>
  <si>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</si>
  <si>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</si>
  <si>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</si>
  <si>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</si>
  <si>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</si>
  <si>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</si>
  <si>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</si>
  <si>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</si>
  <si>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</si>
  <si>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</si>
  <si>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</si>
  <si>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</si>
  <si>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</si>
  <si>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</si>
  <si>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</si>
  <si>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</si>
  <si>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</si>
  <si>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</si>
  <si>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</si>
  <si>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</si>
  <si>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</si>
  <si>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</si>
  <si>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</si>
  <si>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</si>
  <si>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</si>
  <si>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</si>
  <si>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</si>
  <si>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</si>
  <si>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</si>
  <si>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</si>
  <si>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</si>
  <si>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</si>
  <si>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</si>
  <si>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</si>
  <si>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</si>
  <si>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</si>
  <si>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</si>
  <si>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</si>
  <si>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</si>
  <si>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</si>
  <si>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</si>
  <si>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</si>
  <si>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</si>
  <si>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</si>
  <si>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</si>
  <si>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</si>
  <si>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</si>
  <si>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</si>
  <si>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</si>
  <si>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</si>
  <si>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</si>
  <si>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</si>
  <si>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</si>
  <si>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</si>
  <si>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</si>
  <si>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</si>
  <si>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</si>
  <si>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</si>
  <si>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</si>
  <si>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</si>
  <si>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</si>
  <si>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</si>
  <si>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</si>
  <si>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</si>
  <si>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</si>
  <si>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</si>
  <si>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</si>
  <si>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</si>
  <si>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</si>
  <si>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</si>
  <si>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</si>
  <si>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</si>
  <si>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</si>
  <si>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</si>
  <si>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</si>
  <si>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</si>
  <si>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</si>
  <si>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</si>
  <si>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</si>
  <si>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</si>
  <si>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</si>
  <si>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</si>
  <si>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</si>
  <si>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</si>
  <si>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</si>
  <si>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</si>
  <si>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</si>
  <si>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</si>
  <si>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</si>
  <si>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</si>
  <si>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</si>
  <si>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</si>
  <si>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</si>
  <si>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</si>
  <si>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</si>
  <si>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</si>
  <si>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</si>
  <si>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</si>
  <si>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</si>
  <si>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</si>
  <si>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</si>
  <si>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</si>
  <si>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</si>
  <si>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</si>
  <si>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</si>
  <si>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</si>
  <si>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</si>
  <si>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</si>
  <si>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</si>
  <si>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</si>
  <si>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</si>
  <si>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</si>
  <si>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</si>
  <si>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</si>
  <si>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</si>
  <si>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</si>
  <si>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</si>
  <si>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</si>
  <si>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</si>
  <si>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</si>
  <si>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</si>
  <si>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</si>
  <si>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</si>
  <si>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</si>
  <si>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</si>
  <si>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</si>
  <si>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</si>
  <si>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</si>
  <si>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</si>
  <si>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</si>
  <si>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</si>
  <si>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</si>
  <si>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</si>
  <si>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</si>
  <si>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</si>
  <si>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</si>
  <si>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</si>
  <si>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</si>
  <si>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</si>
  <si>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</si>
  <si>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</si>
  <si>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</si>
  <si>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</si>
  <si>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</si>
  <si>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</si>
  <si>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</si>
  <si>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</si>
  <si>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</si>
  <si>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</si>
  <si>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</si>
  <si>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</si>
  <si>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</si>
  <si>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</si>
  <si>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</si>
  <si>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</si>
  <si>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</si>
  <si>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</si>
  <si>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</si>
  <si>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</si>
  <si>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</si>
  <si>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</si>
  <si>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</si>
  <si>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</si>
  <si>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</si>
  <si>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</si>
  <si>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</si>
  <si>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</si>
  <si>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</si>
  <si>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</si>
  <si>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</si>
  <si>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</si>
  <si>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</si>
  <si>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</si>
  <si>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</si>
  <si>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</si>
  <si>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</si>
  <si>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</si>
  <si>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</si>
  <si>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</si>
  <si>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</si>
  <si>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</si>
  <si>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</si>
  <si>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</si>
  <si>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</si>
  <si>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</si>
  <si>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</si>
  <si>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</si>
  <si>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</si>
  <si>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</si>
  <si>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</si>
  <si>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</si>
  <si>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</si>
  <si>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</si>
  <si>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</si>
  <si>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</si>
  <si>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</si>
  <si>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</si>
  <si>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</si>
  <si>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</si>
  <si>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</si>
  <si>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</si>
  <si>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</si>
  <si>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</si>
  <si>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</si>
  <si>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</si>
  <si>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</si>
  <si>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</si>
  <si>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</si>
  <si>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</si>
  <si>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</si>
  <si>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</si>
  <si>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</si>
  <si>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</si>
  <si>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</si>
  <si>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</si>
  <si>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</si>
  <si>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</si>
  <si>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</si>
  <si>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</si>
  <si>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</si>
  <si>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</si>
  <si>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</si>
  <si>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</si>
  <si>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</si>
  <si>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</si>
  <si>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</si>
  <si>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</si>
  <si>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</si>
  <si>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</si>
  <si>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</si>
  <si>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</si>
  <si>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</si>
  <si>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</si>
  <si>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</si>
  <si>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</si>
  <si>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</si>
  <si>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</si>
  <si>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</si>
  <si>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</si>
  <si>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</si>
  <si>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</si>
  <si>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</si>
  <si>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</si>
  <si>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</si>
  <si>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</si>
  <si>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</si>
  <si>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</si>
  <si>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</si>
  <si>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</si>
  <si>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</si>
  <si>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</si>
  <si>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</si>
  <si>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</si>
  <si>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</si>
  <si>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</si>
  <si>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</si>
  <si>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</si>
  <si>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</si>
  <si>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</si>
  <si>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</si>
  <si>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</si>
  <si>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</si>
  <si>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</si>
  <si>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</si>
  <si>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</si>
  <si>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</si>
  <si>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</si>
  <si>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</si>
  <si>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</si>
  <si>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</si>
  <si>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</si>
  <si>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</si>
  <si>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</si>
  <si>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</si>
  <si>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</si>
  <si>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</si>
  <si>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</si>
  <si>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</si>
  <si>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</si>
  <si>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</si>
  <si>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</si>
  <si>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</si>
  <si>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</si>
  <si>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</si>
  <si>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</si>
  <si>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</si>
  <si>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</si>
  <si>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</si>
  <si>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</si>
  <si>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</si>
  <si>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</si>
  <si>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</si>
  <si>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</si>
  <si>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</si>
  <si>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</si>
  <si>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</si>
  <si>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</si>
  <si>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</si>
  <si>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</si>
  <si>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</si>
  <si>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</si>
  <si>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</si>
  <si>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</si>
  <si>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</si>
  <si>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</si>
  <si>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</si>
  <si>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</si>
  <si>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</si>
  <si>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</si>
  <si>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</si>
  <si>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</si>
  <si>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</si>
  <si>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</si>
  <si>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</si>
  <si>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</si>
  <si>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</si>
  <si>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</si>
  <si>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</si>
  <si>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</si>
  <si>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</si>
  <si>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</si>
  <si>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</si>
  <si>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</si>
  <si>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</si>
  <si>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</si>
  <si>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</si>
  <si>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</si>
  <si>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</si>
  <si>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</si>
  <si>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</si>
  <si>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</si>
  <si>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</si>
  <si>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</si>
  <si>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</si>
  <si>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</si>
  <si>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</si>
  <si>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</si>
  <si>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</si>
  <si>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</si>
  <si>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</si>
  <si>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</si>
  <si>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</si>
  <si>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</si>
  <si>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</si>
  <si>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</si>
  <si>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</si>
  <si>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</si>
  <si>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</si>
  <si>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</si>
  <si>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</si>
  <si>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</si>
  <si>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</si>
  <si>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</si>
  <si>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</si>
  <si>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</si>
  <si>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</si>
  <si>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</si>
  <si>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</si>
  <si>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</si>
  <si>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</si>
  <si>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</si>
  <si>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</si>
  <si>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</si>
  <si>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</si>
  <si>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</si>
  <si>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</si>
  <si>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</si>
  <si>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</si>
  <si>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</si>
  <si>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</si>
  <si>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</si>
  <si>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</si>
  <si>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</si>
  <si>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</si>
  <si>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</si>
  <si>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</si>
  <si>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</si>
  <si>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</si>
  <si>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</si>
  <si>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</si>
  <si>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</si>
  <si>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</si>
  <si>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</si>
  <si>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</si>
  <si>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</si>
  <si>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</si>
  <si>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</si>
  <si>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</si>
  <si>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</si>
  <si>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</si>
  <si>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</si>
  <si>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</si>
  <si>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</si>
  <si>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</si>
  <si>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</si>
  <si>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</si>
  <si>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</si>
  <si>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</si>
  <si>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</si>
  <si>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</si>
  <si>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</si>
  <si>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</si>
  <si>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</si>
  <si>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</si>
  <si>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</si>
  <si>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</si>
  <si>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</si>
  <si>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</si>
  <si>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</si>
  <si>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</si>
  <si>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</si>
  <si>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</si>
  <si>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</si>
  <si>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</si>
  <si>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</si>
  <si>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</si>
  <si>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</si>
  <si>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</si>
  <si>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</si>
  <si>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</si>
  <si>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</si>
  <si>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</si>
  <si>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</si>
  <si>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</si>
  <si>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</si>
  <si>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</si>
  <si>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</si>
  <si>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</si>
  <si>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</si>
  <si>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</si>
  <si>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</si>
  <si>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</si>
  <si>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</si>
  <si>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</si>
  <si>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</si>
  <si>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</si>
  <si>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</si>
  <si>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</si>
  <si>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</si>
  <si>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</si>
  <si>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</si>
  <si>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</si>
  <si>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</si>
  <si>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</si>
  <si>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</si>
  <si>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</si>
  <si>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</si>
  <si>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</si>
  <si>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</si>
  <si>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</si>
  <si>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</si>
  <si>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</si>
  <si>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</si>
  <si>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</si>
  <si>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</si>
  <si>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</si>
  <si>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</si>
  <si>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</si>
  <si>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</si>
  <si>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</si>
  <si>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</si>
  <si>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</si>
  <si>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</si>
  <si>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</si>
  <si>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</si>
  <si>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</si>
  <si>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</si>
  <si>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</si>
  <si>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</si>
  <si>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</si>
  <si>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</si>
  <si>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</si>
  <si>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</si>
  <si>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</si>
  <si>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</si>
  <si>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</si>
  <si>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</si>
  <si>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</si>
  <si>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</si>
  <si>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</si>
  <si>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</si>
  <si>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</si>
  <si>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</si>
  <si>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</si>
  <si>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</si>
  <si>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</si>
  <si>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</si>
  <si>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</si>
  <si>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</si>
  <si>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</si>
  <si>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</si>
  <si>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</si>
  <si>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</si>
  <si>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</si>
  <si>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</si>
  <si>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</si>
  <si>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</si>
  <si>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</si>
  <si>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</si>
  <si>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</si>
  <si>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</si>
  <si>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</si>
  <si>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</si>
  <si>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</si>
  <si>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</si>
  <si>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</si>
  <si>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</si>
  <si>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</si>
  <si>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</si>
  <si>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</si>
  <si>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</si>
  <si>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</si>
  <si>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</si>
  <si>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</si>
  <si>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</si>
  <si>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</si>
  <si>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</si>
  <si>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</si>
  <si>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</si>
  <si>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</si>
  <si>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</si>
  <si>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</si>
  <si>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</si>
  <si>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</si>
  <si>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</si>
  <si>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</si>
  <si>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</si>
  <si>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</si>
  <si>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</si>
  <si>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</si>
  <si>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</si>
  <si>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</si>
  <si>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</si>
  <si>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</si>
  <si>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</si>
  <si>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</si>
  <si>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</si>
  <si>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</si>
  <si>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</si>
  <si>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</si>
  <si>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</si>
  <si>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</si>
  <si>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</si>
  <si>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</si>
  <si>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</si>
  <si>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</si>
  <si>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</si>
  <si>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</si>
  <si>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</si>
  <si>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</si>
  <si>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</si>
  <si>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</si>
  <si>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</si>
  <si>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</si>
  <si>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</si>
  <si>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</si>
  <si>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</si>
  <si>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</si>
  <si>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</si>
  <si>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</si>
  <si>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</si>
  <si>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</si>
  <si>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</si>
  <si>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</si>
  <si>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</si>
  <si>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</si>
  <si>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</si>
  <si>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</si>
  <si>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</si>
  <si>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</si>
  <si>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</si>
  <si>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</si>
  <si>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</si>
  <si>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</si>
  <si>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</si>
  <si>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</si>
  <si>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</si>
  <si>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</si>
  <si>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</si>
  <si>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</si>
  <si>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</si>
  <si>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</si>
  <si>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</si>
  <si>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</si>
  <si>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</si>
  <si>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</si>
  <si>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</si>
  <si>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</si>
  <si>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</si>
  <si>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</si>
  <si>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</si>
  <si>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</si>
  <si>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</si>
  <si>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</si>
  <si>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</si>
  <si>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</si>
  <si>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</si>
  <si>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</si>
  <si>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</si>
  <si>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</si>
  <si>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</si>
  <si>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</si>
  <si>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</si>
  <si>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</si>
  <si>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</si>
  <si>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</si>
  <si>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</si>
  <si>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</si>
  <si>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</si>
  <si>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</si>
  <si>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</si>
  <si>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</si>
  <si>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</si>
  <si>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</si>
  <si>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</si>
  <si>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</si>
  <si>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</si>
  <si>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</si>
  <si>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</si>
  <si>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</si>
  <si>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</si>
  <si>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</si>
  <si>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</si>
  <si>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</si>
  <si>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</si>
  <si>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</si>
  <si>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</si>
  <si>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</si>
  <si>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</si>
  <si>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</si>
  <si>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</si>
  <si>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</si>
  <si>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</si>
  <si>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</si>
  <si>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</si>
  <si>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</si>
  <si>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</si>
  <si>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</si>
  <si>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</si>
  <si>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</si>
  <si>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</si>
  <si>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</si>
  <si>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</si>
  <si>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</si>
  <si>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</si>
  <si>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</si>
  <si>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</si>
  <si>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</si>
  <si>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</si>
  <si>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</si>
  <si>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</si>
  <si>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</si>
  <si>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</si>
  <si>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</si>
  <si>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</si>
  <si>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</si>
  <si>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</si>
  <si>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</si>
  <si>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</si>
  <si>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</si>
  <si>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</si>
  <si>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</si>
  <si>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</si>
  <si>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</si>
  <si>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</si>
  <si>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</si>
  <si>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</si>
  <si>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</si>
  <si>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</si>
  <si>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</si>
  <si>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</si>
  <si>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</si>
  <si>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</si>
  <si>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</si>
  <si>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</si>
  <si>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</si>
  <si>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</si>
  <si>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</si>
  <si>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</si>
  <si>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</si>
  <si>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</si>
  <si>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</si>
  <si>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</si>
  <si>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</si>
  <si>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</si>
  <si>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</si>
  <si>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</si>
  <si>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</si>
  <si>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</si>
  <si>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</si>
  <si>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</si>
  <si>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</si>
  <si>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</si>
  <si>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</si>
  <si>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</si>
  <si>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</si>
  <si>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</si>
  <si>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</si>
  <si>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</si>
  <si>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</si>
  <si>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</si>
  <si>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</si>
  <si>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</si>
  <si>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</si>
  <si>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</si>
  <si>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</si>
  <si>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</si>
  <si>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</si>
  <si>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</si>
  <si>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</si>
  <si>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</si>
  <si>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</si>
  <si>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</si>
  <si>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</si>
  <si>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</si>
  <si>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</si>
  <si>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</si>
  <si>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</si>
  <si>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</si>
  <si>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</si>
  <si>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</si>
  <si>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</si>
  <si>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</si>
  <si>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</si>
  <si>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</si>
  <si>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</si>
  <si>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</si>
  <si>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</si>
  <si>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</si>
  <si>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</si>
  <si>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</si>
  <si>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</si>
  <si>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</si>
  <si>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</si>
  <si>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</si>
  <si>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</si>
  <si>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</si>
  <si>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</si>
  <si>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</si>
  <si>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</si>
  <si>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</si>
  <si>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</si>
  <si>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</si>
  <si>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</si>
  <si>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</si>
  <si>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</si>
  <si>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</si>
  <si>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</si>
  <si>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</si>
  <si>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</si>
  <si>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</si>
  <si>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</si>
  <si>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</si>
  <si>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</si>
  <si>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</si>
  <si>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</si>
  <si>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</si>
  <si>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</si>
  <si>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</si>
  <si>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</si>
  <si>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</si>
  <si>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</si>
  <si>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</si>
  <si>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</si>
  <si>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</si>
  <si>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</si>
  <si>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</si>
  <si>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</si>
  <si>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</si>
  <si>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</si>
  <si>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</si>
  <si>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</si>
  <si>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</si>
  <si>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</si>
  <si>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</si>
  <si>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</si>
  <si>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</si>
  <si>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</si>
  <si>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</si>
  <si>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</si>
  <si>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</si>
  <si>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</si>
  <si>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</si>
  <si>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</si>
  <si>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</si>
  <si>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</si>
  <si>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</si>
  <si>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</si>
  <si>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</si>
  <si>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</si>
  <si>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</si>
  <si>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</si>
  <si>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</si>
  <si>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</si>
  <si>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</si>
  <si>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</si>
  <si>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</si>
  <si>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</si>
  <si>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</si>
  <si>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</si>
  <si>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</si>
  <si>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</si>
  <si>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</si>
  <si>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</si>
  <si>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</si>
  <si>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</si>
  <si>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</si>
  <si>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</si>
  <si>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</si>
  <si>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</si>
  <si>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</si>
  <si>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</si>
  <si>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</si>
  <si>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</si>
  <si>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</si>
  <si>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</si>
  <si>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</si>
  <si>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</si>
  <si>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</si>
  <si>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</si>
  <si>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</si>
  <si>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</si>
  <si>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</si>
  <si>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</si>
  <si>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</si>
  <si>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</si>
  <si>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</si>
  <si>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</si>
  <si>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</si>
  <si>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</si>
  <si>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</si>
  <si>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</si>
  <si>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</si>
  <si>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</si>
  <si>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</si>
  <si>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</si>
  <si>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</si>
  <si>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</si>
  <si>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</si>
  <si>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</si>
  <si>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</si>
  <si>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</si>
  <si>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</si>
  <si>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</si>
  <si>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</si>
  <si>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</si>
  <si>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</si>
  <si>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</si>
  <si>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</si>
  <si>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</si>
  <si>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</si>
  <si>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</si>
  <si>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</si>
  <si>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</si>
  <si>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</si>
  <si>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</si>
  <si>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</si>
  <si>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</si>
  <si>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</si>
  <si>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</si>
  <si>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</si>
  <si>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</si>
  <si>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</si>
  <si>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</si>
  <si>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</si>
  <si>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</si>
  <si>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</si>
  <si>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</si>
  <si>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</si>
  <si>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</si>
  <si>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</si>
  <si>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</si>
  <si>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</si>
  <si>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</si>
  <si>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</si>
  <si>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</si>
  <si>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</si>
  <si>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</si>
  <si>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</si>
  <si>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</si>
  <si>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</si>
  <si>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</si>
  <si>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</si>
  <si>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</si>
  <si>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</si>
  <si>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</si>
  <si>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</si>
  <si>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</si>
  <si>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</si>
  <si>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</si>
  <si>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</si>
  <si>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</si>
  <si>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</si>
  <si>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</si>
  <si>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</si>
  <si>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</si>
  <si>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</si>
  <si>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</si>
  <si>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</si>
  <si>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</si>
  <si>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</si>
  <si>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</si>
  <si>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</si>
  <si>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</si>
  <si>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</si>
  <si>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</si>
  <si>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</si>
  <si>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</si>
  <si>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</si>
  <si>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</si>
  <si>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</si>
  <si>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</si>
  <si>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</si>
  <si>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</si>
  <si>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</si>
  <si>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</si>
  <si>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</si>
  <si>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</si>
  <si>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</si>
  <si>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</si>
  <si>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</si>
  <si>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</si>
  <si>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</si>
  <si>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</si>
  <si>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</si>
  <si>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</si>
  <si>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</si>
  <si>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</si>
  <si>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</si>
  <si>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</si>
  <si>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</si>
  <si>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</si>
  <si>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</si>
  <si>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</si>
  <si>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</si>
  <si>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</si>
  <si>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</si>
  <si>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</si>
  <si>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</si>
  <si>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</si>
  <si>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</si>
  <si>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</si>
  <si>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</si>
  <si>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</si>
  <si>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</si>
  <si>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</si>
  <si>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</si>
  <si>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</si>
  <si>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</si>
  <si>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</si>
  <si>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</si>
  <si>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</si>
  <si>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</si>
  <si>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</si>
  <si>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</si>
  <si>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</si>
  <si>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</si>
  <si>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</si>
  <si>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</si>
  <si>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</si>
  <si>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</si>
  <si>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</si>
  <si>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</si>
  <si>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</si>
  <si>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</si>
  <si>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</si>
  <si>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</si>
  <si>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</si>
  <si>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</si>
  <si>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</si>
  <si>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</si>
  <si>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</si>
  <si>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</si>
  <si>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</si>
  <si>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</si>
  <si>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</si>
  <si>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</si>
  <si>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</si>
  <si>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</si>
  <si>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</si>
  <si>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</si>
  <si>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</si>
  <si>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</si>
  <si>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</si>
  <si>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</si>
  <si>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</si>
  <si>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</si>
  <si>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</si>
  <si>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</si>
  <si>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</si>
  <si>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</si>
  <si>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</si>
  <si>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</si>
  <si>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</si>
  <si>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</si>
  <si>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</si>
  <si>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</si>
  <si>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</si>
  <si>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</si>
  <si>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</si>
  <si>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</si>
  <si>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</si>
  <si>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</si>
  <si>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</si>
  <si>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</si>
  <si>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</si>
  <si>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</si>
  <si>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</si>
  <si>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</si>
  <si>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Recolhimeno de tampão</t>
  </si>
  <si>
    <t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</si>
  <si>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</si>
  <si>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</si>
  <si>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</si>
  <si>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</si>
  <si>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Horário limite de abertura do intervalo: 09:30h
Duração: 10h00 com interdição total de ZGP2, 105ZGP-2 e ZPT105-2</t>
  </si>
  <si>
    <t>Descarga de dormentes + Recolha de dormentes + Descarga de pedra</t>
  </si>
  <si>
    <t>ZEV-1</t>
  </si>
  <si>
    <t>ZPT-ZEV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</si>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</sst>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BA1" activePane="topRight" state="frozen"/>
      <selection pane="topRight" activeCell="BP357" sqref="BP35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6" t="s">
        <v>919</v>
      </c>
      <c r="C1" s="197"/>
      <c r="D1" s="197"/>
      <c r="E1" s="3"/>
      <c r="F1" s="196" t="s">
        <v>920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921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922</v>
      </c>
      <c r="BI1" s="212"/>
      <c r="BJ1" s="212"/>
      <c r="BK1" s="213"/>
      <c r="BL1" s="5"/>
      <c r="BM1" s="203" t="s">
        <v>923</v>
      </c>
      <c r="BN1" s="204"/>
      <c r="BO1" s="204"/>
      <c r="BP1" s="204"/>
      <c r="BQ1" s="204"/>
      <c r="BR1" s="204"/>
      <c r="BS1" s="205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6" t="s">
        <v>924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927</v>
      </c>
      <c r="AT2" s="207"/>
      <c r="AU2" s="207"/>
      <c r="AV2" s="207"/>
      <c r="AW2" s="207"/>
      <c r="AX2" s="207"/>
      <c r="AY2" s="210"/>
      <c r="AZ2" s="6"/>
      <c r="BA2" s="200" t="s">
        <v>928</v>
      </c>
      <c r="BB2" s="202"/>
      <c r="BC2" s="206" t="s">
        <v>925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00" t="s">
        <v>929</v>
      </c>
      <c r="AJ3" s="202"/>
      <c r="AK3" s="200" t="s">
        <v>930</v>
      </c>
      <c r="AL3" s="201"/>
      <c r="AM3" s="224"/>
      <c r="AN3" s="225"/>
      <c r="AO3" s="201"/>
      <c r="AP3" s="201"/>
      <c r="AQ3" s="202"/>
      <c r="AR3" s="63"/>
      <c r="AS3" s="222" t="s">
        <v>936</v>
      </c>
      <c r="AT3" s="223"/>
      <c r="AU3" s="222" t="s">
        <v>937</v>
      </c>
      <c r="AV3" s="223"/>
      <c r="AW3" s="222" t="s">
        <v>938</v>
      </c>
      <c r="AX3" s="223"/>
      <c r="AY3" s="63" t="s">
        <v>939</v>
      </c>
      <c r="AZ3" s="63"/>
      <c r="BA3" s="220"/>
      <c r="BB3" s="221"/>
      <c r="BC3" s="200" t="s">
        <v>932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940</v>
      </c>
      <c r="BN3" s="204"/>
      <c r="BO3" s="204"/>
      <c r="BP3" s="205"/>
      <c r="BQ3" s="203" t="s">
        <v>707</v>
      </c>
      <c r="BR3" s="204"/>
      <c r="BS3" s="205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1469</v>
      </c>
      <c r="BK332" s="18" t="s">
        <v>1470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1470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1471</v>
      </c>
      <c r="BK333" s="17" t="s">
        <v>1471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1471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1472</v>
      </c>
      <c r="BK334" s="17" t="s">
        <v>1472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1472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1473</v>
      </c>
      <c r="BK335" s="17" t="s">
        <v>1473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1473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1474</v>
      </c>
      <c r="BK336" s="17" t="s">
        <v>1474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1474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1475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1476</v>
      </c>
      <c r="N339" s="127" t="s">
        <v>1477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1478</v>
      </c>
      <c r="BK339" s="17" t="s">
        <v>1478</v>
      </c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1479</v>
      </c>
      <c r="I340" s="106" t="s">
        <v>1479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1480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1481</v>
      </c>
      <c r="BK340" s="17" t="s">
        <v>1481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1481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1482</v>
      </c>
      <c r="BK341" s="17" t="s">
        <v>1482</v>
      </c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1482</v>
      </c>
      <c r="BK342" s="17" t="s">
        <v>1482</v>
      </c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1482</v>
      </c>
      <c r="BK343" s="17" t="s">
        <v>1482</v>
      </c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1483</v>
      </c>
      <c r="J344" s="105">
        <v>48</v>
      </c>
      <c r="K344" s="105">
        <v>135</v>
      </c>
      <c r="L344" s="105"/>
      <c r="M344" s="127" t="s">
        <v>1484</v>
      </c>
      <c r="N344" s="127" t="s">
        <v>1485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1486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 t="s">
        <v>1403</v>
      </c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1487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1488</v>
      </c>
      <c r="BK345" s="17" t="s">
        <v>1489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1489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1490</v>
      </c>
      <c r="BK346" s="17" t="s">
        <v>1490</v>
      </c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1482</v>
      </c>
      <c r="BK347" s="17" t="s">
        <v>1482</v>
      </c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1482</v>
      </c>
      <c r="BK348" s="17" t="s">
        <v>1482</v>
      </c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1491</v>
      </c>
      <c r="J352" s="105">
        <v>92</v>
      </c>
      <c r="K352" s="105">
        <v>65.3</v>
      </c>
      <c r="L352" s="105" t="s">
        <v>558</v>
      </c>
      <c r="M352" s="127" t="s">
        <v>1492</v>
      </c>
      <c r="N352" s="127" t="s">
        <v>1493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1494</v>
      </c>
      <c r="BK352" s="17" t="s">
        <v>1494</v>
      </c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1495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1496</v>
      </c>
      <c r="BK353" s="110" t="s">
        <v>1497</v>
      </c>
      <c r="BL353" s="16"/>
      <c r="BM353" s="130" t="s">
        <v>405</v>
      </c>
      <c r="BN353" s="130" t="s">
        <v>434</v>
      </c>
      <c r="BO353" s="130" t="s">
        <v>495</v>
      </c>
      <c r="BP353" s="110" t="s">
        <v>1497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CCOCirculaçãoIntervaloOportunidade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1498</v>
      </c>
      <c r="BK354" s="110" t="s">
        <v>1465</v>
      </c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1499</v>
      </c>
      <c r="BK355" s="110" t="s">
        <v>1500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1500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1501</v>
      </c>
      <c r="BK357" s="17" t="s">
        <v>1502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1502</v>
      </c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>CCOCirculaçãoIntervaloOportunidade</v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1503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1504</v>
      </c>
      <c r="BK358" s="18" t="s">
        <v>1505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1483</v>
      </c>
      <c r="I362" s="106" t="s">
        <v>333</v>
      </c>
      <c r="J362" s="105">
        <v>68</v>
      </c>
      <c r="K362" s="105">
        <v>52</v>
      </c>
      <c r="L362" s="105"/>
      <c r="M362" s="127" t="s">
        <v>1506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1507</v>
      </c>
      <c r="I364" s="106" t="s">
        <v>1507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1508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1479</v>
      </c>
      <c r="I372" s="106" t="s">
        <v>1479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1480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1509</v>
      </c>
      <c r="X373" s="104" t="s">
        <v>386</v>
      </c>
      <c r="Y373" s="129"/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/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/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/>
      <c r="AS374" s="108"/>
      <c r="AT374" s="108"/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0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/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/>
      <c r="AS375" s="108"/>
      <c r="AT375" s="108"/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0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/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/>
      <c r="AS376" s="108"/>
      <c r="AT376" s="108"/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/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1510</v>
      </c>
      <c r="X378" s="104" t="s">
        <v>386</v>
      </c>
      <c r="Y378" s="129"/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/>
      <c r="AS378" s="108"/>
      <c r="AT378" s="108"/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 e Intervalo</v>
      </c>
      <c r="BR378" s="19">
        <f>IF(OR(B378="",F378=""),"*",AY378/P378)</f>
        <v>0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1511</v>
      </c>
      <c r="X379" s="104" t="s">
        <v>386</v>
      </c>
      <c r="Y379" s="129"/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/>
      <c r="AS379" s="108"/>
      <c r="AT379" s="108"/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1512</v>
      </c>
      <c r="X380" s="104" t="s">
        <v>386</v>
      </c>
      <c r="Y380" s="129"/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/>
      <c r="AS380" s="108"/>
      <c r="AT380" s="108"/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1513</v>
      </c>
      <c r="X381" s="104" t="s">
        <v>386</v>
      </c>
      <c r="Y381" s="129"/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/>
      <c r="AS381" s="108"/>
      <c r="AT381" s="108"/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1514</v>
      </c>
      <c r="X382" s="104" t="s">
        <v>386</v>
      </c>
      <c r="Y382" s="129"/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/>
      <c r="AS382" s="108"/>
      <c r="AT382" s="108"/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1514</v>
      </c>
      <c r="X383" s="104" t="s">
        <v>386</v>
      </c>
      <c r="Y383" s="129"/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/>
      <c r="AS383" s="108"/>
      <c r="AT383" s="108"/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/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/>
      <c r="AS384" s="108"/>
      <c r="AT384" s="108"/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/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/>
      <c r="AS386" s="108"/>
      <c r="AT386" s="108"/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0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</v>
      </c>
      <c r="BS386" s="19">
        <f>IF(OR(B386="",F386=""),"*",BA386/Q386)</f>
        <v>0</v>
      </c>
      <c r="BT386" s="8" t="str">
        <f t="shared" si="8"/>
        <v/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/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/>
      <c r="AS387" s="108"/>
      <c r="AT387" s="108"/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/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/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/>
      <c r="AS388" s="108"/>
      <c r="AT388" s="108"/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/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/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/>
      <c r="AS389" s="108"/>
      <c r="AT389" s="108"/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1515</v>
      </c>
      <c r="X390" s="104" t="s">
        <v>386</v>
      </c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/>
      <c r="AS390" s="108"/>
      <c r="AT390" s="108"/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 e Intervalo</v>
      </c>
      <c r="BR390" s="19">
        <f>IF(OR(B390="",F390=""),"*",AY390/P390)</f>
        <v>0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/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1516</v>
      </c>
      <c r="X392" s="104" t="s">
        <v>386</v>
      </c>
      <c r="Y392" s="129"/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/>
      <c r="AS392" s="108"/>
      <c r="AT392" s="108"/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0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/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/>
      <c r="AS393" s="108"/>
      <c r="AT393" s="108"/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/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/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/>
      <c r="AS394" s="108"/>
      <c r="AT394" s="108"/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/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/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/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/>
      <c r="AS395" s="108"/>
      <c r="AT395" s="108"/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/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/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1517</v>
      </c>
      <c r="J396" s="105">
        <v>54</v>
      </c>
      <c r="K396" s="105">
        <v>106</v>
      </c>
      <c r="L396" s="105"/>
      <c r="M396" s="127" t="s">
        <v>1518</v>
      </c>
      <c r="N396" s="127" t="s">
        <v>1518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/>
      <c r="AS396" s="108"/>
      <c r="AT396" s="108"/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/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1519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1520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1520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39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25" operator="equal">
      <formula>"NÃO"</formula>
    </cfRule>
    <cfRule type="cellIs" dxfId="220" priority="11826" operator="equal">
      <formula>"SIM"</formula>
    </cfRule>
  </conditionalFormatting>
  <conditionalFormatting sqref="AZ6:AZ1001">
    <cfRule type="expression" dxfId="219" priority="54281">
      <formula>#REF!=1</formula>
    </cfRule>
  </conditionalFormatting>
  <conditionalFormatting sqref="BE6:BE1001 AY6:AY1001 U6:U1001">
    <cfRule type="cellIs" dxfId="218" priority="54265" operator="equal">
      <formula>"ERRO"</formula>
    </cfRule>
  </conditionalFormatting>
  <conditionalFormatting sqref="BQ6:BQ1001">
    <cfRule type="cellIs" dxfId="217" priority="54260" operator="equal">
      <formula>"Produção e Intervalo"</formula>
    </cfRule>
    <cfRule type="cellIs" dxfId="216" priority="54261" operator="equal">
      <formula>"Aderente"</formula>
    </cfRule>
    <cfRule type="cellIs" dxfId="215" priority="54262" operator="equal">
      <formula>"Intervalo"</formula>
    </cfRule>
    <cfRule type="cellIs" dxfId="214" priority="54263" operator="equal">
      <formula>"Produção"</formula>
    </cfRule>
    <cfRule type="cellIs" dxfId="213" priority="54264" operator="equal">
      <formula>"ERRO"</formula>
    </cfRule>
  </conditionalFormatting>
  <conditionalFormatting sqref="BR6:BS1001">
    <cfRule type="cellIs" dxfId="212" priority="54242" operator="equal">
      <formula>"*"</formula>
    </cfRule>
    <cfRule type="cellIs" dxfId="211" priority="54243" operator="greaterThanOrEqual">
      <formula>1</formula>
    </cfRule>
    <cfRule type="cellIs" dxfId="210" priority="54244" operator="lessThan">
      <formula>1</formula>
    </cfRule>
  </conditionalFormatting>
  <conditionalFormatting sqref="BK949 BK81 BK83:BK84 BK101 BK67 BK69 BK72:BK73 BJ9:BJ1001">
    <cfRule type="iconSet" priority="61029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948 BK331:BK332 BK344">
    <cfRule type="iconSet" priority="6103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68" operator="equal">
      <formula>"OPORTUNIDADE"</formula>
    </cfRule>
  </conditionalFormatting>
  <conditionalFormatting sqref="Y6:Z39">
    <cfRule type="cellIs" dxfId="208" priority="366" operator="equal">
      <formula>"NÃO"</formula>
    </cfRule>
    <cfRule type="cellIs" dxfId="207" priority="367" operator="equal">
      <formula>"SIM"</formula>
    </cfRule>
  </conditionalFormatting>
  <conditionalFormatting sqref="BH6:BH8">
    <cfRule type="iconSet" priority="364">
      <iconSet showValue="0">
        <cfvo type="percent" val="0"/>
        <cfvo type="num" val="1"/>
        <cfvo type="num" val="1" gte="0"/>
      </iconSet>
    </cfRule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36" operator="equal">
      <formula>"OPORTUNIDADE"</formula>
    </cfRule>
  </conditionalFormatting>
  <conditionalFormatting sqref="Y44:Z44">
    <cfRule type="cellIs" dxfId="205" priority="334" operator="equal">
      <formula>"NÃO"</formula>
    </cfRule>
    <cfRule type="cellIs" dxfId="204" priority="335" operator="equal">
      <formula>"SIM"</formula>
    </cfRule>
  </conditionalFormatting>
  <conditionalFormatting sqref="Y48:Z52">
    <cfRule type="cellIs" dxfId="203" priority="333" operator="equal">
      <formula>"OPORTUNIDADE"</formula>
    </cfRule>
  </conditionalFormatting>
  <conditionalFormatting sqref="Y48:Z52">
    <cfRule type="cellIs" dxfId="202" priority="331" operator="equal">
      <formula>"NÃO"</formula>
    </cfRule>
    <cfRule type="cellIs" dxfId="201" priority="332" operator="equal">
      <formula>"SIM"</formula>
    </cfRule>
  </conditionalFormatting>
  <conditionalFormatting sqref="Y68:Z68">
    <cfRule type="cellIs" dxfId="200" priority="327" operator="equal">
      <formula>"OPORTUNIDADE"</formula>
    </cfRule>
  </conditionalFormatting>
  <conditionalFormatting sqref="Y68:Z68">
    <cfRule type="cellIs" dxfId="199" priority="325" operator="equal">
      <formula>"NÃO"</formula>
    </cfRule>
    <cfRule type="cellIs" dxfId="198" priority="326" operator="equal">
      <formula>"SIM"</formula>
    </cfRule>
  </conditionalFormatting>
  <conditionalFormatting sqref="Y75:Z75">
    <cfRule type="cellIs" dxfId="197" priority="324" operator="equal">
      <formula>"OPORTUNIDADE"</formula>
    </cfRule>
  </conditionalFormatting>
  <conditionalFormatting sqref="Y75:Z75">
    <cfRule type="cellIs" dxfId="196" priority="322" operator="equal">
      <formula>"NÃO"</formula>
    </cfRule>
    <cfRule type="cellIs" dxfId="195" priority="323" operator="equal">
      <formula>"SIM"</formula>
    </cfRule>
  </conditionalFormatting>
  <conditionalFormatting sqref="Y77:Z78">
    <cfRule type="cellIs" dxfId="194" priority="321" operator="equal">
      <formula>"OPORTUNIDADE"</formula>
    </cfRule>
  </conditionalFormatting>
  <conditionalFormatting sqref="Y77:Z78">
    <cfRule type="cellIs" dxfId="193" priority="319" operator="equal">
      <formula>"NÃO"</formula>
    </cfRule>
    <cfRule type="cellIs" dxfId="192" priority="320" operator="equal">
      <formula>"SIM"</formula>
    </cfRule>
  </conditionalFormatting>
  <conditionalFormatting sqref="Y81:Z81">
    <cfRule type="cellIs" dxfId="191" priority="318" operator="equal">
      <formula>"OPORTUNIDADE"</formula>
    </cfRule>
  </conditionalFormatting>
  <conditionalFormatting sqref="Y81:Z81">
    <cfRule type="cellIs" dxfId="190" priority="316" operator="equal">
      <formula>"NÃO"</formula>
    </cfRule>
    <cfRule type="cellIs" dxfId="189" priority="317" operator="equal">
      <formula>"SIM"</formula>
    </cfRule>
  </conditionalFormatting>
  <conditionalFormatting sqref="Y82:Z82">
    <cfRule type="cellIs" dxfId="188" priority="315" operator="equal">
      <formula>"OPORTUNIDADE"</formula>
    </cfRule>
  </conditionalFormatting>
  <conditionalFormatting sqref="Y82:Z82">
    <cfRule type="cellIs" dxfId="187" priority="313" operator="equal">
      <formula>"NÃO"</formula>
    </cfRule>
    <cfRule type="cellIs" dxfId="186" priority="314" operator="equal">
      <formula>"SIM"</formula>
    </cfRule>
  </conditionalFormatting>
  <conditionalFormatting sqref="Y91:Z91">
    <cfRule type="cellIs" dxfId="185" priority="312" operator="equal">
      <formula>"OPORTUNIDADE"</formula>
    </cfRule>
  </conditionalFormatting>
  <conditionalFormatting sqref="Y91:Z91">
    <cfRule type="cellIs" dxfId="184" priority="310" operator="equal">
      <formula>"NÃO"</formula>
    </cfRule>
    <cfRule type="cellIs" dxfId="183" priority="311" operator="equal">
      <formula>"SIM"</formula>
    </cfRule>
  </conditionalFormatting>
  <conditionalFormatting sqref="Y93:Z93">
    <cfRule type="cellIs" dxfId="182" priority="309" operator="equal">
      <formula>"OPORTUNIDADE"</formula>
    </cfRule>
  </conditionalFormatting>
  <conditionalFormatting sqref="Y93:Z93">
    <cfRule type="cellIs" dxfId="181" priority="307" operator="equal">
      <formula>"NÃO"</formula>
    </cfRule>
    <cfRule type="cellIs" dxfId="180" priority="308" operator="equal">
      <formula>"SIM"</formula>
    </cfRule>
  </conditionalFormatting>
  <conditionalFormatting sqref="Y95:Z95">
    <cfRule type="cellIs" dxfId="179" priority="306" operator="equal">
      <formula>"OPORTUNIDADE"</formula>
    </cfRule>
  </conditionalFormatting>
  <conditionalFormatting sqref="Y95:Z95">
    <cfRule type="cellIs" dxfId="178" priority="304" operator="equal">
      <formula>"NÃO"</formula>
    </cfRule>
    <cfRule type="cellIs" dxfId="177" priority="305" operator="equal">
      <formula>"SIM"</formula>
    </cfRule>
  </conditionalFormatting>
  <conditionalFormatting sqref="Y96:Z97">
    <cfRule type="cellIs" dxfId="176" priority="303" operator="equal">
      <formula>"OPORTUNIDADE"</formula>
    </cfRule>
  </conditionalFormatting>
  <conditionalFormatting sqref="Y96:Z97">
    <cfRule type="cellIs" dxfId="175" priority="301" operator="equal">
      <formula>"NÃO"</formula>
    </cfRule>
    <cfRule type="cellIs" dxfId="174" priority="302" operator="equal">
      <formula>"SIM"</formula>
    </cfRule>
  </conditionalFormatting>
  <conditionalFormatting sqref="BK95:BK9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32">
      <iconSet showValue="0">
        <cfvo type="percent" val="0"/>
        <cfvo type="num" val="1"/>
        <cfvo type="num" val="1" gte="0"/>
      </iconSet>
    </cfRule>
    <cfRule type="iconSet" priority="61133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3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1001 BP354 BP339 BP331 BP352 BP341:BP344 BP346:BP348">
    <cfRule type="iconSet" priority="61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46" operator="equal">
      <formula>"OPORTUNIDADE"</formula>
    </cfRule>
  </conditionalFormatting>
  <conditionalFormatting sqref="Z173">
    <cfRule type="cellIs" dxfId="172" priority="244" operator="equal">
      <formula>"NÃO"</formula>
    </cfRule>
    <cfRule type="cellIs" dxfId="171" priority="245" operator="equal">
      <formula>"SIM"</formula>
    </cfRule>
  </conditionalFormatting>
  <conditionalFormatting sqref="BP13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03" operator="equal">
      <formula>"OPORTUNIDADE"</formula>
    </cfRule>
  </conditionalFormatting>
  <conditionalFormatting sqref="Z201">
    <cfRule type="cellIs" dxfId="169" priority="201" operator="equal">
      <formula>"NÃO"</formula>
    </cfRule>
    <cfRule type="cellIs" dxfId="168" priority="202" operator="equal">
      <formula>"SIM"</formula>
    </cfRule>
  </conditionalFormatting>
  <conditionalFormatting sqref="Z202">
    <cfRule type="cellIs" dxfId="167" priority="200" operator="equal">
      <formula>"OPORTUNIDADE"</formula>
    </cfRule>
  </conditionalFormatting>
  <conditionalFormatting sqref="Z202">
    <cfRule type="cellIs" dxfId="166" priority="198" operator="equal">
      <formula>"NÃO"</formula>
    </cfRule>
    <cfRule type="cellIs" dxfId="165" priority="199" operator="equal">
      <formula>"SIM"</formula>
    </cfRule>
  </conditionalFormatting>
  <conditionalFormatting sqref="BP14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92" operator="equal">
      <formula>"OPORTUNIDADE"</formula>
    </cfRule>
  </conditionalFormatting>
  <conditionalFormatting sqref="Y201">
    <cfRule type="cellIs" dxfId="163" priority="190" operator="equal">
      <formula>"NÃO"</formula>
    </cfRule>
    <cfRule type="cellIs" dxfId="162" priority="191" operator="equal">
      <formula>"SIM"</formula>
    </cfRule>
  </conditionalFormatting>
  <conditionalFormatting sqref="BK19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70" operator="equal">
      <formula>"OPORTUNIDADE"</formula>
    </cfRule>
  </conditionalFormatting>
  <conditionalFormatting sqref="Z245">
    <cfRule type="cellIs" dxfId="160" priority="168" operator="equal">
      <formula>"NÃO"</formula>
    </cfRule>
    <cfRule type="cellIs" dxfId="159" priority="169" operator="equal">
      <formula>"SIM"</formula>
    </cfRule>
  </conditionalFormatting>
  <conditionalFormatting sqref="BP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44" operator="equal">
      <formula>"OPORTUNIDADE"</formula>
    </cfRule>
  </conditionalFormatting>
  <conditionalFormatting sqref="Z285">
    <cfRule type="cellIs" dxfId="157" priority="142" operator="equal">
      <formula>"NÃO"</formula>
    </cfRule>
    <cfRule type="cellIs" dxfId="156" priority="143" operator="equal">
      <formula>"SIM"</formula>
    </cfRule>
  </conditionalFormatting>
  <conditionalFormatting sqref="Z286">
    <cfRule type="cellIs" dxfId="155" priority="141" operator="equal">
      <formula>"OPORTUNIDADE"</formula>
    </cfRule>
  </conditionalFormatting>
  <conditionalFormatting sqref="Z286">
    <cfRule type="cellIs" dxfId="154" priority="139" operator="equal">
      <formula>"NÃO"</formula>
    </cfRule>
    <cfRule type="cellIs" dxfId="153" priority="140" operator="equal">
      <formula>"SIM"</formula>
    </cfRule>
  </conditionalFormatting>
  <conditionalFormatting sqref="BK25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53:BK35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46:BK34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1521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1522</v>
      </c>
      <c r="C4" s="160" t="s">
        <v>1523</v>
      </c>
      <c r="D4" s="160" t="s">
        <v>1524</v>
      </c>
      <c r="E4" s="160" t="s">
        <v>1525</v>
      </c>
      <c r="F4" s="160" t="s">
        <v>4</v>
      </c>
      <c r="G4" s="160" t="s">
        <v>1526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1527</v>
      </c>
      <c r="C6" s="161">
        <v>407867</v>
      </c>
      <c r="D6" s="161" t="s">
        <v>1528</v>
      </c>
      <c r="E6" s="161" t="s">
        <v>789</v>
      </c>
      <c r="F6" s="161" t="s">
        <v>1529</v>
      </c>
      <c r="G6" s="162"/>
    </row>
    <row r="7" spans="2:7">
      <c r="B7" s="161" t="s">
        <v>1530</v>
      </c>
      <c r="C7" s="161">
        <v>293644</v>
      </c>
      <c r="D7" s="161" t="s">
        <v>1531</v>
      </c>
      <c r="E7" s="161" t="s">
        <v>789</v>
      </c>
      <c r="F7" s="161" t="s">
        <v>1529</v>
      </c>
      <c r="G7" s="162"/>
    </row>
    <row r="8" spans="2:7">
      <c r="B8" s="161" t="s">
        <v>1532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1533</v>
      </c>
      <c r="C9" s="161">
        <v>256790</v>
      </c>
      <c r="D9" s="161" t="s">
        <v>1534</v>
      </c>
      <c r="E9" s="161" t="s">
        <v>790</v>
      </c>
      <c r="F9" s="161" t="s">
        <v>1535</v>
      </c>
      <c r="G9" s="162">
        <v>46357</v>
      </c>
    </row>
    <row r="10" spans="2:7">
      <c r="B10" s="161" t="s">
        <v>1536</v>
      </c>
      <c r="C10" s="161">
        <v>265193</v>
      </c>
      <c r="D10" s="161" t="s">
        <v>1537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1538</v>
      </c>
      <c r="C11" s="161">
        <v>293716</v>
      </c>
      <c r="D11" s="161" t="s">
        <v>1539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1540</v>
      </c>
      <c r="C12" s="161">
        <v>257258</v>
      </c>
      <c r="D12" s="161" t="s">
        <v>1541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1542</v>
      </c>
      <c r="C13" s="161">
        <v>371147</v>
      </c>
      <c r="D13" s="161" t="s">
        <v>1543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1544</v>
      </c>
      <c r="C14" s="161">
        <v>259230</v>
      </c>
      <c r="D14" s="161" t="s">
        <v>1545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1546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1547</v>
      </c>
      <c r="C16" s="161">
        <v>258542</v>
      </c>
      <c r="D16" s="161" t="s">
        <v>1548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1549</v>
      </c>
      <c r="C17" s="161">
        <v>257050</v>
      </c>
      <c r="D17" s="161" t="s">
        <v>1550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1551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1552</v>
      </c>
      <c r="D4" s="163" t="s">
        <v>1553</v>
      </c>
      <c r="E4" s="163" t="s">
        <v>1554</v>
      </c>
      <c r="F4" s="160" t="s">
        <v>1555</v>
      </c>
      <c r="G4" s="163" t="s">
        <v>1556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1557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1558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1557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1559</v>
      </c>
      <c r="G9" s="167" t="s">
        <v>1560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1557</v>
      </c>
      <c r="G10" s="167"/>
    </row>
    <row r="11" spans="2:7" hidden="1">
      <c r="B11" s="191" t="s">
        <v>1561</v>
      </c>
      <c r="C11" s="191">
        <v>9038</v>
      </c>
      <c r="D11" s="192">
        <v>46085</v>
      </c>
      <c r="E11" s="191">
        <v>10520</v>
      </c>
      <c r="F11" s="193" t="s">
        <v>1562</v>
      </c>
      <c r="G11" s="191"/>
    </row>
    <row r="12" spans="2:7">
      <c r="B12" s="167" t="s">
        <v>1561</v>
      </c>
      <c r="C12" s="167">
        <v>9059</v>
      </c>
      <c r="D12" s="168">
        <v>46091</v>
      </c>
      <c r="E12" s="167">
        <v>15600</v>
      </c>
      <c r="F12" s="169" t="s">
        <v>1557</v>
      </c>
      <c r="G12" s="167" t="s">
        <v>1563</v>
      </c>
    </row>
    <row r="13" spans="2:7">
      <c r="B13" s="167" t="s">
        <v>709</v>
      </c>
      <c r="C13" s="167" t="s">
        <v>1564</v>
      </c>
      <c r="D13" s="168">
        <v>46086</v>
      </c>
      <c r="E13" s="167">
        <v>8.5</v>
      </c>
      <c r="F13" s="169" t="s">
        <v>1565</v>
      </c>
      <c r="G13" s="167"/>
    </row>
    <row r="14" spans="2:7">
      <c r="B14" s="167" t="s">
        <v>709</v>
      </c>
      <c r="C14" s="167" t="s">
        <v>1566</v>
      </c>
      <c r="D14" s="168">
        <v>46086</v>
      </c>
      <c r="E14" s="167">
        <v>10000</v>
      </c>
      <c r="F14" s="169" t="s">
        <v>1565</v>
      </c>
      <c r="G14" s="167"/>
    </row>
    <row r="15" spans="2:7">
      <c r="B15" s="167" t="s">
        <v>709</v>
      </c>
      <c r="C15" s="167" t="s">
        <v>1567</v>
      </c>
      <c r="D15" s="168">
        <v>46086</v>
      </c>
      <c r="E15" s="167">
        <v>8000</v>
      </c>
      <c r="F15" s="169" t="s">
        <v>1565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1568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1569</v>
      </c>
      <c r="C2" s="121" t="s">
        <v>946</v>
      </c>
      <c r="D2" s="76" t="s">
        <v>948</v>
      </c>
      <c r="E2" s="76" t="s">
        <v>1570</v>
      </c>
      <c r="F2" s="99" t="s">
        <v>1571</v>
      </c>
      <c r="G2" s="76" t="s">
        <v>1572</v>
      </c>
      <c r="H2" s="76" t="s">
        <v>1573</v>
      </c>
      <c r="I2" s="76" t="s">
        <v>1574</v>
      </c>
      <c r="J2" s="76" t="s">
        <v>1575</v>
      </c>
      <c r="K2" s="78" t="s">
        <v>1576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*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*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*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*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*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*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*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357" sqref="B357:T393"/>
    </sheetView>
  </sheetViews>
  <sheetFormatPr defaultRowHeight="15"/>
  <cols>
    <col min="1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1577</v>
      </c>
      <c r="V1" s="234"/>
      <c r="W1" s="234"/>
    </row>
    <row r="2" spans="1:23" ht="15" customHeight="1">
      <c r="A2" s="87" t="s">
        <v>1578</v>
      </c>
      <c r="B2" s="87" t="s">
        <v>1579</v>
      </c>
      <c r="C2" s="87" t="s">
        <v>376</v>
      </c>
      <c r="D2" s="88" t="s">
        <v>961</v>
      </c>
      <c r="E2" s="88" t="s">
        <v>4</v>
      </c>
      <c r="F2" s="88" t="s">
        <v>1580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1581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0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0</v>
      </c>
      <c r="V373" s="137">
        <f ca="1">_xlfn.XLOOKUP(G373&amp;$V$2,BS_CONTROLE[CHAVE],BS_CONTROLE[Quantidade_11],"-")</f>
        <v>0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Oportunidade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Interdição de 08h nas seguintes SB’s: ZEJ-2 / 148ZEJ-2 / 149148-2 / 150149-2 / ZRB150-2
Considerar abertura na MC9 motivo 21 do W99
MC1 do W97 em Z3V3 às 07h20 e circula em licença até ZRB150-2 KM 150+600 (1º e 2º veículo / V96 circula em comboio com o W97)
MC1 do V95 em ZEM-1 às 07h20 e circula em licença até ZRB150-2 KM 150+150 (3º veículo)
MC1 do W99 em ZEM-1 às 07h30 e circula em licença até ZRB150-2 KM 150+100 (4º veículo)
MC1 do W96 em ZEM-1 às 07h40 e circula em licença até 148ZEJ-2 KM 147+520 (5º veículo)
Não há como manter ZEJ-2 livre neste intervalo para engatar Helper; W96 irá utilizar a SB para descarga de dormentes.
W97 + V96 já precisam entrar na Via 2, invertendo pelo travessão de ZEV.
Necessidade de invasão com V96 + W97 por 40 min em ZRB-2, na 6ª hora de intervalo para descarga de pedra; após a descarga os veículos retornam para ZRB150-2 (realizar em bloqueio para agilizar).
Necessidade de invasão com W96 por 30 min no travessão de ZEJ, na 5ª hora de intervalo para descarga de dormentes; após a descarga o veículo segue pela LJ de ZEM-1.
W97 e V96 finalizam na LN3 de ZEV-1.
W96, W99 e V95 finalizam na LJ de ZEM-1.</v>
      </c>
      <c r="U375" s="137">
        <f ca="1">_xlfn.XLOOKUP(G375&amp;$U$2,BS_CONTROLE[CHAVE],BS_CONTROLE[Quantidade_11],"-")</f>
        <v>0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>
        <f ca="1">_xlfn.XLOOKUP(G376&amp;$U$2,BS_CONTROLE[CHAVE],BS_CONTROLE[Quantidade_11],"-")</f>
        <v>0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>
        <f ca="1">_xlfn.XLOOKUP(G380&amp;$U$2,BS_CONTROLE[CHAVE],BS_CONTROLE[Quantidade_11],"-")</f>
        <v>0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1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1</v>
      </c>
      <c r="V384" s="137">
        <f ca="1">_xlfn.XLOOKUP(G384&amp;$V$2,BS_CONTROLE[CHAVE],BS_CONTROLE[Quantidade_11],"-")</f>
        <v>0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>
        <f ca="1">_xlfn.XLOOKUP(G386&amp;$U$2,BS_CONTROLE[CHAVE],BS_CONTROLE[Quantidade_11],"-")</f>
        <v>0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Horário limite de abertura do intervalo: 09:30h
Duração: 10h00 com interdição total de ZGP2, 105ZGP-2 e ZPT105-2</v>
      </c>
      <c r="U387" s="137">
        <f ca="1">_xlfn.XLOOKUP(G387&amp;$U$2,BS_CONTROLE[CHAVE],BS_CONTROLE[Quantidade_11],"-")</f>
        <v>1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1860</v>
      </c>
      <c r="V388" s="137">
        <f ca="1">_xlfn.XLOOKUP(G388&amp;$V$2,BS_CONTROLE[CHAVE],BS_CONTROLE[Quantidade_11],"-")</f>
        <v>1</v>
      </c>
      <c r="W388" s="137">
        <f ca="1">_xlfn.XLOOKUP(G388&amp;$W$2,BS_CONTROLE[CHAVE],BS_CONTROLE[Quantidade_11],"-")</f>
        <v>266</v>
      </c>
    </row>
    <row r="389" spans="1:23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>
        <f ca="1">_xlfn.XLOOKUP(G389&amp;$U$2,BS_CONTROLE[CHAVE],BS_CONTROLE[Quantidade_11],"-")</f>
        <v>1</v>
      </c>
      <c r="V389" s="137">
        <f ca="1">_xlfn.XLOOKUP(G389&amp;$V$2,BS_CONTROLE[CHAVE],BS_CONTROLE[Quantidade_11],"-")</f>
        <v>1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>
        <f ca="1">_xlfn.XLOOKUP(G390&amp;$U$2,BS_CONTROLE[CHAVE],BS_CONTROLE[Quantidade_11],"-")</f>
        <v>0</v>
      </c>
      <c r="V390" s="137">
        <f ca="1">_xlfn.XLOOKUP(G390&amp;$V$2,BS_CONTROLE[CHAVE],BS_CONTROLE[Quantidade_11],"-")</f>
        <v>0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40</v>
      </c>
      <c r="V393" s="137">
        <f ca="1">_xlfn.XLOOKUP(G393&amp;$V$2,BS_CONTROLE[CHAVE],BS_CONTROLE[Quantidade_11],"-")</f>
        <v>82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1582</v>
      </c>
      <c r="D5" s="236"/>
      <c r="E5" s="236"/>
      <c r="F5" s="236"/>
      <c r="G5" s="236"/>
      <c r="H5" s="236"/>
      <c r="I5" s="236"/>
      <c r="J5" s="237"/>
      <c r="K5" s="238" t="s">
        <v>1583</v>
      </c>
      <c r="L5" s="239"/>
      <c r="M5" s="239"/>
      <c r="N5" s="239"/>
      <c r="O5" s="240" t="s">
        <v>1584</v>
      </c>
      <c r="P5" s="241"/>
    </row>
    <row r="6" spans="1:16" s="74" customFormat="1" ht="15" customHeight="1">
      <c r="A6" s="66" t="s">
        <v>1580</v>
      </c>
      <c r="B6" s="75" t="s">
        <v>1579</v>
      </c>
      <c r="C6" s="76" t="s">
        <v>961</v>
      </c>
      <c r="D6" s="77" t="s">
        <v>962</v>
      </c>
      <c r="E6" s="76" t="s">
        <v>1585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1586</v>
      </c>
      <c r="M6" s="80" t="s">
        <v>576</v>
      </c>
      <c r="N6" s="81" t="s">
        <v>956</v>
      </c>
      <c r="O6" s="158" t="s">
        <v>999</v>
      </c>
      <c r="P6" s="133" t="s">
        <v>1587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Em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Em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Em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Em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Em inspeção ANTT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Em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Em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Cancelado / Condições climáticas (chuva)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Oportunidade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>
        <f>IF(SP_SUL!B390="","*",SP_SUL!B390)</f>
        <v>46093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2026-03-11T18:38:48Z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