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506" documentId="8_{B6337239-1A00-434D-AAD0-422EA1FEB5AE}" xr6:coauthVersionLast="47" xr6:coauthVersionMax="47" xr10:uidLastSave="{C53E3E89-1608-4807-B540-4975B9A10C4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8" i="1" l="1" a="1"/>
  <c r="M88" i="1" s="1"/>
  <c r="N88" i="1" a="1"/>
  <c r="N88" i="1" s="1"/>
  <c r="M89" i="1" a="1"/>
  <c r="M89" i="1" s="1"/>
  <c r="N89" i="1" a="1"/>
  <c r="N89" i="1" s="1"/>
  <c r="N84" i="1" a="1"/>
  <c r="N84" i="1" s="1"/>
  <c r="M84" i="1" a="1"/>
  <c r="M84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M81" i="1" a="1"/>
  <c r="M81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D517" i="1" a="1"/>
  <c r="BD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D526" i="1" a="1"/>
  <c r="BD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62" i="1" l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<sst xmlns="http://schemas.openxmlformats.org/spreadsheetml/2006/main" count="5831" uniqueCount="1450">
  <si>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</si>
  <si>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</si>
  <si>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</si>
  <si>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</si>
  <si>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</si>
  <si>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</si>
  <si>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</si>
  <si>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</si>
  <si>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</si>
  <si>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</si>
  <si>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</si>
  <si>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</si>
  <si>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</si>
  <si>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</si>
  <si>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</si>
  <si>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</si>
  <si>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</si>
  <si>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</si>
  <si>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</si>
  <si>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</si>
  <si>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</si>
  <si>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</si>
  <si>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</si>
  <si>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</si>
  <si>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</si>
  <si>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</si>
  <si>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</si>
  <si>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</si>
  <si>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</si>
  <si>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</si>
  <si>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</si>
  <si>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</si>
  <si>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</si>
  <si>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</si>
  <si>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</si>
  <si>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</si>
  <si>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</si>
  <si>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</si>
  <si>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</si>
  <si>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</si>
  <si>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</si>
  <si>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</si>
  <si>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</si>
  <si>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</si>
  <si>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</si>
  <si>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</si>
  <si>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</si>
  <si>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</si>
  <si>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</si>
  <si>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</si>
  <si>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</si>
  <si>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</si>
  <si>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</si>
  <si>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</si>
  <si>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</si>
  <si>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</si>
  <si>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</si>
  <si>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</si>
  <si>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</si>
  <si>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</si>
  <si>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</si>
  <si>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</si>
  <si>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</si>
  <si>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</si>
  <si>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</si>
  <si>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</si>
  <si>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</si>
  <si>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</si>
  <si>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</si>
  <si>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</si>
  <si>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</si>
  <si>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</si>
  <si>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</si>
  <si>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</si>
  <si>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</si>
  <si>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</si>
  <si>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</si>
  <si>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</si>
  <si>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</si>
  <si>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</si>
  <si>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</si>
  <si>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</si>
  <si>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</si>
  <si>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</si>
  <si>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</si>
  <si>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</si>
  <si>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</si>
  <si>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</si>
  <si>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</si>
  <si>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</si>
  <si>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</si>
  <si>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</si>
  <si>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</si>
  <si>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</si>
  <si>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</si>
  <si>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</si>
  <si>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</si>
  <si>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</si>
  <si>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</si>
  <si>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</si>
  <si>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</si>
  <si>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</si>
  <si>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</si>
  <si>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</si>
  <si>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</si>
  <si>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</si>
  <si>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</si>
  <si>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</si>
  <si>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</si>
  <si>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</si>
  <si>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</si>
  <si>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</si>
  <si>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</si>
  <si>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</si>
  <si>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</si>
  <si>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</si>
  <si>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</si>
  <si>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</si>
  <si>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</si>
  <si>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</si>
  <si>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</si>
  <si>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</si>
  <si>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</si>
  <si>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</si>
  <si>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</si>
  <si>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</si>
  <si>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</si>
  <si>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</si>
  <si>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</si>
  <si>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</si>
  <si>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</si>
  <si>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</si>
  <si>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</si>
  <si>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</si>
  <si>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</si>
  <si>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</si>
  <si>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</si>
  <si>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</si>
  <si>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</si>
  <si>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</si>
  <si>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</si>
  <si>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</si>
  <si>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</si>
  <si>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</si>
  <si>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</si>
  <si>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</si>
  <si>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</si>
  <si>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</si>
  <si>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</si>
  <si>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</si>
  <si>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</si>
  <si>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</si>
  <si>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</si>
  <si>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</si>
  <si>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</si>
  <si>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</si>
  <si>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</si>
  <si>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</si>
  <si>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</si>
  <si>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</si>
  <si>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</si>
  <si>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</si>
  <si>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</si>
  <si>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</si>
  <si>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</si>
  <si>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</si>
  <si>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</si>
  <si>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</si>
  <si>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</si>
  <si>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</si>
  <si>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</si>
  <si>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</si>
  <si>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</si>
  <si>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</si>
  <si>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</si>
  <si>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</si>
  <si>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</si>
  <si>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</si>
  <si>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</si>
  <si>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</si>
  <si>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</si>
  <si>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</si>
  <si>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</si>
  <si>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</si>
  <si>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</si>
  <si>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</si>
  <si>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</si>
  <si>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</si>
  <si>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</si>
  <si>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</si>
  <si>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</si>
  <si>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</si>
  <si>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</si>
  <si>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</si>
  <si>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</si>
  <si>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</si>
  <si>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</si>
  <si>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</si>
  <si>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</si>
  <si>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</si>
  <si>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</si>
  <si>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</si>
  <si>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</si>
  <si>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</si>
  <si>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</si>
  <si>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</si>
  <si>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</si>
  <si>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</si>
  <si>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</si>
  <si>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</si>
  <si>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</si>
  <si>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</si>
  <si>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</si>
  <si>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</si>
  <si>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</si>
  <si>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</si>
  <si>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</si>
  <si>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</si>
  <si>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</si>
  <si>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</si>
  <si>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</si>
  <si>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</si>
  <si>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</si>
  <si>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</si>
  <si>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</si>
  <si>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</si>
  <si>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</si>
  <si>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</si>
  <si>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</si>
  <si>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</si>
  <si>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</si>
  <si>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</si>
  <si>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</si>
  <si>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</si>
  <si>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</si>
  <si>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</si>
  <si>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</si>
  <si>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</si>
  <si>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</si>
  <si>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</si>
  <si>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</si>
  <si>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</si>
  <si>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</si>
  <si>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</si>
  <si>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</si>
  <si>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</si>
  <si>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</si>
  <si>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</si>
  <si>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</si>
  <si>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</si>
  <si>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</si>
  <si>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</si>
  <si>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</si>
  <si>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</si>
  <si>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</si>
  <si>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</si>
  <si>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</si>
  <si>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</si>
  <si>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</si>
  <si>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</si>
  <si>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</si>
  <si>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</si>
  <si>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</si>
  <si>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</si>
  <si>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</si>
  <si>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</si>
  <si>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</si>
  <si>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</si>
  <si>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</si>
  <si>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</si>
  <si>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</si>
  <si>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</si>
  <si>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</si>
  <si>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</si>
  <si>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</si>
  <si>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</si>
  <si>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</si>
  <si>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</si>
  <si>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</si>
  <si>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</si>
  <si>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</si>
  <si>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</si>
  <si>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</si>
  <si>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</si>
  <si>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</si>
  <si>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</si>
  <si>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</si>
  <si>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</si>
  <si>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</si>
  <si>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</si>
  <si>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</si>
  <si>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</si>
  <si>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</si>
  <si>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</si>
  <si>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</si>
  <si>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</si>
  <si>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</si>
  <si>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</si>
  <si>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</si>
  <si>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</si>
  <si>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</si>
  <si>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</si>
  <si>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</si>
  <si>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</si>
  <si>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</si>
  <si>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</si>
  <si>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</si>
  <si>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</si>
  <si>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</si>
  <si>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</si>
  <si>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</si>
  <si>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</si>
  <si>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</si>
  <si>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</si>
  <si>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</si>
  <si>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</si>
  <si>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</si>
  <si>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</si>
  <si>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</si>
  <si>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</si>
  <si>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</si>
  <si>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</si>
  <si>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</si>
  <si>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</si>
  <si>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</si>
  <si>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</si>
  <si>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</si>
  <si>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</si>
  <si>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</si>
  <si>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</si>
  <si>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</si>
  <si>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</si>
  <si>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</si>
  <si>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</si>
  <si>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</si>
  <si>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</si>
  <si>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</si>
  <si>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</si>
  <si>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</si>
  <si>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</si>
  <si>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</si>
  <si>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</si>
  <si>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</si>
  <si>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</si>
  <si>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</si>
  <si>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</si>
  <si>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</si>
  <si>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</si>
  <si>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</si>
  <si>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</si>
  <si>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</si>
  <si>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</si>
  <si>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</si>
  <si>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</si>
  <si>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</si>
  <si>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</si>
  <si>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</si>
  <si>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</si>
  <si>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</si>
  <si>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</si>
  <si>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</si>
  <si>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</si>
  <si>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</si>
  <si>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</si>
  <si>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</si>
  <si>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</si>
  <si>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</si>
  <si>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</si>
  <si>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</si>
  <si>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</si>
  <si>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</si>
  <si>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</si>
  <si>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</si>
  <si>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</si>
  <si>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</si>
  <si>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</si>
  <si>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</si>
  <si>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</si>
  <si>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</si>
  <si>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</si>
  <si>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</si>
  <si>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</si>
  <si>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</si>
  <si>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</si>
  <si>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</si>
  <si>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</si>
  <si>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</si>
  <si>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</si>
  <si>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</si>
  <si>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</si>
  <si>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</si>
  <si>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</si>
  <si>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</si>
  <si>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</si>
  <si>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</si>
  <si>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</si>
  <si>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</si>
  <si>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</si>
  <si>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</si>
  <si>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</si>
  <si>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</si>
  <si>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</si>
  <si>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</si>
  <si>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</si>
  <si>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</si>
  <si>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</si>
  <si>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</si>
  <si>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</si>
  <si>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</si>
  <si>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</si>
  <si>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</si>
  <si>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</si>
  <si>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</si>
  <si>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</si>
  <si>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</si>
  <si>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</si>
  <si>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</si>
  <si>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</si>
  <si>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</si>
  <si>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</si>
  <si>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</si>
  <si>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</si>
  <si>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</si>
  <si>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</si>
  <si>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</si>
  <si>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</si>
  <si>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</si>
  <si>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</si>
  <si>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</si>
  <si>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</si>
  <si>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</si>
  <si>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</si>
  <si>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</si>
  <si>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</si>
  <si>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</si>
  <si>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</si>
  <si>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</si>
  <si>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</si>
  <si>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</si>
  <si>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</si>
  <si>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</si>
  <si>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</si>
  <si>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</si>
  <si>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</si>
  <si>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</si>
  <si>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</si>
  <si>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</si>
  <si>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</si>
  <si>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</si>
  <si>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</si>
  <si>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</si>
  <si>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</si>
  <si>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</si>
  <si>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</si>
  <si>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</si>
  <si>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</si>
  <si>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</si>
  <si>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</si>
  <si>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</si>
  <si>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</si>
  <si>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</si>
  <si>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</si>
  <si>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</si>
  <si>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</si>
  <si>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</si>
  <si>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</si>
  <si>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</si>
  <si>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</si>
  <si>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</si>
  <si>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</si>
  <si>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</si>
  <si>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</si>
  <si>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</si>
  <si>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</si>
  <si>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</si>
  <si>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</si>
  <si>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</si>
  <si>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</si>
  <si>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</si>
  <si>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</si>
  <si>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</si>
  <si>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</si>
  <si>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</si>
  <si>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</si>
  <si>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</si>
  <si>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</si>
  <si>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</si>
  <si>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</si>
  <si>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</si>
  <si>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</si>
  <si>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</si>
  <si>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</si>
  <si>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</si>
  <si>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</si>
  <si>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</si>
  <si>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</si>
  <si>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</si>
  <si>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</si>
  <si>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</si>
  <si>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</si>
  <si>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</si>
  <si>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</si>
  <si>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</si>
  <si>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</si>
  <si>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</si>
  <si>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</si>
  <si>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</si>
  <si>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</si>
  <si>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</si>
  <si>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</si>
  <si>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</si>
  <si>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</si>
  <si>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</si>
  <si>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</si>
  <si>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</si>
  <si>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</si>
  <si>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</si>
  <si>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</si>
  <si>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</si>
  <si>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</si>
  <si>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</si>
  <si>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</si>
  <si>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</si>
  <si>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</si>
  <si>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</si>
  <si>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</si>
  <si>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</si>
  <si>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</si>
  <si>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</si>
  <si>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</si>
  <si>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</si>
  <si>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</si>
  <si>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</si>
  <si>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</si>
  <si>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</si>
  <si>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</si>
  <si>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</si>
  <si>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</si>
  <si>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</si>
  <si>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</si>
  <si>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</si>
  <si>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</si>
  <si>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</si>
  <si>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</si>
  <si>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</si>
  <si>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</si>
  <si>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</si>
  <si>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</si>
  <si>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</si>
  <si>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</si>
  <si>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</si>
  <si>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</si>
  <si>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</si>
  <si>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</si>
  <si>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</si>
  <si>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</si>
  <si>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</si>
  <si>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</si>
  <si>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</si>
  <si>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</si>
  <si>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</si>
  <si>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</si>
  <si>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</si>
  <si>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</si>
  <si>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</si>
  <si>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</si>
  <si>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</si>
  <si>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</si>
  <si>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</si>
  <si>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</si>
  <si>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</si>
  <si>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</si>
  <si>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</si>
  <si>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</si>
  <si>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</si>
  <si>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</si>
  <si>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</si>
  <si>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</si>
  <si>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</si>
  <si>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</si>
  <si>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</si>
  <si>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</si>
  <si>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</si>
  <si>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</si>
  <si>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</si>
  <si>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</si>
  <si>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</si>
  <si>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</si>
  <si>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</si>
  <si>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</si>
  <si>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</si>
  <si>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</si>
  <si>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</si>
  <si>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</si>
  <si>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</si>
  <si>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</si>
  <si>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</si>
  <si>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</si>
  <si>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</si>
  <si>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</si>
  <si>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</si>
  <si>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</si>
  <si>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</si>
  <si>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</si>
  <si>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</si>
  <si>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</si>
  <si>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</si>
  <si>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</si>
  <si>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</si>
  <si>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</si>
  <si>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</si>
  <si>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</si>
  <si>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</si>
  <si>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</si>
  <si>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</si>
  <si>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</si>
  <si>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</si>
  <si>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</si>
  <si>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</si>
  <si>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</si>
  <si>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</si>
  <si>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</si>
  <si>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</si>
  <si>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</si>
  <si>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</si>
  <si>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</si>
  <si>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</si>
  <si>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</si>
  <si>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</si>
  <si>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</si>
  <si>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</si>
  <si>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</si>
  <si>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</si>
  <si>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</si>
  <si>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</si>
  <si>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</si>
  <si>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</si>
  <si>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</si>
  <si>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</si>
  <si>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</si>
  <si>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</si>
  <si>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</si>
  <si>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</si>
  <si>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</si>
  <si>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</si>
  <si>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</si>
  <si>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</si>
  <si>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</si>
  <si>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</si>
  <si>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</si>
  <si>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</si>
  <si>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</si>
  <si>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</si>
  <si>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</si>
  <si>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</si>
  <si>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</si>
  <si>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</si>
  <si>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</si>
  <si>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</si>
  <si>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</si>
  <si>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</si>
  <si>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</si>
  <si>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</si>
  <si>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</si>
  <si>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</si>
  <si>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</si>
  <si>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</si>
  <si>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</si>
  <si>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</si>
  <si>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</si>
  <si>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</si>
  <si>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</si>
  <si>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</si>
  <si>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</si>
  <si>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</si>
  <si>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</si>
  <si>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</si>
  <si>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</si>
  <si>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</si>
  <si>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</si>
  <si>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</si>
  <si>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</si>
  <si>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</si>
  <si>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</si>
  <si>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</si>
  <si>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</si>
  <si>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</si>
  <si>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</si>
  <si>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</si>
  <si>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</si>
  <si>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</si>
  <si>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</si>
  <si>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</si>
  <si>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</si>
  <si>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</si>
  <si>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</si>
  <si>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</si>
  <si>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</si>
  <si>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</si>
  <si>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</si>
  <si>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</si>
  <si>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</si>
  <si>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</si>
  <si>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</si>
  <si>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</si>
  <si>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</si>
  <si>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</si>
  <si>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</si>
  <si>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</si>
  <si>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</si>
  <si>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</si>
  <si>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</si>
  <si>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</si>
  <si>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</si>
  <si>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</si>
  <si>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</si>
  <si>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</si>
  <si>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</si>
  <si>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</si>
  <si>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</si>
  <si>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</si>
  <si>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</si>
  <si>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</si>
  <si>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</si>
  <si>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</si>
  <si>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</si>
  <si>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</si>
  <si>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</si>
  <si>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</si>
  <si>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</si>
  <si>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</si>
  <si>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</si>
  <si>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</si>
  <si>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</si>
  <si>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</si>
  <si>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</si>
  <si>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</si>
  <si>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</si>
  <si>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</si>
  <si>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</si>
  <si>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</si>
  <si>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</si>
  <si>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</si>
  <si>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</si>
  <si>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</si>
  <si>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</si>
  <si>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</si>
  <si>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</si>
  <si>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</si>
  <si>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</si>
  <si>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</si>
  <si>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</si>
  <si>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</si>
  <si>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</si>
  <si>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</si>
  <si>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</si>
  <si>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</si>
  <si>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</si>
  <si>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</si>
  <si>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</si>
  <si>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</si>
  <si>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</si>
  <si>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</si>
  <si>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</si>
  <si>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</si>
  <si>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</si>
  <si>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</si>
  <si>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</si>
  <si>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</si>
  <si>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</si>
  <si>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</si>
  <si>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</si>
  <si>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</si>
  <si>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</si>
  <si>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</si>
  <si>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</si>
  <si>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</si>
  <si>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</si>
  <si>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</si>
  <si>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</si>
  <si>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</si>
  <si>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</si>
  <si>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</si>
  <si>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</si>
  <si>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</si>
  <si>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</si>
  <si>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</si>
  <si>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</si>
  <si>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</si>
  <si>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</si>
  <si>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</si>
  <si>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</si>
  <si>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</si>
  <si>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</si>
  <si>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</si>
  <si>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</si>
  <si>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</si>
  <si>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</si>
  <si>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</si>
  <si>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</si>
  <si>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</si>
  <si>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</si>
  <si>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</si>
  <si>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</si>
  <si>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</si>
  <si>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</si>
  <si>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</si>
  <si>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</si>
  <si>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</si>
  <si>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</si>
  <si>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</si>
  <si>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</si>
  <si>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</si>
  <si>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</si>
  <si>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</si>
  <si>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</si>
  <si>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</si>
  <si>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</si>
  <si>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</si>
  <si>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</si>
  <si>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</si>
  <si>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</si>
  <si>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</si>
  <si>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</si>
  <si>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</si>
  <si>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</si>
  <si>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</si>
  <si>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</si>
  <si>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</si>
  <si>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</si>
  <si>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</si>
  <si>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</si>
  <si>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</si>
  <si>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</si>
  <si>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</si>
  <si>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</si>
  <si>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</si>
  <si>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</si>
  <si>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</si>
  <si>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</si>
  <si>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</si>
  <si>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</si>
  <si>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</si>
  <si>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</si>
  <si>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</si>
  <si>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</si>
  <si>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</si>
  <si>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</si>
  <si>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</si>
  <si>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</si>
  <si>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</si>
  <si>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</si>
  <si>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</si>
  <si>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</si>
  <si>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</si>
  <si>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</si>
  <si>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</si>
  <si>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</si>
  <si>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</si>
  <si>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</si>
  <si>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</si>
  <si>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</si>
  <si>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</si>
  <si>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</si>
  <si>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</si>
  <si>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</si>
  <si>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</si>
  <si>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</si>
  <si>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</si>
  <si>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</si>
  <si>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</si>
  <si>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</si>
  <si>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</si>
  <si>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</si>
  <si>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</si>
  <si>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</si>
  <si>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</si>
  <si>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</si>
  <si>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</si>
  <si>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</si>
  <si>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</si>
  <si>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</si>
  <si>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</si>
  <si>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</si>
  <si>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</si>
  <si>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</si>
  <si>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</si>
  <si>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</si>
  <si>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</si>
  <si>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</si>
  <si>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</si>
  <si>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</si>
  <si>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</si>
  <si>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</si>
  <si>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</si>
  <si>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</si>
  <si>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</si>
  <si>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</si>
  <si>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</si>
  <si>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</si>
  <si>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</si>
  <si>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</si>
  <si>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</si>
  <si>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</si>
  <si>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</si>
  <si>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</si>
  <si>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</si>
  <si>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</si>
  <si>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</si>
  <si>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</si>
  <si>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</si>
  <si>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</si>
  <si>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</si>
  <si>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</si>
  <si>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</si>
  <si>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</si>
  <si>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</si>
  <si>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</si>
  <si>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</si>
  <si>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</si>
  <si>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</si>
  <si>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</si>
  <si>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</si>
  <si>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</si>
  <si>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</si>
  <si>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</si>
  <si>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</si>
  <si>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</si>
  <si>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</si>
  <si>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</si>
  <si>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</si>
  <si>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</si>
  <si>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</si>
  <si>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</si>
  <si>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</si>
  <si>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</si>
  <si>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</si>
  <si>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</si>
  <si>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</si>
  <si>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</si>
  <si>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</si>
  <si>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</si>
  <si>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</si>
  <si>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</si>
  <si>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</si>
  <si>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</si>
  <si>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</si>
  <si>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</si>
  <si>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</si>
  <si>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</si>
  <si>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</si>
  <si>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</si>
  <si>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</si>
  <si>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</si>
  <si>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</si>
  <si>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</si>
  <si>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</si>
  <si>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</si>
  <si>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</si>
  <si>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</si>
  <si>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</si>
  <si>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</si>
  <si>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</si>
  <si>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</si>
  <si>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</si>
  <si>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</si>
  <si>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</si>
  <si>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</si>
  <si>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</si>
  <si>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</si>
  <si>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</si>
  <si>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</si>
  <si>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</si>
  <si>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</si>
  <si>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</si>
  <si>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</si>
  <si>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</si>
  <si>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</si>
  <si>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</si>
  <si>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</si>
  <si>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</si>
  <si>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</si>
  <si>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</si>
  <si>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</si>
  <si>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</si>
  <si>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</si>
  <si>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</si>
  <si>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</si>
  <si>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</si>
  <si>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</si>
  <si>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</si>
  <si>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</si>
  <si>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</si>
  <si>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</si>
  <si>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</si>
  <si>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</si>
  <si>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</si>
  <si>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</si>
  <si>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</si>
  <si>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</si>
  <si>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</si>
  <si>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</si>
  <si>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</si>
  <si>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</si>
  <si>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</si>
  <si>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</si>
  <si>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</si>
  <si>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</si>
  <si>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</si>
  <si>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</si>
  <si>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</si>
  <si>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</si>
  <si>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</si>
  <si>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</si>
  <si>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</si>
  <si>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</si>
  <si>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</si>
  <si>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</si>
  <si>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</si>
  <si>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</si>
  <si>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</si>
  <si>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</si>
  <si>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</si>
  <si>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</si>
  <si>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</si>
  <si>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</si>
  <si>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</si>
  <si>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</si>
  <si>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</si>
  <si>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</si>
  <si>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</si>
  <si>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</si>
  <si>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</si>
  <si>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</si>
  <si>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</si>
  <si>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</si>
  <si>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</si>
  <si>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</si>
  <si>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</si>
  <si>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</si>
  <si>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</si>
  <si>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</si>
  <si>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</si>
  <si>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</si>
  <si>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</si>
  <si>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</si>
  <si>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</si>
  <si>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</si>
  <si>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</si>
  <si>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</si>
  <si>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</si>
  <si>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</si>
  <si>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</si>
  <si>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</si>
  <si>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</si>
  <si>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</si>
  <si>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</si>
  <si>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</si>
  <si>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</si>
  <si>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</si>
  <si>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</si>
  <si>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</si>
  <si>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</si>
  <si>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</si>
  <si>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</si>
  <si>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</si>
  <si>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</si>
  <si>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</si>
  <si>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</si>
  <si>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</si>
  <si>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</si>
  <si>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</si>
  <si>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</si>
  <si>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</si>
  <si>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</si>
  <si>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</si>
  <si>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</si>
  <si>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</si>
  <si>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</si>
  <si>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</si>
  <si>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</si>
  <si>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</si>
  <si>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</si>
  <si>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</si>
  <si>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</si>
  <si>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</si>
  <si>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</si>
  <si>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</si>
  <si>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</si>
  <si>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</si>
  <si>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</si>
  <si>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</si>
  <si>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</si>
  <si>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</si>
  <si>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</si>
  <si>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</si>
  <si>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</si>
  <si>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</si>
  <si>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</si>
  <si>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</si>
  <si>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</si>
  <si>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</si>
  <si>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</si>
  <si>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</si>
  <si>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</si>
  <si>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</si>
  <si>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</si>
  <si>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</si>
  <si>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</si>
  <si>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</si>
  <si>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</si>
  <si>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</si>
  <si>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</si>
  <si>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</si>
  <si>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</si>
  <si>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</si>
  <si>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</si>
  <si>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</si>
  <si>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</si>
  <si>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</si>
  <si>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</si>
  <si>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</si>
  <si>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</si>
  <si>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</si>
  <si>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</si>
  <si>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</si>
  <si>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</si>
  <si>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</si>
  <si>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</si>
  <si>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</si>
  <si>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</si>
  <si>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</si>
  <si>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</si>
  <si>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</si>
  <si>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</si>
  <si>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</si>
  <si>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</si>
  <si>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</si>
  <si>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</si>
  <si>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</si>
  <si>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</si>
  <si>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</si>
  <si>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</si>
  <si>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</si>
  <si>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</si>
  <si>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</si>
  <si>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</si>
  <si>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</si>
  <si>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</si>
  <si>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</si>
  <si>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</si>
  <si>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</si>
  <si>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</si>
  <si>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</si>
  <si>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</si>
  <si>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</si>
  <si>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</si>
  <si>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</si>
  <si>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</si>
  <si>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</si>
  <si>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</si>
  <si>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</si>
  <si>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</si>
  <si>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</si>
  <si>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</si>
  <si>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</si>
  <si>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</si>
  <si>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</si>
  <si>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</si>
  <si>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</si>
  <si>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</si>
  <si>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</si>
  <si>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</si>
  <si>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</si>
  <si>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</si>
  <si>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</si>
  <si>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</si>
  <si>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</si>
  <si>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</si>
  <si>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</si>
  <si>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</si>
  <si>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</si>
  <si>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</si>
  <si>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</si>
  <si>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</si>
  <si>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</si>
  <si>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</si>
  <si>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</si>
  <si>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</si>
  <si>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</si>
  <si>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</si>
  <si>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</si>
  <si>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</si>
  <si>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</si>
  <si>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</si>
  <si>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</si>
  <si>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</si>
  <si>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</si>
  <si>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</si>
  <si>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</si>
  <si>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</si>
  <si>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</si>
  <si>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</si>
  <si>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</si>
  <si>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</si>
  <si>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</si>
  <si>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</si>
  <si>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</si>
  <si>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</si>
  <si>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</si>
  <si>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</si>
  <si>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</si>
  <si>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</si>
  <si>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</si>
  <si>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</si>
  <si>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</si>
  <si>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</si>
  <si>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</si>
  <si>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</si>
  <si>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</si>
  <si>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</si>
  <si>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</si>
  <si>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</si>
  <si>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</si>
  <si>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</si>
  <si>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</si>
  <si>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</si>
  <si>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</si>
  <si>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</si>
  <si>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</si>
  <si>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</si>
  <si>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</si>
  <si>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</si>
  <si>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</si>
  <si>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</si>
  <si>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</si>
  <si>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</si>
  <si>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</si>
  <si>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</si>
  <si>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</si>
  <si>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</si>
  <si>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</si>
  <si>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</si>
  <si>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</si>
  <si>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</si>
  <si>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</si>
  <si>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</si>
  <si>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</si>
  <si>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</si>
  <si>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</si>
  <si>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</si>
  <si>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</si>
  <si>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</si>
  <si>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</si>
  <si>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</si>
  <si>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</si>
  <si>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</si>
  <si>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</si>
  <si>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</si>
  <si>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</si>
  <si>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</si>
  <si>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</si>
  <si>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</si>
  <si>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</si>
  <si>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</si>
  <si>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</si>
  <si>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</si>
  <si>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</si>
  <si>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</si>
  <si>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</si>
  <si>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</si>
  <si>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</si>
  <si>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</si>
  <si>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</si>
  <si>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</si>
  <si>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</si>
  <si>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</si>
  <si>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</si>
  <si>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</si>
  <si>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</si>
  <si>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</si>
  <si>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</si>
  <si>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</si>
  <si>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</si>
  <si>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</si>
  <si>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</si>
  <si>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</si>
  <si>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</si>
  <si>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</si>
  <si>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</si>
  <si>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</si>
  <si>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</si>
  <si>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</si>
  <si>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</si>
  <si>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</si>
  <si>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</si>
  <si>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</si>
  <si>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</si>
  <si>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</si>
  <si>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</si>
  <si>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</si>
  <si>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</si>
  <si>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</si>
  <si>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</si>
  <si>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</si>
  <si>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</si>
  <si>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</si>
  <si>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</si>
  <si>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</si>
  <si>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</si>
  <si>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</si>
  <si>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</si>
  <si>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</si>
  <si>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</si>
  <si>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</si>
  <si>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</si>
  <si>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</si>
  <si>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</si>
  <si>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</si>
  <si>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</si>
  <si>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</si>
  <si>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</si>
  <si>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</si>
  <si>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</si>
  <si>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</si>
  <si>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</si>
  <si>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</si>
  <si>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</si>
  <si>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</si>
  <si>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</si>
  <si>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</si>
  <si>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</si>
  <si>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</si>
  <si>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</si>
  <si>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</si>
  <si>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</si>
  <si>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</si>
  <si>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</si>
  <si>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</si>
  <si>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</si>
  <si>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</si>
  <si>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</si>
  <si>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</si>
  <si>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</si>
  <si>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</si>
  <si>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</si>
  <si>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</si>
  <si>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</si>
  <si>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</si>
  <si>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</si>
  <si>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</si>
  <si>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</si>
  <si>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</si>
  <si>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</si>
  <si>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</si>
  <si>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</si>
  <si>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</si>
  <si>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</si>
  <si>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</si>
  <si>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</si>
  <si>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</si>
  <si>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</si>
  <si>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</si>
  <si>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</si>
  <si>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</si>
  <si>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</si>
  <si>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</si>
  <si>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</si>
  <si>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</si>
  <si>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</si>
  <si>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</si>
  <si>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</si>
  <si>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</si>
  <si>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</si>
  <si>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</si>
  <si>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</si>
  <si>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</si>
  <si>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</si>
  <si>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</si>
  <si>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</si>
  <si>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(km 577+000 10 min para descarga de tampão)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</si>
  <si>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</si>
  <si>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</si>
  <si>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</si>
  <si>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</t>
  </si>
  <si>
    <t xml:space="preserve">Rodrigo </t>
  </si>
  <si>
    <t>Ag. Solicitar MC1</t>
  </si>
  <si>
    <t>Solicitado MC1 às 08h47, autorizado na VIA às 10h05 / Em intervalo para desguarnecimento ombro de lastro, inciado às 12h17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</si>
  <si>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</si>
  <si>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</si>
  <si>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</si>
  <si>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</si>
  <si>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</si>
  <si>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</si>
  <si>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</si>
  <si>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</si>
  <si>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</si>
  <si>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</si>
  <si>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</si>
  <si>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</si>
  <si>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</si>
  <si>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</si>
  <si>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</si>
  <si>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</si>
  <si>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para exec. de solda no km 62,2 em TQI VIA2, devido i77 emergenciar na região, oportunidade de FX após i81 às 11h30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</si>
  <si>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</si>
  <si>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</si>
  <si>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</si>
  <si>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</si>
  <si>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</t>
  </si>
  <si>
    <t>Leoncio</t>
  </si>
  <si>
    <t>Pronto às 08h24, em intervalo para exec. de soldas no km 1849+500 entre PAMPSO / 09h18 - 12h00</t>
  </si>
  <si>
    <t>PASPNV</t>
  </si>
  <si>
    <t>Deydson</t>
  </si>
  <si>
    <t xml:space="preserve">Inspeção </t>
  </si>
  <si>
    <t>Solicitado como A17 em POS, inspeção de chuva na região, segue até PAS</t>
  </si>
  <si>
    <t>TGR-TOM</t>
  </si>
  <si>
    <t>TGRTOM</t>
  </si>
  <si>
    <t>Detecção ultrassom Sperry com VMA de 30km/h + R7D embarcado</t>
  </si>
  <si>
    <t>TIP / TPC440</t>
  </si>
  <si>
    <t>Descarga de dormentes 01h00 em TIP + 01h00 em TPC440</t>
  </si>
  <si>
    <t>2 (Alzineide + Daniel)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</si>
  <si>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</si>
  <si>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</si>
  <si>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</si>
  <si>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E48</t>
  </si>
  <si>
    <t>IBA</t>
  </si>
  <si>
    <t>ZTP-IBA</t>
  </si>
  <si>
    <t>ZTPIBA</t>
  </si>
  <si>
    <t>Deslocamento direto entre ZTP-IBA (Condicionado a janela da DPW para recebimento)</t>
  </si>
  <si>
    <t>Inspeção de VIA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</si>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</sst>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2" fillId="35" borderId="2" xfId="0" applyFont="1" applyFill="1" applyBorder="1" applyAlignment="1">
      <alignment horizontal="center" vertical="center"/>
    </xf>
    <xf numFmtId="14" fontId="8" fillId="35" borderId="2" xfId="0" applyNumberFormat="1" applyFont="1" applyFill="1" applyBorder="1" applyAlignment="1">
      <alignment horizontal="center" vertical="center"/>
    </xf>
    <xf numFmtId="1" fontId="8" fillId="35" borderId="2" xfId="0" applyNumberFormat="1" applyFont="1" applyFill="1" applyBorder="1" applyAlignment="1">
      <alignment horizontal="center" vertical="center"/>
    </xf>
    <xf numFmtId="0" fontId="8" fillId="35" borderId="2" xfId="0" applyFont="1" applyFill="1" applyBorder="1" applyAlignment="1">
      <alignment horizontal="center" vertical="center"/>
    </xf>
    <xf numFmtId="2" fontId="39" fillId="35" borderId="2" xfId="0" applyNumberFormat="1" applyFont="1" applyFill="1" applyBorder="1" applyAlignment="1">
      <alignment horizontal="left"/>
    </xf>
    <xf numFmtId="0" fontId="36" fillId="35" borderId="2" xfId="0" applyFont="1" applyFill="1" applyBorder="1" applyAlignment="1">
      <alignment horizontal="center" vertical="center"/>
    </xf>
    <xf numFmtId="1" fontId="10" fillId="35" borderId="2" xfId="0" applyNumberFormat="1" applyFont="1" applyFill="1" applyBorder="1" applyAlignment="1">
      <alignment horizontal="center" vertical="center"/>
    </xf>
    <xf numFmtId="21" fontId="15" fillId="35" borderId="2" xfId="0" applyNumberFormat="1" applyFont="1" applyFill="1" applyBorder="1" applyAlignment="1">
      <alignment horizontal="center" vertical="center"/>
    </xf>
    <xf numFmtId="0" fontId="15" fillId="35" borderId="2" xfId="0" applyFont="1" applyFill="1" applyBorder="1" applyAlignment="1">
      <alignment horizontal="center" vertical="center"/>
    </xf>
    <xf numFmtId="1" fontId="15" fillId="35" borderId="2" xfId="0" applyNumberFormat="1" applyFont="1" applyFill="1" applyBorder="1" applyAlignment="1">
      <alignment horizontal="center" vertical="center"/>
    </xf>
    <xf numFmtId="0" fontId="15" fillId="35" borderId="2" xfId="0" applyFont="1" applyFill="1" applyBorder="1" applyAlignment="1" applyProtection="1">
      <alignment horizontal="center" vertical="center"/>
      <protection locked="0"/>
    </xf>
    <xf numFmtId="0" fontId="10" fillId="35" borderId="2" xfId="0" applyFont="1" applyFill="1" applyBorder="1" applyAlignment="1">
      <alignment horizontal="center" vertical="center"/>
    </xf>
    <xf numFmtId="0" fontId="9" fillId="35" borderId="0" xfId="0" applyFont="1" applyFill="1" applyAlignment="1" applyProtection="1">
      <alignment horizontal="center" vertical="center"/>
      <protection locked="0"/>
    </xf>
    <xf numFmtId="49" fontId="2" fillId="35" borderId="2" xfId="0" applyNumberFormat="1" applyFont="1" applyFill="1" applyBorder="1" applyAlignment="1">
      <alignment horizontal="left" vertical="center"/>
    </xf>
    <xf numFmtId="21" fontId="15" fillId="35" borderId="2" xfId="0" applyNumberFormat="1" applyFont="1" applyFill="1" applyBorder="1" applyAlignment="1">
      <alignment horizontal="left" vertical="center"/>
    </xf>
    <xf numFmtId="0" fontId="9" fillId="35" borderId="2" xfId="0" applyFont="1" applyFill="1" applyBorder="1" applyAlignment="1">
      <alignment horizontal="center" vertical="center"/>
    </xf>
    <xf numFmtId="0" fontId="3" fillId="35" borderId="2" xfId="0" applyFont="1" applyFill="1" applyBorder="1" applyAlignment="1">
      <alignment horizontal="left"/>
    </xf>
    <xf numFmtId="0" fontId="30" fillId="35" borderId="2" xfId="0" applyFont="1" applyFill="1" applyBorder="1" applyAlignment="1">
      <alignment horizontal="center" vertical="center"/>
    </xf>
    <xf numFmtId="2" fontId="10" fillId="35" borderId="2" xfId="0" applyNumberFormat="1" applyFont="1" applyFill="1" applyBorder="1" applyAlignment="1">
      <alignment horizontal="center" vertical="center"/>
    </xf>
    <xf numFmtId="167" fontId="10" fillId="35" borderId="2" xfId="0" applyNumberFormat="1" applyFont="1" applyFill="1" applyBorder="1" applyAlignment="1">
      <alignment horizontal="center" vertical="center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165" fontId="0" fillId="35" borderId="2" xfId="0" applyNumberFormat="1" applyFill="1" applyBorder="1" applyAlignment="1">
      <alignment horizontal="center" vertical="center"/>
    </xf>
    <xf numFmtId="0" fontId="9" fillId="35" borderId="2" xfId="0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>
      <alignment horizontal="center" vertical="center"/>
    </xf>
    <xf numFmtId="165" fontId="2" fillId="35" borderId="2" xfId="0" applyNumberFormat="1" applyFont="1" applyFill="1" applyBorder="1" applyAlignment="1">
      <alignment horizontal="left" vertical="center"/>
    </xf>
    <xf numFmtId="0" fontId="15" fillId="35" borderId="2" xfId="0" applyFont="1" applyFill="1" applyBorder="1" applyAlignment="1">
      <alignment horizontal="center" vertical="center" wrapText="1"/>
    </xf>
    <xf numFmtId="0" fontId="3" fillId="35" borderId="2" xfId="0" applyFont="1" applyFill="1" applyBorder="1" applyAlignment="1" applyProtection="1">
      <alignment horizontal="left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10" fillId="35" borderId="2" xfId="0" applyFont="1" applyFill="1" applyBorder="1" applyAlignment="1" applyProtection="1">
      <alignment horizontal="center" vertical="center"/>
      <protection locked="0"/>
    </xf>
    <xf numFmtId="0" fontId="33" fillId="35" borderId="2" xfId="0" applyFont="1" applyFill="1" applyBorder="1" applyAlignment="1" applyProtection="1">
      <alignment horizontal="center" vertical="center"/>
      <protection locked="0"/>
    </xf>
    <xf numFmtId="165" fontId="2" fillId="35" borderId="2" xfId="0" applyNumberFormat="1" applyFont="1" applyFill="1" applyBorder="1" applyAlignment="1">
      <alignment horizontal="center" vertical="center"/>
    </xf>
    <xf numFmtId="9" fontId="2" fillId="35" borderId="2" xfId="1" applyFont="1" applyFill="1" applyBorder="1" applyAlignment="1">
      <alignment horizontal="center" vertical="center"/>
    </xf>
    <xf numFmtId="49" fontId="2" fillId="35" borderId="18" xfId="0" applyNumberFormat="1" applyFont="1" applyFill="1" applyBorder="1" applyAlignment="1">
      <alignment horizontal="left" vertical="center"/>
    </xf>
    <xf numFmtId="0" fontId="0" fillId="35" borderId="0" xfId="0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1" fontId="15" fillId="17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85" tableBorderDxfId="158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83"/>
    <tableColumn id="8" xr3:uid="{69D5AC3B-4F64-4F8F-AD2A-0AD158918DDD}" name="CORRELATO" dataDxfId="158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5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F61" activePane="bottomRight" state="frozen"/>
      <selection pane="bottomRight" activeCell="BK74" sqref="BK7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8" t="s">
        <v>1123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1124</v>
      </c>
      <c r="BI1" s="373"/>
      <c r="BJ1" s="374"/>
      <c r="BK1" s="375"/>
      <c r="BL1" s="49"/>
      <c r="BM1" s="365" t="s">
        <v>1125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68" t="s">
        <v>1126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1129</v>
      </c>
      <c r="AT2" s="370"/>
      <c r="AU2" s="370"/>
      <c r="AV2" s="370"/>
      <c r="AW2" s="370"/>
      <c r="AX2" s="369"/>
      <c r="AY2" s="371"/>
      <c r="AZ2" s="4"/>
      <c r="BA2" s="362" t="s">
        <v>1130</v>
      </c>
      <c r="BB2" s="364"/>
      <c r="BC2" s="368" t="s">
        <v>1127</v>
      </c>
      <c r="BD2" s="369"/>
      <c r="BE2" s="369"/>
      <c r="BF2" s="371"/>
      <c r="BG2" s="3"/>
      <c r="BH2" s="376"/>
      <c r="BI2" s="377"/>
      <c r="BJ2" s="378"/>
      <c r="BK2" s="379"/>
      <c r="BL2" s="49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62" t="s">
        <v>1131</v>
      </c>
      <c r="AJ3" s="364"/>
      <c r="AK3" s="362" t="s">
        <v>1132</v>
      </c>
      <c r="AL3" s="363"/>
      <c r="AM3" s="363"/>
      <c r="AN3" s="363"/>
      <c r="AO3" s="363"/>
      <c r="AP3" s="363"/>
      <c r="AQ3" s="364"/>
      <c r="AR3" s="240"/>
      <c r="AS3" s="386" t="s">
        <v>1138</v>
      </c>
      <c r="AT3" s="387"/>
      <c r="AU3" s="386" t="s">
        <v>1139</v>
      </c>
      <c r="AV3" s="387"/>
      <c r="AW3" s="386" t="s">
        <v>1140</v>
      </c>
      <c r="AX3" s="388"/>
      <c r="AY3" s="63" t="s">
        <v>1141</v>
      </c>
      <c r="AZ3" s="63"/>
      <c r="BA3" s="384"/>
      <c r="BB3" s="385"/>
      <c r="BC3" s="362" t="s">
        <v>1134</v>
      </c>
      <c r="BD3" s="363"/>
      <c r="BE3" s="363"/>
      <c r="BF3" s="364"/>
      <c r="BG3" s="62"/>
      <c r="BH3" s="376"/>
      <c r="BI3" s="377"/>
      <c r="BJ3" s="378"/>
      <c r="BK3" s="379"/>
      <c r="BL3" s="49"/>
      <c r="BM3" s="365" t="s">
        <v>1142</v>
      </c>
      <c r="BN3" s="366"/>
      <c r="BO3" s="366"/>
      <c r="BP3" s="367"/>
      <c r="BQ3" s="365" t="s">
        <v>759</v>
      </c>
      <c r="BR3" s="366"/>
      <c r="BS3" s="367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327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1322</v>
      </c>
      <c r="BK39" s="16" t="s">
        <v>1323</v>
      </c>
      <c r="BL39" s="15"/>
      <c r="BM39" s="14" t="s">
        <v>981</v>
      </c>
      <c r="BN39" s="14" t="s">
        <v>981</v>
      </c>
      <c r="BO39" s="165" t="s">
        <v>981</v>
      </c>
      <c r="BP39" s="16" t="s">
        <v>609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 t="s">
        <v>976</v>
      </c>
      <c r="BN42" s="14" t="s">
        <v>996</v>
      </c>
      <c r="BO42" s="165" t="s">
        <v>1084</v>
      </c>
      <c r="BP42" s="16" t="s">
        <v>1335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1336</v>
      </c>
      <c r="BK43" s="16" t="s">
        <v>1336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1337</v>
      </c>
      <c r="BK44" s="16" t="s">
        <v>1337</v>
      </c>
      <c r="BL44" s="15"/>
      <c r="BM44" s="14" t="s">
        <v>974</v>
      </c>
      <c r="BN44" s="14" t="s">
        <v>994</v>
      </c>
      <c r="BO44" s="165" t="s">
        <v>1058</v>
      </c>
      <c r="BP44" s="16" t="s">
        <v>1338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1339</v>
      </c>
      <c r="BK45" s="16" t="s">
        <v>1340</v>
      </c>
      <c r="BL45" s="15"/>
      <c r="BM45" s="14" t="s">
        <v>979</v>
      </c>
      <c r="BN45" s="14" t="s">
        <v>1006</v>
      </c>
      <c r="BO45" s="165" t="s">
        <v>1116</v>
      </c>
      <c r="BP45" s="16" t="s">
        <v>1341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1342</v>
      </c>
      <c r="BK46" s="16" t="s">
        <v>1343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1344</v>
      </c>
      <c r="N47" s="204" t="s">
        <v>1345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1346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9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1347</v>
      </c>
      <c r="BK47" s="16" t="s">
        <v>1348</v>
      </c>
      <c r="BL47" s="15"/>
      <c r="BM47" s="14" t="s">
        <v>981</v>
      </c>
      <c r="BN47" s="14" t="s">
        <v>981</v>
      </c>
      <c r="BO47" s="165" t="s">
        <v>981</v>
      </c>
      <c r="BP47" s="16" t="s">
        <v>609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1349</v>
      </c>
      <c r="BL48" s="15"/>
      <c r="BM48" s="14" t="s">
        <v>969</v>
      </c>
      <c r="BN48" s="14" t="s">
        <v>0</v>
      </c>
      <c r="BO48" s="165" t="s">
        <v>1077</v>
      </c>
      <c r="BP48" s="16" t="s">
        <v>1350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1351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1352</v>
      </c>
      <c r="BK49" s="16" t="s">
        <v>1353</v>
      </c>
      <c r="BL49" s="15"/>
      <c r="BM49" s="14" t="s">
        <v>977</v>
      </c>
      <c r="BN49" s="14" t="s">
        <v>1006</v>
      </c>
      <c r="BO49" s="165" t="s">
        <v>1058</v>
      </c>
      <c r="BP49" s="16" t="s">
        <v>1354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1355</v>
      </c>
      <c r="W50" s="173" t="s">
        <v>1356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9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1357</v>
      </c>
      <c r="BK50" s="16" t="s">
        <v>1358</v>
      </c>
      <c r="BL50" s="15"/>
      <c r="BM50" s="14" t="s">
        <v>981</v>
      </c>
      <c r="BN50" s="14" t="s">
        <v>981</v>
      </c>
      <c r="BO50" s="165" t="s">
        <v>981</v>
      </c>
      <c r="BP50" s="16" t="s">
        <v>609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1359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1360</v>
      </c>
      <c r="BK51" s="16" t="s">
        <v>1361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1362</v>
      </c>
      <c r="BK52" s="16" t="s">
        <v>1362</v>
      </c>
      <c r="BL52" s="15"/>
      <c r="BM52" s="14" t="s">
        <v>973</v>
      </c>
      <c r="BN52" s="14" t="s">
        <v>1003</v>
      </c>
      <c r="BO52" s="165" t="s">
        <v>1061</v>
      </c>
      <c r="BP52" s="16" t="s">
        <v>1363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1333</v>
      </c>
      <c r="BK53" s="16" t="s">
        <v>1364</v>
      </c>
      <c r="BL53" s="15"/>
      <c r="BM53" s="14" t="s">
        <v>981</v>
      </c>
      <c r="BN53" s="14" t="s">
        <v>981</v>
      </c>
      <c r="BO53" s="165" t="s">
        <v>981</v>
      </c>
      <c r="BP53" s="16" t="s">
        <v>609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1365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1366</v>
      </c>
      <c r="BK54" s="16" t="s">
        <v>1366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1352</v>
      </c>
      <c r="BK55" s="16" t="s">
        <v>1367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1368</v>
      </c>
      <c r="J56" s="217">
        <v>103</v>
      </c>
      <c r="K56" s="217">
        <v>2031</v>
      </c>
      <c r="L56" s="83" t="s">
        <v>609</v>
      </c>
      <c r="M56" s="204" t="s">
        <v>1369</v>
      </c>
      <c r="N56" s="204" t="s">
        <v>1370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1371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6">
        <v>52</v>
      </c>
      <c r="F58" s="172" t="s">
        <v>633</v>
      </c>
      <c r="G58" s="9" t="str">
        <f>IF(D58="","*",VLOOKUP(F58,BS_ATIVIDADE[#All],3,FALSE))</f>
        <v>DETECÇÃO</v>
      </c>
      <c r="H58" s="173" t="s">
        <v>65</v>
      </c>
      <c r="I58" s="173" t="s">
        <v>16</v>
      </c>
      <c r="J58" s="217">
        <v>98</v>
      </c>
      <c r="K58" s="217">
        <v>680</v>
      </c>
      <c r="L58" s="83" t="s">
        <v>609</v>
      </c>
      <c r="M58" s="204" t="s">
        <v>1372</v>
      </c>
      <c r="N58" s="204" t="s">
        <v>1373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8" t="s">
        <v>1240</v>
      </c>
      <c r="W58" s="325" t="s">
        <v>1374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609</v>
      </c>
      <c r="AD58" s="173">
        <v>0.29166666666666669</v>
      </c>
      <c r="AE58" s="83">
        <v>6527</v>
      </c>
      <c r="AF58" s="83" t="s">
        <v>609</v>
      </c>
      <c r="AG58" s="83" t="s">
        <v>609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84" t="str">
        <f>IF(BS_CONTROLE[[#This Row],[Local - Partida]]=0, "-", BS_CONTROLE[[#This Row],[Local - Partida]])</f>
        <v>677TAL</v>
      </c>
      <c r="AL58" s="284" t="str">
        <f>IF(BS_CONTROLE[[#This Row],[Local - Encerramento]]=0, "-", BS_CONTROLE[[#This Row],[Local - Encerramento]])</f>
        <v>TGR512</v>
      </c>
      <c r="AM58" s="284" t="str">
        <f>IF(BS_CONTROLE[[#This Row],[Entre - Estações]]=0, "-", BS_CONTROLE[[#This Row],[Entre - Estações]])</f>
        <v>TAL-TGR</v>
      </c>
      <c r="AN58" s="284" t="str">
        <f>IF(BS_CONTROLE[[#This Row],[SB]]=0, "-", BS_CONTROLE[[#This Row],[SB]])</f>
        <v>TALTGR</v>
      </c>
      <c r="AO58" s="285">
        <f>IF(BS_CONTROLE[[#This Row],[SUB]]=0, "-", BS_CONTROLE[[#This Row],[SUB]])</f>
        <v>98</v>
      </c>
      <c r="AP58" s="286">
        <f>IF(BS_CONTROLE[[#This Row],[KM - Inicio]]=0, "-", BS_CONTROLE[[#This Row],[KM - Inicio]])</f>
        <v>680</v>
      </c>
      <c r="AQ58" s="286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9">
        <f>IF(D58="","*",IFERROR(IF(ISODD(COUNT(AS58:AX58)),"ERRO",SUM((AT58-AS58),(AV58-AU58),(AX58-AW58))),"ERRO"))</f>
        <v>4.1666666666666685E-2</v>
      </c>
      <c r="AZ58" s="13"/>
      <c r="BA58" s="71"/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7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1375</v>
      </c>
      <c r="BK58" s="16" t="s">
        <v>1376</v>
      </c>
      <c r="BL58" s="15"/>
      <c r="BM58" s="14" t="s">
        <v>981</v>
      </c>
      <c r="BN58" s="14" t="s">
        <v>981</v>
      </c>
      <c r="BO58" s="165" t="s">
        <v>981</v>
      </c>
      <c r="BP58" s="16" t="s">
        <v>609</v>
      </c>
      <c r="BQ58" s="12" t="str">
        <f t="shared" si="2"/>
        <v>Produção</v>
      </c>
      <c r="BR58" s="18">
        <f t="shared" si="3"/>
        <v>1.0000000000000004</v>
      </c>
      <c r="BS58" s="18">
        <f t="shared" si="4"/>
        <v>0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23"/>
      <c r="F59" s="70" t="s">
        <v>753</v>
      </c>
      <c r="G59" s="9" t="str">
        <f>IF(D59="","*",VLOOKUP(F59,BS_ATIVIDADE[#All],3,FALSE))</f>
        <v>OUTROS</v>
      </c>
      <c r="H59" s="204" t="s">
        <v>50</v>
      </c>
      <c r="I59" s="173" t="s">
        <v>25</v>
      </c>
      <c r="J59" s="217">
        <v>98</v>
      </c>
      <c r="K59" s="217">
        <v>548</v>
      </c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BASE_MAPA!$E$2:$E$359, BASE_MAPA!$J$2:$J$359), "ERRO")</f>
        <v>ALTO ARAGUAIA - RONDONOPOLIS</v>
      </c>
      <c r="V59" s="198" t="s">
        <v>1377</v>
      </c>
      <c r="W59" s="173" t="s">
        <v>1378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609</v>
      </c>
      <c r="AD59" s="173">
        <v>0.29166666666666669</v>
      </c>
      <c r="AE59" s="83">
        <v>3053</v>
      </c>
      <c r="AF59" s="83" t="s">
        <v>609</v>
      </c>
      <c r="AG59" s="83" t="s">
        <v>609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84" t="str">
        <f>IF(BS_CONTROLE[[#This Row],[Local - Partida]]=0, "-", BS_CONTROLE[[#This Row],[Local - Partida]])</f>
        <v>TIQ1</v>
      </c>
      <c r="AL59" s="284" t="str">
        <f>IF(BS_CONTROLE[[#This Row],[Local - Encerramento]]=0, "-", BS_CONTROLE[[#This Row],[Local - Encerramento]])</f>
        <v>539TRM</v>
      </c>
      <c r="AM59" s="284" t="str">
        <f>IF(BS_CONTROLE[[#This Row],[Entre - Estações]]=0, "-", BS_CONTROLE[[#This Row],[Entre - Estações]])</f>
        <v>TBE-TRM</v>
      </c>
      <c r="AN59" s="284" t="str">
        <f>IF(BS_CONTROLE[[#This Row],[SB]]=0, "-", BS_CONTROLE[[#This Row],[SB]])</f>
        <v>539TRM</v>
      </c>
      <c r="AO59" s="285">
        <f>IF(BS_CONTROLE[[#This Row],[SUB]]=0, "-", BS_CONTROLE[[#This Row],[SUB]])</f>
        <v>98</v>
      </c>
      <c r="AP59" s="286">
        <f>IF(BS_CONTROLE[[#This Row],[KM - Inicio]]=0, "-", BS_CONTROLE[[#This Row],[KM - Inicio]])</f>
        <v>548</v>
      </c>
      <c r="AQ59" s="286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9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BASE_MAPA!$E$2:$E$359, BASE_MAPA!$J$2:$J$359), "ERRO")</f>
        <v>ALTO ARAGUAIA - RONDONOPOLIS</v>
      </c>
      <c r="BF59" s="287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1379</v>
      </c>
      <c r="BK59" s="327" t="s">
        <v>1380</v>
      </c>
      <c r="BL59" s="15"/>
      <c r="BM59" s="14" t="s">
        <v>981</v>
      </c>
      <c r="BN59" s="14" t="s">
        <v>981</v>
      </c>
      <c r="BO59" s="165" t="s">
        <v>981</v>
      </c>
      <c r="BP59" s="16" t="s">
        <v>609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23"/>
      <c r="F60" s="70" t="s">
        <v>792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609</v>
      </c>
      <c r="J60" s="217">
        <v>98</v>
      </c>
      <c r="K60" s="217">
        <v>555</v>
      </c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1317</v>
      </c>
      <c r="W60" s="173" t="s">
        <v>1215</v>
      </c>
      <c r="X60" s="218" t="s">
        <v>957</v>
      </c>
      <c r="Y60" s="158" t="s">
        <v>960</v>
      </c>
      <c r="Z60" s="158" t="s">
        <v>958</v>
      </c>
      <c r="AA60" s="83" t="s">
        <v>609</v>
      </c>
      <c r="AB60" s="70" t="s">
        <v>609</v>
      </c>
      <c r="AC60" s="70" t="s">
        <v>609</v>
      </c>
      <c r="AD60" s="173" t="s">
        <v>609</v>
      </c>
      <c r="AE60" s="83" t="s">
        <v>609</v>
      </c>
      <c r="AF60" s="83" t="s">
        <v>609</v>
      </c>
      <c r="AG60" s="83" t="s">
        <v>609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84" t="str">
        <f>IF(BS_CONTROLE[[#This Row],[Local - Partida]]=0, "-", BS_CONTROLE[[#This Row],[Local - Partida]])</f>
        <v>TRM556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TRM-TEP</v>
      </c>
      <c r="AN60" s="284" t="str">
        <f>IF(BS_CONTROLE[[#This Row],[SB]]=0, "-", BS_CONTROLE[[#This Row],[SB]])</f>
        <v>TRM556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555</v>
      </c>
      <c r="AQ60" s="286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9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1381</v>
      </c>
      <c r="BK60" s="16" t="s">
        <v>1382</v>
      </c>
      <c r="BL60" s="15"/>
      <c r="BM60" s="14" t="s">
        <v>981</v>
      </c>
      <c r="BN60" s="14" t="s">
        <v>981</v>
      </c>
      <c r="BO60" s="165" t="s">
        <v>981</v>
      </c>
      <c r="BP60" s="16" t="s">
        <v>609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20">
        <v>55</v>
      </c>
      <c r="F61" s="172" t="s">
        <v>799</v>
      </c>
      <c r="G61" s="9" t="str">
        <f>IF(D61="","*",VLOOKUP(F61,BS_ATIVIDADE[#All],3,FALSE))</f>
        <v>TRILHO - SUBSTITUIÇÂO</v>
      </c>
      <c r="H61" s="173" t="s">
        <v>609</v>
      </c>
      <c r="I61" s="173" t="s">
        <v>609</v>
      </c>
      <c r="J61" s="217">
        <v>98</v>
      </c>
      <c r="K61" s="217">
        <v>555</v>
      </c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25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1377</v>
      </c>
      <c r="W61" s="173" t="s">
        <v>1383</v>
      </c>
      <c r="X61" s="218" t="s">
        <v>957</v>
      </c>
      <c r="Y61" s="158" t="s">
        <v>960</v>
      </c>
      <c r="Z61" s="158" t="s">
        <v>958</v>
      </c>
      <c r="AA61" s="83" t="s">
        <v>609</v>
      </c>
      <c r="AB61" s="70" t="s">
        <v>609</v>
      </c>
      <c r="AC61" s="70" t="s">
        <v>609</v>
      </c>
      <c r="AD61" s="173" t="s">
        <v>609</v>
      </c>
      <c r="AE61" s="83" t="s">
        <v>609</v>
      </c>
      <c r="AF61" s="83" t="s">
        <v>609</v>
      </c>
      <c r="AG61" s="83" t="s">
        <v>609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TRM-TEP</v>
      </c>
      <c r="AN61" s="284" t="str">
        <f>IF(BS_CONTROLE[[#This Row],[SB]]=0, "-", BS_CONTROLE[[#This Row],[SB]])</f>
        <v>TRM556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555</v>
      </c>
      <c r="AQ61" s="286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9">
        <f>IF(D61="","*",IFERROR(IF(ISODD(COUNT(AS61:AX61)),"ERRO",SUM((AT61-AS61),(AV61-AU61),(AX61-AW61))),"ERRO"))</f>
        <v>6.25E-2</v>
      </c>
      <c r="AZ61" s="13"/>
      <c r="BA61" s="71">
        <v>25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1381</v>
      </c>
      <c r="BK61" s="16" t="s">
        <v>1384</v>
      </c>
      <c r="BL61" s="15"/>
      <c r="BM61" s="14" t="s">
        <v>981</v>
      </c>
      <c r="BN61" s="14" t="s">
        <v>981</v>
      </c>
      <c r="BO61" s="165" t="s">
        <v>981</v>
      </c>
      <c r="BP61" s="16" t="s">
        <v>609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20">
        <v>57</v>
      </c>
      <c r="F62" s="172" t="s">
        <v>699</v>
      </c>
      <c r="G62" s="9" t="str">
        <f>IF(D62="","*",VLOOKUP(F62,BS_ATIVIDADE[#All],3,FALSE))</f>
        <v>MECANIZAÇÃO - DOL</v>
      </c>
      <c r="H62" s="173" t="s">
        <v>609</v>
      </c>
      <c r="I62" s="173" t="s">
        <v>609</v>
      </c>
      <c r="J62" s="217">
        <v>74</v>
      </c>
      <c r="K62" s="217">
        <v>380.7</v>
      </c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8.3333333333333329E-2</v>
      </c>
      <c r="Q62" s="83">
        <v>2000</v>
      </c>
      <c r="R62" s="10" t="str">
        <f>IFERROR(_xlfn.XLOOKUP(F62, BS_ATIVIDADE[ATIVIDADE],BS_ATIVIDADE[UNIDADE] ), "*")</f>
        <v>M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8" t="s">
        <v>1385</v>
      </c>
      <c r="W62" s="173" t="s">
        <v>1332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609</v>
      </c>
      <c r="AD62" s="173">
        <v>0.33333333333333331</v>
      </c>
      <c r="AE62" s="83">
        <v>6202</v>
      </c>
      <c r="AF62" s="83">
        <v>6203</v>
      </c>
      <c r="AG62" s="83" t="s">
        <v>609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TBA-TIP</v>
      </c>
      <c r="AN62" s="284" t="str">
        <f>IF(BS_CONTROLE[[#This Row],[SB]]=0, "-", BS_CONTROLE[[#This Row],[SB]])</f>
        <v>TBA389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380.7</v>
      </c>
      <c r="AQ62" s="286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0.64583333333333337</v>
      </c>
      <c r="AU62" s="38"/>
      <c r="AV62" s="38"/>
      <c r="AW62" s="38"/>
      <c r="AX62" s="38"/>
      <c r="AY62" s="319">
        <f>IF(D62="","*",IFERROR(IF(ISODD(COUNT(AS62:AX62)),"ERRO",SUM((AT62-AS62),(AV62-AU62),(AX62-AW62))),"ERRO"))</f>
        <v>0.13402777777777786</v>
      </c>
      <c r="AZ62" s="13"/>
      <c r="BA62" s="71"/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1386</v>
      </c>
      <c r="BK62" s="327" t="s">
        <v>1387</v>
      </c>
      <c r="BL62" s="15"/>
      <c r="BM62" s="14"/>
      <c r="BN62" s="14"/>
      <c r="BO62" s="165"/>
      <c r="BP62" s="16"/>
      <c r="BQ62" s="12" t="str">
        <f t="shared" si="2"/>
        <v>Produção</v>
      </c>
      <c r="BR62" s="18">
        <f t="shared" si="3"/>
        <v>1.6083333333333343</v>
      </c>
      <c r="BS62" s="18">
        <f t="shared" si="4"/>
        <v>0</v>
      </c>
      <c r="BT62" s="225" t="str">
        <f t="shared" si="5"/>
        <v/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20" t="s">
        <v>1262</v>
      </c>
      <c r="F63" s="172" t="s">
        <v>620</v>
      </c>
      <c r="G63" s="9" t="str">
        <f>IF(D63="","*",VLOOKUP(F63,BS_ATIVIDADE[#All],3,FALSE))</f>
        <v>OUTROS</v>
      </c>
      <c r="H63" s="173" t="s">
        <v>572</v>
      </c>
      <c r="I63" s="173" t="s">
        <v>266</v>
      </c>
      <c r="J63" s="217">
        <v>74</v>
      </c>
      <c r="K63" s="217">
        <v>343</v>
      </c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BASE_MAPA!$E$2:$E$359, BASE_MAPA!$J$2:$J$359), "ERRO")</f>
        <v>MARCO INICIAL - ALTO ARAGUAIA</v>
      </c>
      <c r="V63" s="198" t="s">
        <v>1267</v>
      </c>
      <c r="W63" s="173" t="s">
        <v>1271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609</v>
      </c>
      <c r="AD63" s="173">
        <v>0.29166666666666669</v>
      </c>
      <c r="AE63" s="83">
        <v>9346</v>
      </c>
      <c r="AF63" s="83">
        <v>9372</v>
      </c>
      <c r="AG63" s="83" t="s">
        <v>609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84" t="str">
        <f>IF(BS_CONTROLE[[#This Row],[Local - Partida]]=0, "-", BS_CONTROLE[[#This Row],[Local - Partida]])</f>
        <v>TOM2</v>
      </c>
      <c r="AL63" s="284" t="str">
        <f>IF(BS_CONTROLE[[#This Row],[Local - Encerramento]]=0, "-", BS_CONTROLE[[#This Row],[Local - Encerramento]])</f>
        <v>TCS2</v>
      </c>
      <c r="AM63" s="284" t="str">
        <f>IF(BS_CONTROLE[[#This Row],[Entre - Estações]]=0, "-", BS_CONTROLE[[#This Row],[Entre - Estações]])</f>
        <v>TLA-TSE</v>
      </c>
      <c r="AN63" s="284" t="str">
        <f>IF(BS_CONTROLE[[#This Row],[SB]]=0, "-", BS_CONTROLE[[#This Row],[SB]])</f>
        <v>TLA350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343</v>
      </c>
      <c r="AQ63" s="286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9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1388</v>
      </c>
      <c r="BK63" s="327" t="s">
        <v>1389</v>
      </c>
      <c r="BL63" s="15"/>
      <c r="BM63" s="14" t="s">
        <v>981</v>
      </c>
      <c r="BN63" s="14" t="s">
        <v>981</v>
      </c>
      <c r="BO63" s="165" t="s">
        <v>981</v>
      </c>
      <c r="BP63" s="16" t="s">
        <v>609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20">
        <v>60</v>
      </c>
      <c r="F65" s="172" t="s">
        <v>732</v>
      </c>
      <c r="G65" s="9" t="str">
        <f>IF(D65="","*",VLOOKUP(F65,BS_ATIVIDADE[#All],3,FALSE))</f>
        <v>MODERNIZAÇÃO</v>
      </c>
      <c r="H65" s="173" t="s">
        <v>266</v>
      </c>
      <c r="I65" s="173" t="s">
        <v>266</v>
      </c>
      <c r="J65" s="217">
        <v>74</v>
      </c>
      <c r="K65" s="217">
        <v>242.42699999999999</v>
      </c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8" t="s">
        <v>1390</v>
      </c>
      <c r="W65" s="173" t="s">
        <v>1391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609</v>
      </c>
      <c r="AD65" s="173">
        <v>0.29166666666666669</v>
      </c>
      <c r="AE65" s="83">
        <v>7672</v>
      </c>
      <c r="AF65" s="83">
        <v>9322</v>
      </c>
      <c r="AG65" s="83" t="s">
        <v>609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TCS2</v>
      </c>
      <c r="AL65" s="284" t="str">
        <f>IF(BS_CONTROLE[[#This Row],[Local - Encerramento]]=0, "-", BS_CONTROLE[[#This Row],[Local - Encerramento]])</f>
        <v>TCS2</v>
      </c>
      <c r="AM65" s="284" t="str">
        <f>IF(BS_CONTROLE[[#This Row],[Entre - Estações]]=0, "-", BS_CONTROLE[[#This Row],[Entre - Estações]])</f>
        <v>TVI-TJA</v>
      </c>
      <c r="AN65" s="284">
        <f>IF(BS_CONTROLE[[#This Row],[SB]]=0, "-", BS_CONTROLE[[#This Row],[SB]])</f>
        <v>239251</v>
      </c>
      <c r="AO65" s="285">
        <f>IF(BS_CONTROLE[[#This Row],[SUB]]=0, "-", BS_CONTROLE[[#This Row],[SUB]])</f>
        <v>74</v>
      </c>
      <c r="AP65" s="286">
        <f>IF(BS_CONTROLE[[#This Row],[KM - Inicio]]=0, "-", BS_CONTROLE[[#This Row],[KM - Inicio]])</f>
        <v>242.42699999999999</v>
      </c>
      <c r="AQ65" s="286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7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1392</v>
      </c>
      <c r="BK65" s="327" t="s">
        <v>1393</v>
      </c>
      <c r="BL65" s="15"/>
      <c r="BM65" s="14" t="s">
        <v>987</v>
      </c>
      <c r="BN65" s="14" t="s">
        <v>987</v>
      </c>
      <c r="BO65" s="165" t="s">
        <v>987</v>
      </c>
      <c r="BP65" s="327" t="s">
        <v>1393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20">
        <v>61</v>
      </c>
      <c r="F66" s="172" t="s">
        <v>706</v>
      </c>
      <c r="G66" s="9" t="str">
        <f>IF(D66="","*",VLOOKUP(F66,BS_ATIVIDADE[#All],3,FALSE))</f>
        <v>MECANIZAÇÃO - ESMERILHADORA</v>
      </c>
      <c r="H66" s="173" t="s">
        <v>254</v>
      </c>
      <c r="I66" s="173" t="s">
        <v>230</v>
      </c>
      <c r="J66" s="217">
        <v>74</v>
      </c>
      <c r="K66" s="217">
        <v>227</v>
      </c>
      <c r="L66" s="83" t="s">
        <v>609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8" t="s">
        <v>1221</v>
      </c>
      <c r="W66" s="173" t="s">
        <v>1394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609</v>
      </c>
      <c r="AD66" s="173">
        <v>0.875</v>
      </c>
      <c r="AE66" s="83">
        <v>6245</v>
      </c>
      <c r="AF66" s="83">
        <v>6246</v>
      </c>
      <c r="AG66" s="83" t="s">
        <v>609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84" t="str">
        <f>IF(BS_CONTROLE[[#This Row],[Local - Partida]]=0, "-", BS_CONTROLE[[#This Row],[Local - Partida]])</f>
        <v>TVI2</v>
      </c>
      <c r="AL66" s="284" t="str">
        <f>IF(BS_CONTROLE[[#This Row],[Local - Encerramento]]=0, "-", BS_CONTROLE[[#This Row],[Local - Encerramento]])</f>
        <v>TIN2</v>
      </c>
      <c r="AM66" s="284" t="str">
        <f>IF(BS_CONTROLE[[#This Row],[Entre - Estações]]=0, "-", BS_CONTROLE[[#This Row],[Entre - Estações]])</f>
        <v>TVI-TIN</v>
      </c>
      <c r="AN66" s="284" t="str">
        <f>IF(BS_CONTROLE[[#This Row],[SB]]=0, "-", BS_CONTROLE[[#This Row],[SB]])</f>
        <v>TVITIN</v>
      </c>
      <c r="AO66" s="285">
        <f>IF(BS_CONTROLE[[#This Row],[SUB]]=0, "-", BS_CONTROLE[[#This Row],[SUB]])</f>
        <v>74</v>
      </c>
      <c r="AP66" s="286">
        <f>IF(BS_CONTROLE[[#This Row],[KM - Inicio]]=0, "-", BS_CONTROLE[[#This Row],[KM - Inicio]])</f>
        <v>227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>
        <f>IF(D66="","*",IFERROR(IF(ISODD(COUNT(AS66:AX66)),"ERRO",SUM((AT66-AS66),(AV66-AU66),(AX66-AW66))),"ERRO"))</f>
        <v>0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7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1395</v>
      </c>
      <c r="BK66" s="16" t="s">
        <v>1396</v>
      </c>
      <c r="BL66" s="15"/>
      <c r="BM66" s="14"/>
      <c r="BN66" s="14"/>
      <c r="BO66" s="165"/>
      <c r="BP66" s="16"/>
      <c r="BQ66" s="12" t="str">
        <f t="shared" si="2"/>
        <v>Produção e Intervalo</v>
      </c>
      <c r="BR66" s="18">
        <f t="shared" si="3"/>
        <v>0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813</v>
      </c>
      <c r="E67" s="320">
        <v>62</v>
      </c>
      <c r="F67" s="172" t="s">
        <v>715</v>
      </c>
      <c r="G67" s="9" t="str">
        <f>IF(D67="","*",VLOOKUP(F67,BS_ATIVIDADE[#All],3,FALSE))</f>
        <v>MECANIZAÇÃO - SOCADORA</v>
      </c>
      <c r="H67" s="173" t="s">
        <v>254</v>
      </c>
      <c r="I67" s="173" t="s">
        <v>254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BASE_MAPA!$E$2:$E$359, BASE_MAPA!$J$2:$J$359), "ERRO")</f>
        <v>MARCO INICIAL - ALTO ARAGUAIA</v>
      </c>
      <c r="V67" s="198" t="s">
        <v>1228</v>
      </c>
      <c r="W67" s="173" t="s">
        <v>1397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609</v>
      </c>
      <c r="AD67" s="173">
        <v>0.29166666666666669</v>
      </c>
      <c r="AE67" s="83">
        <v>6237</v>
      </c>
      <c r="AF67" s="83" t="s">
        <v>609</v>
      </c>
      <c r="AG67" s="83" t="s">
        <v>609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84" t="str">
        <f>IF(BS_CONTROLE[[#This Row],[Local - Partida]]=0, "-", BS_CONTROLE[[#This Row],[Local - Partida]])</f>
        <v>TVI2</v>
      </c>
      <c r="AL67" s="284" t="str">
        <f>IF(BS_CONTROLE[[#This Row],[Local - Encerramento]]=0, "-", BS_CONTROLE[[#This Row],[Local - Encerramento]])</f>
        <v>TVI2</v>
      </c>
      <c r="AM67" s="284" t="str">
        <f>IF(BS_CONTROLE[[#This Row],[Entre - Estações]]=0, "-", BS_CONTROLE[[#This Row],[Entre - Estações]])</f>
        <v>TID-TVI</v>
      </c>
      <c r="AN67" s="284" t="str">
        <f>IF(BS_CONTROLE[[#This Row],[SB]]=0, "-", BS_CONTROLE[[#This Row],[SB]])</f>
        <v>TID201</v>
      </c>
      <c r="AO67" s="285">
        <f>IF(BS_CONTROLE[[#This Row],[SUB]]=0, "-", BS_CONTROLE[[#This Row],[SUB]])</f>
        <v>74</v>
      </c>
      <c r="AP67" s="286">
        <f>IF(BS_CONTROLE[[#This Row],[KM - Inicio]]=0, "-", BS_CONTROLE[[#This Row],[KM - Inicio]])</f>
        <v>200</v>
      </c>
      <c r="AQ67" s="286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BASE_MAPA!$E$2:$E$359, BASE_MAPA!$J$2:$J$359), "ERRO")</f>
        <v>MARCO INICIAL - ALTO ARAGUAIA</v>
      </c>
      <c r="BF67" s="287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1333</v>
      </c>
      <c r="BK67" s="16" t="s">
        <v>1398</v>
      </c>
      <c r="BL67" s="15"/>
      <c r="BM67" s="14" t="s">
        <v>987</v>
      </c>
      <c r="BN67" s="14" t="s">
        <v>987</v>
      </c>
      <c r="BO67" s="165" t="s">
        <v>987</v>
      </c>
      <c r="BP67" s="16" t="s">
        <v>1398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s="361" customFormat="1">
      <c r="A69" s="328" t="str">
        <f t="shared" si="1"/>
        <v>FRANCENILDO (TF-513)45966</v>
      </c>
      <c r="B69" s="329">
        <v>45966</v>
      </c>
      <c r="C69" s="330">
        <f>IF(BS_CONTROLE[[#This Row],[DATA]]="","",WEEKNUM(BS_CONTROLE[[#This Row],[DATA]]))</f>
        <v>45</v>
      </c>
      <c r="D69" s="331" t="s">
        <v>888</v>
      </c>
      <c r="E69" s="332">
        <v>64</v>
      </c>
      <c r="F69" s="333" t="s">
        <v>799</v>
      </c>
      <c r="G69" s="334" t="str">
        <f>IF(D69="","*",VLOOKUP(F69,BS_ATIVIDADE[#All],3,FALSE))</f>
        <v>TRILHO - SUBSTITUIÇÂO</v>
      </c>
      <c r="H69" s="335" t="s">
        <v>609</v>
      </c>
      <c r="I69" s="335" t="s">
        <v>609</v>
      </c>
      <c r="J69" s="336">
        <v>74</v>
      </c>
      <c r="K69" s="336">
        <v>68.3</v>
      </c>
      <c r="L69" s="337" t="s">
        <v>609</v>
      </c>
      <c r="M69" s="338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338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335">
        <v>0.41666666666666669</v>
      </c>
      <c r="P69" s="335">
        <v>6.25E-2</v>
      </c>
      <c r="Q69" s="337">
        <v>25</v>
      </c>
      <c r="R69" s="339" t="str">
        <f>IFERROR(_xlfn.XLOOKUP(F69, BS_ATIVIDADE[ATIVIDADE],BS_ATIVIDADE[UNIDADE] ), "*")</f>
        <v>M</v>
      </c>
      <c r="S69" s="3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3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341" t="str">
        <f>IFERROR(_xlfn.XLOOKUP(J69, BASE_MAPA!$E$2:$E$359, BASE_MAPA!$J$2:$J$359), "ERRO")</f>
        <v>MARCO INICIAL - ALTO ARAGUAIA</v>
      </c>
      <c r="V69" s="342" t="s">
        <v>1399</v>
      </c>
      <c r="W69" s="335" t="s">
        <v>1400</v>
      </c>
      <c r="X69" s="336" t="s">
        <v>957</v>
      </c>
      <c r="Y69" s="339" t="s">
        <v>960</v>
      </c>
      <c r="Z69" s="339" t="s">
        <v>963</v>
      </c>
      <c r="AA69" s="337" t="s">
        <v>609</v>
      </c>
      <c r="AB69" s="343" t="s">
        <v>609</v>
      </c>
      <c r="AC69" s="343" t="s">
        <v>609</v>
      </c>
      <c r="AD69" s="335" t="s">
        <v>609</v>
      </c>
      <c r="AE69" s="337" t="s">
        <v>609</v>
      </c>
      <c r="AF69" s="337" t="s">
        <v>609</v>
      </c>
      <c r="AG69" s="337" t="s">
        <v>609</v>
      </c>
      <c r="AH69" s="344"/>
      <c r="AI69" s="345" t="str">
        <f>IF(BS_CONTROLE[[#This Row],[Atividade]]=0, "-", BS_CONTROLE[[#This Row],[Atividade]])</f>
        <v>PDM - SUBSTITUIÇÃO - TRILHO</v>
      </c>
      <c r="AJ69" s="334" t="str">
        <f>IF(D69="","*",VLOOKUP(AI69,BS_ATIVIDADE[#Data],3,FALSE))</f>
        <v>TRILHO - SUBSTITUIÇÂO</v>
      </c>
      <c r="AK69" s="346" t="str">
        <f>IF(BS_CONTROLE[[#This Row],[Local - Partida]]=0, "-", BS_CONTROLE[[#This Row],[Local - Partida]])</f>
        <v>-</v>
      </c>
      <c r="AL69" s="346" t="str">
        <f>IF(BS_CONTROLE[[#This Row],[Local - Encerramento]]=0, "-", BS_CONTROLE[[#This Row],[Local - Encerramento]])</f>
        <v>-</v>
      </c>
      <c r="AM69" s="346" t="str">
        <f>IF(BS_CONTROLE[[#This Row],[Entre - Estações]]=0, "-", BS_CONTROLE[[#This Row],[Entre - Estações]])</f>
        <v>TQI-TSP</v>
      </c>
      <c r="AN69" s="346" t="str">
        <f>IF(BS_CONTROLE[[#This Row],[SB]]=0, "-", BS_CONTROLE[[#This Row],[SB]])</f>
        <v>TQIK73</v>
      </c>
      <c r="AO69" s="339">
        <f>IF(BS_CONTROLE[[#This Row],[SUB]]=0, "-", BS_CONTROLE[[#This Row],[SUB]])</f>
        <v>74</v>
      </c>
      <c r="AP69" s="347">
        <f>IF(BS_CONTROLE[[#This Row],[KM - Inicio]]=0, "-", BS_CONTROLE[[#This Row],[KM - Inicio]])</f>
        <v>68.3</v>
      </c>
      <c r="AQ69" s="347" t="str">
        <f>IF(BS_CONTROLE[[#This Row],[KM - Fim]]=0, "-", BS_CONTROLE[[#This Row],[KM - Fim]])</f>
        <v>-</v>
      </c>
      <c r="AR69" s="348">
        <v>0.375</v>
      </c>
      <c r="AS69" s="348">
        <v>0.375</v>
      </c>
      <c r="AT69" s="348">
        <v>0.4375</v>
      </c>
      <c r="AU69" s="348"/>
      <c r="AV69" s="348"/>
      <c r="AW69" s="348"/>
      <c r="AX69" s="348"/>
      <c r="AY69" s="349">
        <f>IF(D69="","*",IFERROR(IF(ISODD(COUNT(AS69:AX69)),"ERRO",SUM((AT69-AS69),(AV69-AU69),(AX69-AW69))),"ERRO"))</f>
        <v>6.25E-2</v>
      </c>
      <c r="AZ69" s="350"/>
      <c r="BA69" s="351">
        <v>25</v>
      </c>
      <c r="BB69" s="339" t="str">
        <f>IFERROR(_xlfn.XLOOKUP(AI69, BS_ATIVIDADE[ATIVIDADE],BS_ATIVIDADE[UNIDADE] ), "*")</f>
        <v>M</v>
      </c>
      <c r="BC69" s="34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4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352" t="str">
        <f>IFERROR(_xlfn.XLOOKUP(AO69, BASE_MAPA!$E$2:$E$359, BASE_MAPA!$J$2:$J$359), "ERRO")</f>
        <v>MARCO INICIAL - ALTO ARAGUAIA</v>
      </c>
      <c r="BF69" s="353" t="str">
        <f>IF(BS_CONTROLE[[#This Row],[Responsavel pelo boletim]]=0, "-", BS_CONTROLE[[#This Row],[Responsavel pelo boletim]])</f>
        <v>Herbert</v>
      </c>
      <c r="BG69" s="354"/>
      <c r="BH69" s="355">
        <v>0</v>
      </c>
      <c r="BI69" s="16"/>
      <c r="BJ69" s="355" t="s">
        <v>1401</v>
      </c>
      <c r="BK69" s="355" t="s">
        <v>1402</v>
      </c>
      <c r="BL69" s="354"/>
      <c r="BM69" s="356" t="s">
        <v>981</v>
      </c>
      <c r="BN69" s="356" t="s">
        <v>981</v>
      </c>
      <c r="BO69" s="357" t="s">
        <v>981</v>
      </c>
      <c r="BP69" s="355" t="s">
        <v>609</v>
      </c>
      <c r="BQ69" s="358" t="str">
        <f t="shared" si="2"/>
        <v>Aderente</v>
      </c>
      <c r="BR69" s="359">
        <f t="shared" si="3"/>
        <v>1</v>
      </c>
      <c r="BS69" s="359">
        <f t="shared" si="4"/>
        <v>1</v>
      </c>
      <c r="BT69" s="360" t="str">
        <f t="shared" si="5"/>
        <v>OKOK</v>
      </c>
    </row>
    <row r="70" spans="1:72" ht="23.25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21">
        <v>65</v>
      </c>
      <c r="F70" s="172" t="s">
        <v>743</v>
      </c>
      <c r="G70" s="9" t="str">
        <f>IF(D70="","*",VLOOKUP(F70,BS_ATIVIDADE[#All],3,FALSE))</f>
        <v>MODERNIZAÇÃO</v>
      </c>
      <c r="H70" s="173" t="s">
        <v>609</v>
      </c>
      <c r="I70" s="173" t="s">
        <v>609</v>
      </c>
      <c r="J70" s="217">
        <v>74</v>
      </c>
      <c r="K70" s="217">
        <v>62.2</v>
      </c>
      <c r="L70" s="83" t="s">
        <v>609</v>
      </c>
      <c r="M70" s="204" t="s">
        <v>220</v>
      </c>
      <c r="N70" s="204" t="s">
        <v>220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BASE_MAPA!$E$2:$E$359, BASE_MAPA!$J$2:$J$359), "ERRO")</f>
        <v>MARCO INICIAL - ALTO ARAGUAIA</v>
      </c>
      <c r="V70" s="198" t="s">
        <v>1403</v>
      </c>
      <c r="W70" s="173" t="s">
        <v>1215</v>
      </c>
      <c r="X70" s="218" t="s">
        <v>957</v>
      </c>
      <c r="Y70" s="158" t="s">
        <v>960</v>
      </c>
      <c r="Z70" s="158" t="s">
        <v>964</v>
      </c>
      <c r="AA70" s="83" t="s">
        <v>609</v>
      </c>
      <c r="AB70" s="70" t="s">
        <v>609</v>
      </c>
      <c r="AC70" s="70" t="s">
        <v>609</v>
      </c>
      <c r="AD70" s="173" t="s">
        <v>609</v>
      </c>
      <c r="AE70" s="83" t="s">
        <v>609</v>
      </c>
      <c r="AF70" s="83" t="s">
        <v>609</v>
      </c>
      <c r="AG70" s="83" t="s">
        <v>609</v>
      </c>
      <c r="AH70" s="48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TQI2</v>
      </c>
      <c r="AN70" s="284" t="str">
        <f>IF(BS_CONTROLE[[#This Row],[SB]]=0, "-", BS_CONTROLE[[#This Row],[SB]])</f>
        <v>TQI2</v>
      </c>
      <c r="AO70" s="285">
        <f>IF(BS_CONTROLE[[#This Row],[SUB]]=0, "-", BS_CONTROLE[[#This Row],[SUB]])</f>
        <v>74</v>
      </c>
      <c r="AP70" s="286">
        <f>IF(BS_CONTROLE[[#This Row],[KM - Inicio]]=0, "-", BS_CONTROLE[[#This Row],[KM - Inicio]])</f>
        <v>62.2</v>
      </c>
      <c r="AQ70" s="286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9">
        <f>IF(D70="","*",IFERROR(IF(ISODD(COUNT(AS70:AX70)),"ERRO",SUM((AT70-AS70),(AV70-AU70),(AX70-AW70))),"ERRO"))</f>
        <v>0.125</v>
      </c>
      <c r="AZ70" s="13"/>
      <c r="BA70" s="71"/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BASE_MAPA!$E$2:$E$359, BASE_MAPA!$J$2:$J$359), "ERRO")</f>
        <v>MARCO INICIAL - ALTO ARAGUAIA</v>
      </c>
      <c r="BF70" s="287" t="str">
        <f>IF(BS_CONTROLE[[#This Row],[Responsavel pelo boletim]]=0, "-", BS_CONTROLE[[#This Row],[Responsavel pelo boletim]])</f>
        <v>Herbet</v>
      </c>
      <c r="BG70" s="15"/>
      <c r="BH70" s="16">
        <v>1</v>
      </c>
      <c r="BI70" s="16"/>
      <c r="BJ70" s="16" t="s">
        <v>1401</v>
      </c>
      <c r="BK70" s="327" t="s">
        <v>1404</v>
      </c>
      <c r="BL70" s="15"/>
      <c r="BM70" s="14"/>
      <c r="BN70" s="14"/>
      <c r="BO70" s="165"/>
      <c r="BP70" s="16"/>
      <c r="BQ70" s="12" t="str">
        <f t="shared" si="2"/>
        <v>Produção</v>
      </c>
      <c r="BR70" s="18">
        <f t="shared" si="3"/>
        <v>2</v>
      </c>
      <c r="BS70" s="18">
        <f t="shared" si="4"/>
        <v>0</v>
      </c>
      <c r="BT70" s="225" t="str">
        <f t="shared" si="5"/>
        <v/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20">
        <v>67</v>
      </c>
      <c r="F72" s="172" t="s">
        <v>611</v>
      </c>
      <c r="G72" s="9" t="str">
        <f>IF(D72="","*",VLOOKUP(F72,BS_ATIVIDADE[#All],3,FALSE))</f>
        <v>CAMINHÂO - SOLDA</v>
      </c>
      <c r="H72" s="173" t="s">
        <v>466</v>
      </c>
      <c r="I72" s="173" t="s">
        <v>466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BASE_MAPA!$E$2:$E$359, BASE_MAPA!$J$2:$J$359), "ERRO")</f>
        <v>ITIRAPINA - BAURU</v>
      </c>
      <c r="V72" s="198" t="s">
        <v>1355</v>
      </c>
      <c r="W72" s="173" t="s">
        <v>1405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609</v>
      </c>
      <c r="AD72" s="173">
        <v>0.29166666666666669</v>
      </c>
      <c r="AE72" s="83">
        <v>6251</v>
      </c>
      <c r="AF72" s="83" t="s">
        <v>609</v>
      </c>
      <c r="AG72" s="83" t="s">
        <v>609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84" t="str">
        <f>IF(BS_CONTROLE[[#This Row],[Local - Partida]]=0, "-", BS_CONTROLE[[#This Row],[Local - Partida]])</f>
        <v>ZVT1</v>
      </c>
      <c r="AL72" s="284" t="str">
        <f>IF(BS_CONTROLE[[#This Row],[Local - Encerramento]]=0, "-", BS_CONTROLE[[#This Row],[Local - Encerramento]])</f>
        <v>ZVT1</v>
      </c>
      <c r="AM72" s="284" t="str">
        <f>IF(BS_CONTROLE[[#This Row],[Entre - Estações]]=0, "-", BS_CONTROLE[[#This Row],[Entre - Estações]])</f>
        <v>ZVT-ZDK</v>
      </c>
      <c r="AN72" s="284" t="str">
        <f>IF(BS_CONTROLE[[#This Row],[SB]]=0, "-", BS_CONTROLE[[#This Row],[SB]])</f>
        <v>ZVTZDK</v>
      </c>
      <c r="AO72" s="285">
        <f>IF(BS_CONTROLE[[#This Row],[SUB]]=0, "-", BS_CONTROLE[[#This Row],[SUB]])</f>
        <v>78</v>
      </c>
      <c r="AP72" s="286">
        <f>IF(BS_CONTROLE[[#This Row],[KM - Inicio]]=0, "-", BS_CONTROLE[[#This Row],[KM - Inicio]])</f>
        <v>248</v>
      </c>
      <c r="AQ72" s="286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9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BASE_MAPA!$E$2:$E$359, BASE_MAPA!$J$2:$J$359), "ERRO")</f>
        <v>ITIRAPINA - BAURU</v>
      </c>
      <c r="BF72" s="287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1406</v>
      </c>
      <c r="BK72" s="327" t="s">
        <v>1407</v>
      </c>
      <c r="BL72" s="15"/>
      <c r="BM72" s="14" t="s">
        <v>981</v>
      </c>
      <c r="BN72" s="14" t="s">
        <v>981</v>
      </c>
      <c r="BO72" s="165" t="s">
        <v>981</v>
      </c>
      <c r="BP72" s="16" t="s">
        <v>609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778</v>
      </c>
      <c r="E73" s="320">
        <v>68</v>
      </c>
      <c r="F73" s="172" t="s">
        <v>741</v>
      </c>
      <c r="G73" s="9" t="str">
        <f>IF(D73="","*",VLOOKUP(F73,BS_ATIVIDADE[#All],3,FALSE))</f>
        <v>MODERNIZAÇÃO</v>
      </c>
      <c r="H73" s="173" t="s">
        <v>396</v>
      </c>
      <c r="I73" s="173" t="s">
        <v>396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BASE_MAPA!$E$2:$E$359, BASE_MAPA!$J$2:$J$359), "ERRO")</f>
        <v>ARARAQUARA - COLOMBIA</v>
      </c>
      <c r="V73" s="198" t="s">
        <v>1233</v>
      </c>
      <c r="W73" s="173" t="s">
        <v>1397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609</v>
      </c>
      <c r="AD73" s="173">
        <v>0.29166666666666669</v>
      </c>
      <c r="AE73" s="83">
        <v>6241</v>
      </c>
      <c r="AF73" s="83" t="s">
        <v>609</v>
      </c>
      <c r="AG73" s="83" t="s">
        <v>609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84" t="str">
        <f>IF(BS_CONTROLE[[#This Row],[Local - Partida]]=0, "-", BS_CONTROLE[[#This Row],[Local - Partida]])</f>
        <v>ZGT1</v>
      </c>
      <c r="AL73" s="284" t="str">
        <f>IF(BS_CONTROLE[[#This Row],[Local - Encerramento]]=0, "-", BS_CONTROLE[[#This Row],[Local - Encerramento]])</f>
        <v>ZGT1</v>
      </c>
      <c r="AM73" s="284" t="str">
        <f>IF(BS_CONTROLE[[#This Row],[Entre - Estações]]=0, "-", BS_CONTROLE[[#This Row],[Entre - Estações]])</f>
        <v>ZGT-ZXE</v>
      </c>
      <c r="AN73" s="284" t="str">
        <f>IF(BS_CONTROLE[[#This Row],[SB]]=0, "-", BS_CONTROLE[[#This Row],[SB]])</f>
        <v>ZGTZXE</v>
      </c>
      <c r="AO73" s="285">
        <f>IF(BS_CONTROLE[[#This Row],[SUB]]=0, "-", BS_CONTROLE[[#This Row],[SUB]])</f>
        <v>72</v>
      </c>
      <c r="AP73" s="286">
        <f>IF(BS_CONTROLE[[#This Row],[KM - Inicio]]=0, "-", BS_CONTROLE[[#This Row],[KM - Inicio]])</f>
        <v>303</v>
      </c>
      <c r="AQ73" s="286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9">
        <f>IF(D73="","*",IFERROR(IF(ISODD(COUNT(AS73:AX73)),"ERRO",SUM((AT73-AS73),(AV73-AU73),(AX73-AW73))),"ERRO"))</f>
        <v>0.14791666666666664</v>
      </c>
      <c r="AZ73" s="13"/>
      <c r="BA73" s="71"/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287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1408</v>
      </c>
      <c r="BK73" s="16" t="s">
        <v>1409</v>
      </c>
      <c r="BL73" s="15"/>
      <c r="BM73" s="14" t="s">
        <v>981</v>
      </c>
      <c r="BN73" s="14" t="s">
        <v>981</v>
      </c>
      <c r="BO73" s="165" t="s">
        <v>981</v>
      </c>
      <c r="BP73" s="16" t="s">
        <v>609</v>
      </c>
      <c r="BQ73" s="12" t="str">
        <f t="shared" si="10"/>
        <v>Produção</v>
      </c>
      <c r="BR73" s="18">
        <f t="shared" si="11"/>
        <v>1.7749999999999997</v>
      </c>
      <c r="BS73" s="18">
        <f t="shared" si="12"/>
        <v>0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20">
        <v>68</v>
      </c>
      <c r="F74" s="172" t="s">
        <v>792</v>
      </c>
      <c r="G74" s="9" t="str">
        <f>IF(D74="","*",VLOOKUP(F74,BS_ATIVIDADE[#All],3,FALSE))</f>
        <v>SOLDA</v>
      </c>
      <c r="H74" s="173" t="s">
        <v>609</v>
      </c>
      <c r="I74" s="173" t="s">
        <v>609</v>
      </c>
      <c r="J74" s="217">
        <v>103</v>
      </c>
      <c r="K74" s="217">
        <v>1849</v>
      </c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BASE_MAPA!$E$2:$E$359, BASE_MAPA!$J$2:$J$359), "ERRO")</f>
        <v>OURO VERDE - LIGAÇÃO</v>
      </c>
      <c r="V74" s="198" t="s">
        <v>1410</v>
      </c>
      <c r="W74" s="173" t="s">
        <v>1215</v>
      </c>
      <c r="X74" s="218" t="s">
        <v>957</v>
      </c>
      <c r="Y74" s="158" t="s">
        <v>960</v>
      </c>
      <c r="Z74" s="158" t="s">
        <v>953</v>
      </c>
      <c r="AA74" s="83" t="s">
        <v>609</v>
      </c>
      <c r="AB74" s="70" t="s">
        <v>609</v>
      </c>
      <c r="AC74" s="70" t="s">
        <v>609</v>
      </c>
      <c r="AD74" s="173" t="s">
        <v>609</v>
      </c>
      <c r="AE74" s="83" t="s">
        <v>609</v>
      </c>
      <c r="AF74" s="83" t="s">
        <v>609</v>
      </c>
      <c r="AG74" s="83" t="s">
        <v>609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PAM-PSO</v>
      </c>
      <c r="AN74" s="284" t="str">
        <f>IF(BS_CONTROLE[[#This Row],[SB]]=0, "-", BS_CONTROLE[[#This Row],[SB]])</f>
        <v>PAMPSO</v>
      </c>
      <c r="AO74" s="285">
        <f>IF(BS_CONTROLE[[#This Row],[SUB]]=0, "-", BS_CONTROLE[[#This Row],[SUB]])</f>
        <v>103</v>
      </c>
      <c r="AP74" s="286">
        <f>IF(BS_CONTROLE[[#This Row],[KM - Inicio]]=0, "-", BS_CONTROLE[[#This Row],[KM - Inicio]])</f>
        <v>1849</v>
      </c>
      <c r="AQ74" s="286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9">
        <f>IF(D74="","*",IFERROR(IF(ISODD(COUNT(AS74:AX74)),"ERRO",SUM((AT74-AS74),(AV74-AU74),(AX74-AW74))),"ERRO"))</f>
        <v>0.11249999999999999</v>
      </c>
      <c r="AZ74" s="13"/>
      <c r="BA74" s="71"/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BASE_MAPA!$E$2:$E$359, BASE_MAPA!$J$2:$J$359), "ERRO")</f>
        <v>OURO VERDE - LIGAÇÃO</v>
      </c>
      <c r="BF74" s="287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1401</v>
      </c>
      <c r="BK74" s="16" t="s">
        <v>1411</v>
      </c>
      <c r="BL74" s="15"/>
      <c r="BM74" s="14" t="s">
        <v>981</v>
      </c>
      <c r="BN74" s="14" t="s">
        <v>981</v>
      </c>
      <c r="BO74" s="165" t="s">
        <v>981</v>
      </c>
      <c r="BP74" s="16" t="s">
        <v>609</v>
      </c>
      <c r="BQ74" s="12" t="str">
        <f t="shared" si="10"/>
        <v>Produção</v>
      </c>
      <c r="BR74" s="18">
        <f t="shared" si="11"/>
        <v>1.7999999999999998</v>
      </c>
      <c r="BS74" s="18">
        <f t="shared" si="12"/>
        <v>0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20">
        <v>69</v>
      </c>
      <c r="F75" s="172" t="s">
        <v>683</v>
      </c>
      <c r="G75" s="9" t="str">
        <f>IF(D75="","*",VLOOKUP(F75,BS_ATIVIDADE[#All],3,FALSE))</f>
        <v>OUTROS</v>
      </c>
      <c r="H75" s="173" t="s">
        <v>278</v>
      </c>
      <c r="I75" s="173" t="s">
        <v>288</v>
      </c>
      <c r="J75" s="217">
        <v>102</v>
      </c>
      <c r="K75" s="217">
        <v>46</v>
      </c>
      <c r="L75" s="83" t="s">
        <v>609</v>
      </c>
      <c r="M75" s="204" t="s">
        <v>1412</v>
      </c>
      <c r="N75" s="204" t="s">
        <v>1412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BASE_MAPA!$E$2:$E$359, BASE_MAPA!$J$2:$J$359), "ERRO")</f>
        <v>OURO VERDE - ANÁPOLIS</v>
      </c>
      <c r="V75" s="198" t="s">
        <v>1413</v>
      </c>
      <c r="W75" s="173" t="s">
        <v>1414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609</v>
      </c>
      <c r="AD75" s="173">
        <v>0.29166666666666669</v>
      </c>
      <c r="AE75" s="83">
        <v>1802</v>
      </c>
      <c r="AF75" s="83" t="s">
        <v>609</v>
      </c>
      <c r="AG75" s="83" t="s">
        <v>609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84" t="str">
        <f>IF(BS_CONTROLE[[#This Row],[Local - Partida]]=0, "-", BS_CONTROLE[[#This Row],[Local - Partida]])</f>
        <v>PAS</v>
      </c>
      <c r="AL75" s="284" t="str">
        <f>IF(BS_CONTROLE[[#This Row],[Local - Encerramento]]=0, "-", BS_CONTROLE[[#This Row],[Local - Encerramento]])</f>
        <v>PNV</v>
      </c>
      <c r="AM75" s="284" t="str">
        <f>IF(BS_CONTROLE[[#This Row],[Entre - Estações]]=0, "-", BS_CONTROLE[[#This Row],[Entre - Estações]])</f>
        <v>PASPNV</v>
      </c>
      <c r="AN75" s="284" t="str">
        <f>IF(BS_CONTROLE[[#This Row],[SB]]=0, "-", BS_CONTROLE[[#This Row],[SB]])</f>
        <v>PASPNV</v>
      </c>
      <c r="AO75" s="285">
        <f>IF(BS_CONTROLE[[#This Row],[SUB]]=0, "-", BS_CONTROLE[[#This Row],[SUB]])</f>
        <v>102</v>
      </c>
      <c r="AP75" s="286">
        <f>IF(BS_CONTROLE[[#This Row],[KM - Inicio]]=0, "-", BS_CONTROLE[[#This Row],[KM - Inicio]])</f>
        <v>46</v>
      </c>
      <c r="AQ75" s="286" t="str">
        <f>IF(BS_CONTROLE[[#This Row],[KM - Fim]]=0, "-", BS_CONTROLE[[#This Row],[KM - Fim]])</f>
        <v>-</v>
      </c>
      <c r="AR75" s="38">
        <v>0.40625</v>
      </c>
      <c r="AS75" s="38"/>
      <c r="AT75" s="38"/>
      <c r="AU75" s="38"/>
      <c r="AV75" s="38"/>
      <c r="AW75" s="38"/>
      <c r="AX75" s="38"/>
      <c r="AY75" s="31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BASE_MAPA!$E$2:$E$359, BASE_MAPA!$J$2:$J$359), "ERRO")</f>
        <v>OURO VERDE - ANÁPOLIS</v>
      </c>
      <c r="BF75" s="287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1333</v>
      </c>
      <c r="BK75" s="16" t="s">
        <v>1415</v>
      </c>
      <c r="BL75" s="15"/>
      <c r="BM75" s="14" t="s">
        <v>981</v>
      </c>
      <c r="BN75" s="14" t="s">
        <v>981</v>
      </c>
      <c r="BO75" s="165" t="s">
        <v>981</v>
      </c>
      <c r="BP75" s="16" t="s">
        <v>609</v>
      </c>
      <c r="BQ75" s="12" t="str">
        <f t="shared" si="10"/>
        <v>Produção e Intervalo</v>
      </c>
      <c r="BR75" s="18">
        <f t="shared" si="11"/>
        <v>0</v>
      </c>
      <c r="BS75" s="18">
        <f t="shared" si="12"/>
        <v>0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23"/>
      <c r="F78" s="70" t="s">
        <v>792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609</v>
      </c>
      <c r="J78" s="217">
        <v>98</v>
      </c>
      <c r="K78" s="217">
        <v>554</v>
      </c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BASE_MAPA!$E$2:$E$359, BASE_MAPA!$J$2:$J$359), "ERRO")</f>
        <v>ALTO ARAGUAIA - RONDONOPOLIS</v>
      </c>
      <c r="V78" s="198" t="s">
        <v>1317</v>
      </c>
      <c r="W78" s="173" t="s">
        <v>1215</v>
      </c>
      <c r="X78" s="218" t="s">
        <v>957</v>
      </c>
      <c r="Y78" s="158"/>
      <c r="Z78" s="158" t="s">
        <v>953</v>
      </c>
      <c r="AA78" s="83" t="s">
        <v>609</v>
      </c>
      <c r="AB78" s="70" t="s">
        <v>609</v>
      </c>
      <c r="AC78" s="70" t="s">
        <v>609</v>
      </c>
      <c r="AD78" s="173" t="s">
        <v>609</v>
      </c>
      <c r="AE78" s="83" t="s">
        <v>609</v>
      </c>
      <c r="AF78" s="83" t="s">
        <v>609</v>
      </c>
      <c r="AG78" s="83" t="s">
        <v>609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84" t="str">
        <f>IF(BS_CONTROLE[[#This Row],[Local - Partida]]=0, "-", BS_CONTROLE[[#This Row],[Local - Partida]])</f>
        <v>TRM556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TRM-TEP</v>
      </c>
      <c r="AN78" s="284" t="str">
        <f>IF(BS_CONTROLE[[#This Row],[SB]]=0, "-", BS_CONTROLE[[#This Row],[SB]])</f>
        <v>TRM556</v>
      </c>
      <c r="AO78" s="285">
        <f>IF(BS_CONTROLE[[#This Row],[SUB]]=0, "-", BS_CONTROLE[[#This Row],[SUB]])</f>
        <v>98</v>
      </c>
      <c r="AP78" s="286">
        <f>IF(BS_CONTROLE[[#This Row],[KM - Inicio]]=0, "-", BS_CONTROLE[[#This Row],[KM - Inicio]])</f>
        <v>554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>
        <f>IF(D78="","*",IFERROR(IF(ISODD(COUNT(AS78:AX78)),"ERRO",SUM((AT78-AS78),(AV78-AU78),(AX78-AW78))),"ERRO"))</f>
        <v>0</v>
      </c>
      <c r="AZ78" s="13"/>
      <c r="BA78" s="71"/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BASE_MAPA!$E$2:$E$359, BASE_MAPA!$J$2:$J$359), "ERRO")</f>
        <v>ALTO ARAGUAIA - RONDONOPOLIS</v>
      </c>
      <c r="BF78" s="287" t="str">
        <f>IF(BS_CONTROLE[[#This Row],[Responsavel pelo boletim]]=0, "-", BS_CONTROLE[[#This Row],[Responsavel pelo boletim]])</f>
        <v>Bruno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10"/>
        <v>Produção e Intervalo</v>
      </c>
      <c r="BR78" s="18">
        <f t="shared" si="11"/>
        <v>0</v>
      </c>
      <c r="BS78" s="18">
        <f t="shared" si="12"/>
        <v>0</v>
      </c>
      <c r="BT78" s="225" t="str">
        <f t="shared" si="13"/>
        <v/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20">
        <v>55</v>
      </c>
      <c r="F79" s="172" t="s">
        <v>799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609</v>
      </c>
      <c r="J79" s="217">
        <v>98</v>
      </c>
      <c r="K79" s="217">
        <v>577</v>
      </c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BASE_MAPA!$E$2:$E$359, BASE_MAPA!$J$2:$J$359), "ERRO")</f>
        <v>ALTO ARAGUAIA - RONDONOPOLIS</v>
      </c>
      <c r="V79" s="198" t="s">
        <v>1377</v>
      </c>
      <c r="W79" s="173" t="s">
        <v>1383</v>
      </c>
      <c r="X79" s="218" t="s">
        <v>957</v>
      </c>
      <c r="Y79" s="158"/>
      <c r="Z79" s="158" t="s">
        <v>953</v>
      </c>
      <c r="AA79" s="83" t="s">
        <v>609</v>
      </c>
      <c r="AB79" s="70" t="s">
        <v>609</v>
      </c>
      <c r="AC79" s="70" t="s">
        <v>609</v>
      </c>
      <c r="AD79" s="173" t="s">
        <v>609</v>
      </c>
      <c r="AE79" s="83" t="s">
        <v>609</v>
      </c>
      <c r="AF79" s="83" t="s">
        <v>609</v>
      </c>
      <c r="AG79" s="83" t="s">
        <v>609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84">
        <f>IF(BS_CONTROLE[[#This Row],[Local - Partida]]=0, "-", BS_CONTROLE[[#This Row],[Local - Partida]])</f>
        <v>575585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TEP-TMJ</v>
      </c>
      <c r="AN79" s="284">
        <f>IF(BS_CONTROLE[[#This Row],[SB]]=0, "-", BS_CONTROLE[[#This Row],[SB]])</f>
        <v>575585</v>
      </c>
      <c r="AO79" s="285">
        <f>IF(BS_CONTROLE[[#This Row],[SUB]]=0, "-", BS_CONTROLE[[#This Row],[SUB]])</f>
        <v>98</v>
      </c>
      <c r="AP79" s="286">
        <f>IF(BS_CONTROLE[[#This Row],[KM - Inicio]]=0, "-", BS_CONTROLE[[#This Row],[KM - Inicio]])</f>
        <v>577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BASE_MAPA!$E$2:$E$359, BASE_MAPA!$J$2:$J$359), "ERRO")</f>
        <v>ALTO ARAGUAIA - RONDONOPOLIS</v>
      </c>
      <c r="BF79" s="287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6">
        <v>52</v>
      </c>
      <c r="F80" s="172" t="s">
        <v>633</v>
      </c>
      <c r="G80" s="9" t="str">
        <f>IF(D80="","*",VLOOKUP(F80,BS_ATIVIDADE[#All],3,FALSE))</f>
        <v>DETECÇÃO</v>
      </c>
      <c r="H80" s="173" t="s">
        <v>16</v>
      </c>
      <c r="I80" s="173" t="s">
        <v>571</v>
      </c>
      <c r="J80" s="217">
        <v>74</v>
      </c>
      <c r="K80" s="217">
        <v>501</v>
      </c>
      <c r="L80" s="83" t="s">
        <v>609</v>
      </c>
      <c r="M80" s="204" t="s">
        <v>1416</v>
      </c>
      <c r="N80" s="204" t="s">
        <v>1417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BASE_MAPA!$E$2:$E$359, BASE_MAPA!$J$2:$J$359), "ERRO")</f>
        <v>MARCO INICIAL - ALTO ARAGUAIA</v>
      </c>
      <c r="V80" s="198" t="s">
        <v>1240</v>
      </c>
      <c r="W80" s="325" t="s">
        <v>1418</v>
      </c>
      <c r="X80" s="218" t="s">
        <v>957</v>
      </c>
      <c r="Y80" s="158"/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609</v>
      </c>
      <c r="AG80" s="83" t="s">
        <v>609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84" t="str">
        <f>IF(BS_CONTROLE[[#This Row],[Local - Partida]]=0, "-", BS_CONTROLE[[#This Row],[Local - Partida]])</f>
        <v>TGR512</v>
      </c>
      <c r="AL80" s="284" t="str">
        <f>IF(BS_CONTROLE[[#This Row],[Local - Encerramento]]=0, "-", BS_CONTROLE[[#This Row],[Local - Encerramento]])</f>
        <v>TOM1</v>
      </c>
      <c r="AM80" s="284" t="str">
        <f>IF(BS_CONTROLE[[#This Row],[Entre - Estações]]=0, "-", BS_CONTROLE[[#This Row],[Entre - Estações]])</f>
        <v>TGR-TOM</v>
      </c>
      <c r="AN80" s="284" t="str">
        <f>IF(BS_CONTROLE[[#This Row],[SB]]=0, "-", BS_CONTROLE[[#This Row],[SB]])</f>
        <v>TGRTOM</v>
      </c>
      <c r="AO80" s="285">
        <f>IF(BS_CONTROLE[[#This Row],[SUB]]=0, "-", BS_CONTROLE[[#This Row],[SUB]])</f>
        <v>74</v>
      </c>
      <c r="AP80" s="286">
        <f>IF(BS_CONTROLE[[#This Row],[KM - Inicio]]=0, "-", BS_CONTROLE[[#This Row],[KM - Inicio]])</f>
        <v>501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>
        <f>IF(D80="","*",IFERROR(IF(ISODD(COUNT(AS80:AX80)),"ERRO",SUM((AT80-AS80),(AV80-AU80),(AX80-AW80))),"ERRO"))</f>
        <v>0</v>
      </c>
      <c r="AZ80" s="13"/>
      <c r="BA80" s="71"/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BASE_MAPA!$E$2:$E$359, BASE_MAPA!$J$2:$J$359), "ERRO")</f>
        <v>MARCO INICIAL - ALTO ARAGUAIA</v>
      </c>
      <c r="BF80" s="287" t="str">
        <f>IF(BS_CONTROLE[[#This Row],[Responsavel pelo boletim]]=0, "-", BS_CONTROLE[[#This Row],[Responsavel pelo boletim]])</f>
        <v>John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10"/>
        <v>Produção e Intervalo</v>
      </c>
      <c r="BR80" s="18">
        <f t="shared" si="11"/>
        <v>0</v>
      </c>
      <c r="BS80" s="18">
        <f t="shared" si="12"/>
        <v>0</v>
      </c>
      <c r="BT80" s="225" t="str">
        <f t="shared" si="13"/>
        <v/>
      </c>
    </row>
    <row r="81" spans="1:72" hidden="1">
      <c r="A81" s="50" t="str">
        <f t="shared" si="9"/>
        <v>W70</v>
      </c>
      <c r="B81" s="171"/>
      <c r="C81" s="8" t="str">
        <f>IF(BS_CONTROLE[[#This Row],[DATA]]="","",WEEKNUM(BS_CONTROLE[[#This Row],[DATA]]))</f>
        <v/>
      </c>
      <c r="D81" s="51" t="s">
        <v>837</v>
      </c>
      <c r="E81" s="320" t="s">
        <v>1262</v>
      </c>
      <c r="F81" s="172" t="s">
        <v>773</v>
      </c>
      <c r="G81" s="9" t="str">
        <f>IF(D81="","*",VLOOKUP(F81,BS_ATIVIDADE[#All],3,FALSE))</f>
        <v>DORMENTE - DESCARGA</v>
      </c>
      <c r="H81" s="173" t="s">
        <v>266</v>
      </c>
      <c r="I81" s="173" t="s">
        <v>266</v>
      </c>
      <c r="J81" s="217">
        <v>74</v>
      </c>
      <c r="K81" s="217">
        <v>436.35</v>
      </c>
      <c r="L81" s="83">
        <v>400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1" s="204" t="s">
        <v>1419</v>
      </c>
      <c r="O81" s="173">
        <v>0.45833333333333331</v>
      </c>
      <c r="P81" s="173">
        <v>8.3333333333333329E-2</v>
      </c>
      <c r="Q81" s="83">
        <v>500</v>
      </c>
      <c r="R81" s="10" t="str">
        <f>IFERROR(_xlfn.XLOOKUP(F81, BS_ATIVIDADE[ATIVIDADE],BS_ATIVIDADE[UNIDADE] ), "*")</f>
        <v>Nº DE DORMENTES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8" t="s">
        <v>1267</v>
      </c>
      <c r="W81" s="173" t="s">
        <v>1420</v>
      </c>
      <c r="X81" s="218" t="s">
        <v>957</v>
      </c>
      <c r="Y81" s="158"/>
      <c r="Z81" s="158" t="s">
        <v>953</v>
      </c>
      <c r="AA81" s="403" t="s">
        <v>1421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609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84" t="str">
        <f>IF(BS_CONTROLE[[#This Row],[Local - Partida]]=0, "-", BS_CONTROLE[[#This Row],[Local - Partida]])</f>
        <v>TCS2</v>
      </c>
      <c r="AL81" s="284" t="str">
        <f>IF(BS_CONTROLE[[#This Row],[Local - Encerramento]]=0, "-", BS_CONTROLE[[#This Row],[Local - Encerramento]])</f>
        <v>TCS2</v>
      </c>
      <c r="AM81" s="284" t="str">
        <f>IF(BS_CONTROLE[[#This Row],[Entre - Estações]]=0, "-", BS_CONTROLE[[#This Row],[Entre - Estações]])</f>
        <v>TPC-TVL</v>
      </c>
      <c r="AN81" s="284" t="str">
        <f>IF(BS_CONTROLE[[#This Row],[SB]]=0, "-", BS_CONTROLE[[#This Row],[SB]])</f>
        <v>TIP / TPC440</v>
      </c>
      <c r="AO81" s="285">
        <f>IF(BS_CONTROLE[[#This Row],[SUB]]=0, "-", BS_CONTROLE[[#This Row],[SUB]])</f>
        <v>74</v>
      </c>
      <c r="AP81" s="286">
        <f>IF(BS_CONTROLE[[#This Row],[KM - Inicio]]=0, "-", BS_CONTROLE[[#This Row],[KM - Inicio]])</f>
        <v>436.35</v>
      </c>
      <c r="AQ81" s="286">
        <f>IF(BS_CONTROLE[[#This Row],[KM - Fim]]=0, "-", BS_CONTROLE[[#This Row],[KM - Fim]])</f>
        <v>400</v>
      </c>
      <c r="AR81" s="38"/>
      <c r="AS81" s="38"/>
      <c r="AT81" s="38"/>
      <c r="AU81" s="38"/>
      <c r="AV81" s="38"/>
      <c r="AW81" s="38"/>
      <c r="AX81" s="38"/>
      <c r="AY81" s="319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7" t="str">
        <f>IF(BS_CONTROLE[[#This Row],[Responsavel pelo boletim]]=0, "-", BS_CONTROLE[[#This Row],[Responsavel pelo boletim]])</f>
        <v>Elton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20"/>
      <c r="F82" s="172" t="s">
        <v>699</v>
      </c>
      <c r="G82" s="9" t="str">
        <f>IF(D82="","*",VLOOKUP(F82,BS_ATIVIDADE[#All],3,FALSE))</f>
        <v>MECANIZAÇÃO - DOL</v>
      </c>
      <c r="H82" s="173" t="s">
        <v>572</v>
      </c>
      <c r="I82" s="173" t="s">
        <v>572</v>
      </c>
      <c r="J82" s="217">
        <v>74</v>
      </c>
      <c r="K82" s="217">
        <v>378.6</v>
      </c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BASE_MAPA!$E$2:$E$359, BASE_MAPA!$J$2:$J$359), "ERRO")</f>
        <v>MARCO INICIAL - ALTO ARAGUAIA</v>
      </c>
      <c r="V82" s="198" t="s">
        <v>1331</v>
      </c>
      <c r="W82" s="173" t="s">
        <v>1332</v>
      </c>
      <c r="X82" s="218" t="s">
        <v>957</v>
      </c>
      <c r="Y82" s="158"/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609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84" t="str">
        <f>IF(BS_CONTROLE[[#This Row],[Local - Partida]]=0, "-", BS_CONTROLE[[#This Row],[Local - Partida]])</f>
        <v>TOM2</v>
      </c>
      <c r="AL82" s="284" t="str">
        <f>IF(BS_CONTROLE[[#This Row],[Local - Encerramento]]=0, "-", BS_CONTROLE[[#This Row],[Local - Encerramento]])</f>
        <v>TOM2</v>
      </c>
      <c r="AM82" s="284" t="str">
        <f>IF(BS_CONTROLE[[#This Row],[Entre - Estações]]=0, "-", BS_CONTROLE[[#This Row],[Entre - Estações]])</f>
        <v>TBA-TIP</v>
      </c>
      <c r="AN82" s="284" t="str">
        <f>IF(BS_CONTROLE[[#This Row],[SB]]=0, "-", BS_CONTROLE[[#This Row],[SB]])</f>
        <v>TBA389</v>
      </c>
      <c r="AO82" s="285">
        <f>IF(BS_CONTROLE[[#This Row],[SUB]]=0, "-", BS_CONTROLE[[#This Row],[SUB]])</f>
        <v>74</v>
      </c>
      <c r="AP82" s="286">
        <f>IF(BS_CONTROLE[[#This Row],[KM - Inicio]]=0, "-", BS_CONTROLE[[#This Row],[KM - Inicio]])</f>
        <v>378.6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287" t="str">
        <f>IF(BS_CONTROLE[[#This Row],[Responsavel pelo boletim]]=0, "-", BS_CONTROLE[[#This Row],[Responsavel pelo boletim]])</f>
        <v>Rodrigo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/>
      </c>
    </row>
    <row r="83" spans="1:72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20">
        <v>60</v>
      </c>
      <c r="F83" s="172" t="s">
        <v>732</v>
      </c>
      <c r="G83" s="9" t="str">
        <f>IF(D83="","*",VLOOKUP(F83,BS_ATIVIDADE[#All],3,FALSE))</f>
        <v>MODERNIZAÇÃO</v>
      </c>
      <c r="H83" s="173" t="s">
        <v>266</v>
      </c>
      <c r="I83" s="173" t="s">
        <v>266</v>
      </c>
      <c r="J83" s="217">
        <v>74</v>
      </c>
      <c r="K83" s="217">
        <v>242.42699999999999</v>
      </c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BASE_MAPA!$E$2:$E$359, BASE_MAPA!$J$2:$J$359), "ERRO")</f>
        <v>MARCO INICIAL - ALTO ARAGUAIA</v>
      </c>
      <c r="V83" s="198" t="s">
        <v>1390</v>
      </c>
      <c r="W83" s="173" t="s">
        <v>1391</v>
      </c>
      <c r="X83" s="218" t="s">
        <v>957</v>
      </c>
      <c r="Y83" s="158"/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609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84" t="str">
        <f>IF(BS_CONTROLE[[#This Row],[Local - Partida]]=0, "-", BS_CONTROLE[[#This Row],[Local - Partida]])</f>
        <v>TCS2</v>
      </c>
      <c r="AL83" s="284" t="str">
        <f>IF(BS_CONTROLE[[#This Row],[Local - Encerramento]]=0, "-", BS_CONTROLE[[#This Row],[Local - Encerramento]])</f>
        <v>TCS2</v>
      </c>
      <c r="AM83" s="284" t="str">
        <f>IF(BS_CONTROLE[[#This Row],[Entre - Estações]]=0, "-", BS_CONTROLE[[#This Row],[Entre - Estações]])</f>
        <v>TVI-TJA</v>
      </c>
      <c r="AN83" s="284">
        <f>IF(BS_CONTROLE[[#This Row],[SB]]=0, "-", BS_CONTROLE[[#This Row],[SB]])</f>
        <v>239251</v>
      </c>
      <c r="AO83" s="285">
        <f>IF(BS_CONTROLE[[#This Row],[SUB]]=0, "-", BS_CONTROLE[[#This Row],[SUB]])</f>
        <v>74</v>
      </c>
      <c r="AP83" s="286">
        <f>IF(BS_CONTROLE[[#This Row],[KM - Inicio]]=0, "-", BS_CONTROLE[[#This Row],[KM - Inicio]])</f>
        <v>242.42699999999999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>
        <f>IF(D83="","*",IFERROR(IF(ISODD(COUNT(AS83:AX83)),"ERRO",SUM((AT83-AS83),(AV83-AU83),(AX83-AW83))),"ERRO"))</f>
        <v>0</v>
      </c>
      <c r="AZ83" s="13"/>
      <c r="BA83" s="71"/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BASE_MAPA!$E$2:$E$359, BASE_MAPA!$J$2:$J$359), "ERRO")</f>
        <v>MARCO INICIAL - ALTO ARAGUAIA</v>
      </c>
      <c r="BF83" s="287" t="str">
        <f>IF(BS_CONTROLE[[#This Row],[Responsavel pelo boletim]]=0, "-", BS_CONTROLE[[#This Row],[Responsavel pelo boletim]])</f>
        <v xml:space="preserve">Guilherme 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/>
      </c>
    </row>
    <row r="84" spans="1:72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813</v>
      </c>
      <c r="E84" s="320">
        <v>62</v>
      </c>
      <c r="F84" s="172" t="s">
        <v>715</v>
      </c>
      <c r="G84" s="9" t="str">
        <f>IF(D84="","*",VLOOKUP(F84,BS_ATIVIDADE[#All],3,FALSE))</f>
        <v>MECANIZAÇÃO - SOCADORA</v>
      </c>
      <c r="H84" s="173" t="s">
        <v>254</v>
      </c>
      <c r="I84" s="173" t="s">
        <v>254</v>
      </c>
      <c r="J84" s="217">
        <v>74</v>
      </c>
      <c r="K84" s="217">
        <v>200</v>
      </c>
      <c r="L84" s="83">
        <v>190</v>
      </c>
      <c r="M84" s="21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21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73">
        <v>0.33333333333333331</v>
      </c>
      <c r="P84" s="173">
        <v>8.3333333333333329E-2</v>
      </c>
      <c r="Q84" s="83">
        <v>1020</v>
      </c>
      <c r="R84" s="10" t="str">
        <f>IFERROR(_xlfn.XLOOKUP(F84, BS_ATIVIDADE[ATIVIDADE],BS_ATIVIDADE[UNIDADE] ), "*")</f>
        <v>M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8" t="s">
        <v>1228</v>
      </c>
      <c r="W84" s="173" t="s">
        <v>1397</v>
      </c>
      <c r="X84" s="218" t="s">
        <v>957</v>
      </c>
      <c r="Y84" s="158"/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609</v>
      </c>
      <c r="AG84" s="83" t="s">
        <v>609</v>
      </c>
      <c r="AH84" s="48"/>
      <c r="AI84" s="142" t="str">
        <f>IF(BS_CONTROLE[[#This Row],[Atividade]]=0, "-", BS_CONTROLE[[#This Row],[Atividade]])</f>
        <v>MECANIZAÇÃO - SOCADORA</v>
      </c>
      <c r="AJ84" s="9" t="str">
        <f>IF(D84="","*",VLOOKUP(AI84,BS_ATIVIDADE[#Data],3,FALSE))</f>
        <v>MECANIZAÇÃO - SOCADORA</v>
      </c>
      <c r="AK84" s="284" t="str">
        <f>IF(BS_CONTROLE[[#This Row],[Local - Partida]]=0, "-", BS_CONTROLE[[#This Row],[Local - Partida]])</f>
        <v>TVI2</v>
      </c>
      <c r="AL84" s="284" t="str">
        <f>IF(BS_CONTROLE[[#This Row],[Local - Encerramento]]=0, "-", BS_CONTROLE[[#This Row],[Local - Encerramento]])</f>
        <v>TVI2</v>
      </c>
      <c r="AM84" s="284" t="str">
        <f>IF(BS_CONTROLE[[#This Row],[Entre - Estações]]=0, "-", BS_CONTROLE[[#This Row],[Entre - Estações]])</f>
        <v>TID-TVI</v>
      </c>
      <c r="AN84" s="284" t="str">
        <f>IF(BS_CONTROLE[[#This Row],[SB]]=0, "-", BS_CONTROLE[[#This Row],[SB]])</f>
        <v>TID201</v>
      </c>
      <c r="AO84" s="285">
        <f>IF(BS_CONTROLE[[#This Row],[SUB]]=0, "-", BS_CONTROLE[[#This Row],[SUB]])</f>
        <v>74</v>
      </c>
      <c r="AP84" s="286">
        <f>IF(BS_CONTROLE[[#This Row],[KM - Inicio]]=0, "-", BS_CONTROLE[[#This Row],[KM - Inicio]])</f>
        <v>200</v>
      </c>
      <c r="AQ84" s="286">
        <f>IF(BS_CONTROLE[[#This Row],[KM - Fim]]=0, "-", BS_CONTROLE[[#This Row],[KM - Fim]])</f>
        <v>190</v>
      </c>
      <c r="AR84" s="38"/>
      <c r="AS84" s="38"/>
      <c r="AT84" s="38"/>
      <c r="AU84" s="38"/>
      <c r="AV84" s="38"/>
      <c r="AW84" s="38"/>
      <c r="AX84" s="38"/>
      <c r="AY84" s="319">
        <f>IF(D84="","*",IFERROR(IF(ISODD(COUNT(AS84:AX84)),"ERRO",SUM((AT84-AS84),(AV84-AU84),(AX84-AW84))),"ERRO"))</f>
        <v>0</v>
      </c>
      <c r="AZ84" s="13"/>
      <c r="BA84" s="71"/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7" t="str">
        <f>IF(BS_CONTROLE[[#This Row],[Responsavel pelo boletim]]=0, "-", BS_CONTROLE[[#This Row],[Responsavel pelo boletim]])</f>
        <v>Antonioni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10"/>
        <v>Produção e Intervalo</v>
      </c>
      <c r="BR84" s="18">
        <f t="shared" si="11"/>
        <v>0</v>
      </c>
      <c r="BS84" s="18">
        <f t="shared" si="12"/>
        <v>0</v>
      </c>
      <c r="BT84" s="225" t="str">
        <f t="shared" si="13"/>
        <v/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20">
        <v>80</v>
      </c>
      <c r="F85" s="172" t="s">
        <v>706</v>
      </c>
      <c r="G85" s="9" t="str">
        <f>IF(D85="","*",VLOOKUP(F85,BS_ATIVIDADE[#All],3,FALSE))</f>
        <v>MECANIZAÇÃO - ESMERILHADORA</v>
      </c>
      <c r="H85" s="173" t="s">
        <v>230</v>
      </c>
      <c r="I85" s="173" t="s">
        <v>230</v>
      </c>
      <c r="J85" s="217">
        <v>74</v>
      </c>
      <c r="K85" s="217">
        <v>136.85</v>
      </c>
      <c r="L85" s="83" t="s">
        <v>609</v>
      </c>
      <c r="M85" s="204" t="s">
        <v>1422</v>
      </c>
      <c r="N85" s="204" t="s">
        <v>1423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BASE_MAPA!$E$2:$E$359, BASE_MAPA!$J$2:$J$359), "ERRO")</f>
        <v>MARCO INICIAL - ALTO ARAGUAIA</v>
      </c>
      <c r="V85" s="198" t="s">
        <v>1221</v>
      </c>
      <c r="W85" s="325" t="s">
        <v>1424</v>
      </c>
      <c r="X85" s="218" t="s">
        <v>957</v>
      </c>
      <c r="Y85" s="158"/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609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84" t="str">
        <f>IF(BS_CONTROLE[[#This Row],[Local - Partida]]=0, "-", BS_CONTROLE[[#This Row],[Local - Partida]])</f>
        <v>TIN2</v>
      </c>
      <c r="AL85" s="284" t="str">
        <f>IF(BS_CONTROLE[[#This Row],[Local - Encerramento]]=0, "-", BS_CONTROLE[[#This Row],[Local - Encerramento]])</f>
        <v>TIN2</v>
      </c>
      <c r="AM85" s="284" t="str">
        <f>IF(BS_CONTROLE[[#This Row],[Entre - Estações]]=0, "-", BS_CONTROLE[[#This Row],[Entre - Estações]])</f>
        <v>TSJ-TSP</v>
      </c>
      <c r="AN85" s="284" t="str">
        <f>IF(BS_CONTROLE[[#This Row],[SB]]=0, "-", BS_CONTROLE[[#This Row],[SB]])</f>
        <v>TSJTSP</v>
      </c>
      <c r="AO85" s="285">
        <f>IF(BS_CONTROLE[[#This Row],[SUB]]=0, "-", BS_CONTROLE[[#This Row],[SUB]])</f>
        <v>74</v>
      </c>
      <c r="AP85" s="286">
        <f>IF(BS_CONTROLE[[#This Row],[KM - Inicio]]=0, "-", BS_CONTROLE[[#This Row],[KM - Inicio]])</f>
        <v>136.85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>
        <f>IF(D85="","*",IFERROR(IF(ISODD(COUNT(AS85:AX85)),"ERRO",SUM((AT85-AS85),(AV85-AU85),(AX85-AW85))),"ERRO"))</f>
        <v>0</v>
      </c>
      <c r="AZ85" s="13"/>
      <c r="BA85" s="71"/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BASE_MAPA!$E$2:$E$359, BASE_MAPA!$J$2:$J$359), "ERRO")</f>
        <v>MARCO INICIAL - ALTO ARAGUAIA</v>
      </c>
      <c r="BF85" s="287" t="str">
        <f>IF(BS_CONTROLE[[#This Row],[Responsavel pelo boletim]]=0, "-", BS_CONTROLE[[#This Row],[Responsavel pelo boletim]])</f>
        <v xml:space="preserve">Fernanda 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10"/>
        <v>Produção e Intervalo</v>
      </c>
      <c r="BR85" s="18">
        <f t="shared" si="11"/>
        <v>0</v>
      </c>
      <c r="BS85" s="18">
        <f t="shared" si="12"/>
        <v>0</v>
      </c>
      <c r="BT85" s="225" t="str">
        <f t="shared" si="13"/>
        <v/>
      </c>
    </row>
    <row r="86" spans="1:72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51" t="s">
        <v>855</v>
      </c>
      <c r="E86" s="321">
        <v>65</v>
      </c>
      <c r="F86" s="172" t="s">
        <v>743</v>
      </c>
      <c r="G86" s="9" t="str">
        <f>IF(D86="","*",VLOOKUP(F86,BS_ATIVIDADE[#All],3,FALSE))</f>
        <v>MODERNIZAÇÃO</v>
      </c>
      <c r="H86" s="204" t="s">
        <v>220</v>
      </c>
      <c r="I86" s="173" t="s">
        <v>609</v>
      </c>
      <c r="J86" s="217">
        <v>74</v>
      </c>
      <c r="K86" s="217">
        <v>62.2</v>
      </c>
      <c r="L86" s="83" t="s">
        <v>609</v>
      </c>
      <c r="M86" s="204" t="s">
        <v>220</v>
      </c>
      <c r="N86" s="204" t="s">
        <v>220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BASE_MAPA!$E$2:$E$359, BASE_MAPA!$J$2:$J$359), "ERRO")</f>
        <v>MARCO INICIAL - ALTO ARAGUAIA</v>
      </c>
      <c r="V86" s="198" t="s">
        <v>1351</v>
      </c>
      <c r="W86" s="173" t="s">
        <v>1215</v>
      </c>
      <c r="X86" s="218" t="s">
        <v>957</v>
      </c>
      <c r="Y86" s="158"/>
      <c r="Z86" s="158" t="s">
        <v>962</v>
      </c>
      <c r="AA86" s="83" t="s">
        <v>609</v>
      </c>
      <c r="AB86" s="70" t="s">
        <v>609</v>
      </c>
      <c r="AC86" s="70" t="s">
        <v>609</v>
      </c>
      <c r="AD86" s="173" t="s">
        <v>609</v>
      </c>
      <c r="AE86" s="83" t="s">
        <v>609</v>
      </c>
      <c r="AF86" s="83" t="s">
        <v>609</v>
      </c>
      <c r="AG86" s="83" t="s">
        <v>609</v>
      </c>
      <c r="AH86" s="48"/>
      <c r="AI86" s="142" t="str">
        <f>IF(BS_CONTROLE[[#This Row],[Atividade]]=0, "-", BS_CONTROLE[[#This Row],[Atividade]])</f>
        <v>MODERNIZAÇÃO - SOLDA</v>
      </c>
      <c r="AJ86" s="9" t="str">
        <f>IF(D86="","*",VLOOKUP(AI86,BS_ATIVIDADE[#Data],3,FALSE))</f>
        <v>MODERNIZAÇÃO</v>
      </c>
      <c r="AK86" s="284" t="str">
        <f>IF(BS_CONTROLE[[#This Row],[Local - Partida]]=0, "-", BS_CONTROLE[[#This Row],[Local - Partida]])</f>
        <v>TQI2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TQI2</v>
      </c>
      <c r="AN86" s="284" t="str">
        <f>IF(BS_CONTROLE[[#This Row],[SB]]=0, "-", BS_CONTROLE[[#This Row],[SB]])</f>
        <v>TQI2</v>
      </c>
      <c r="AO86" s="285">
        <f>IF(BS_CONTROLE[[#This Row],[SUB]]=0, "-", BS_CONTROLE[[#This Row],[SUB]])</f>
        <v>74</v>
      </c>
      <c r="AP86" s="286">
        <f>IF(BS_CONTROLE[[#This Row],[KM - Inicio]]=0, "-", BS_CONTROLE[[#This Row],[KM - Inicio]])</f>
        <v>62.2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>
        <f>IF(D86="","*",IFERROR(IF(ISODD(COUNT(AS86:AX86)),"ERRO",SUM((AT86-AS86),(AV86-AU86),(AX86-AW86))),"ERRO"))</f>
        <v>0</v>
      </c>
      <c r="AZ86" s="13"/>
      <c r="BA86" s="71"/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287" t="str">
        <f>IF(BS_CONTROLE[[#This Row],[Responsavel pelo boletim]]=0, "-", BS_CONTROLE[[#This Row],[Responsavel pelo boletim]])</f>
        <v>Heleno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10"/>
        <v>Produção e Intervalo</v>
      </c>
      <c r="BR86" s="18">
        <f t="shared" si="11"/>
        <v>0</v>
      </c>
      <c r="BS86" s="18">
        <f t="shared" si="12"/>
        <v>0</v>
      </c>
      <c r="BT86" s="225" t="str">
        <f t="shared" si="13"/>
        <v/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1425</v>
      </c>
      <c r="E87" s="320">
        <v>67</v>
      </c>
      <c r="F87" s="172" t="s">
        <v>623</v>
      </c>
      <c r="G87" s="9" t="str">
        <f>IF(D87="","*",VLOOKUP(F87,BS_ATIVIDADE[#All],3,FALSE))</f>
        <v>OUTROS</v>
      </c>
      <c r="H87" s="173" t="s">
        <v>520</v>
      </c>
      <c r="I87" s="173" t="s">
        <v>1426</v>
      </c>
      <c r="J87" s="217">
        <v>78</v>
      </c>
      <c r="K87" s="217">
        <v>336</v>
      </c>
      <c r="L87" s="83" t="s">
        <v>609</v>
      </c>
      <c r="M87" s="204" t="s">
        <v>1427</v>
      </c>
      <c r="N87" s="204" t="s">
        <v>1428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BASE_MAPA!$E$2:$E$359, BASE_MAPA!$J$2:$J$359), "ERRO")</f>
        <v>ITIRAPINA - BAURU</v>
      </c>
      <c r="V87" s="198" t="s">
        <v>1295</v>
      </c>
      <c r="W87" s="325" t="s">
        <v>1429</v>
      </c>
      <c r="X87" s="218" t="s">
        <v>957</v>
      </c>
      <c r="Y87" s="158"/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609</v>
      </c>
      <c r="AF87" s="83" t="s">
        <v>609</v>
      </c>
      <c r="AG87" s="83" t="s">
        <v>609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84" t="str">
        <f>IF(BS_CONTROLE[[#This Row],[Local - Partida]]=0, "-", BS_CONTROLE[[#This Row],[Local - Partida]])</f>
        <v>ZTP</v>
      </c>
      <c r="AL87" s="284" t="str">
        <f>IF(BS_CONTROLE[[#This Row],[Local - Encerramento]]=0, "-", BS_CONTROLE[[#This Row],[Local - Encerramento]])</f>
        <v>IBA</v>
      </c>
      <c r="AM87" s="284" t="str">
        <f>IF(BS_CONTROLE[[#This Row],[Entre - Estações]]=0, "-", BS_CONTROLE[[#This Row],[Entre - Estações]])</f>
        <v>ZTP-IBA</v>
      </c>
      <c r="AN87" s="284" t="str">
        <f>IF(BS_CONTROLE[[#This Row],[SB]]=0, "-", BS_CONTROLE[[#This Row],[SB]])</f>
        <v>ZTPIBA</v>
      </c>
      <c r="AO87" s="285">
        <f>IF(BS_CONTROLE[[#This Row],[SUB]]=0, "-", BS_CONTROLE[[#This Row],[SUB]])</f>
        <v>78</v>
      </c>
      <c r="AP87" s="286">
        <f>IF(BS_CONTROLE[[#This Row],[KM - Inicio]]=0, "-", BS_CONTROLE[[#This Row],[KM - Inicio]])</f>
        <v>336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BASE_MAPA!$E$2:$E$359, BASE_MAPA!$J$2:$J$359), "ERRO")</f>
        <v>ITIRAPINA - BAURU</v>
      </c>
      <c r="BF87" s="287" t="str">
        <f>IF(BS_CONTROLE[[#This Row],[Responsavel pelo boletim]]=0, "-", BS_CONTROLE[[#This Row],[Responsavel pelo boletim]])</f>
        <v>PCM Via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10"/>
        <v>Produção e Intervalo</v>
      </c>
      <c r="BR87" s="18">
        <f t="shared" si="11"/>
        <v>0</v>
      </c>
      <c r="BS87" s="18">
        <f t="shared" si="12"/>
        <v>0</v>
      </c>
      <c r="BT87" s="225" t="str">
        <f t="shared" si="13"/>
        <v/>
      </c>
    </row>
    <row r="88" spans="1:72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20">
        <v>67</v>
      </c>
      <c r="F88" s="172" t="s">
        <v>611</v>
      </c>
      <c r="G88" s="9" t="str">
        <f>IF(D88="","*",VLOOKUP(F88,BS_ATIVIDADE[#All],3,FALSE))</f>
        <v>CAMINHÂO - SOLDA</v>
      </c>
      <c r="H88" s="173" t="s">
        <v>466</v>
      </c>
      <c r="I88" s="173" t="s">
        <v>466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0.41666666666666669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ITIRAPINA - BAURU</v>
      </c>
      <c r="V88" s="198" t="s">
        <v>1355</v>
      </c>
      <c r="W88" s="173" t="s">
        <v>1405</v>
      </c>
      <c r="X88" s="218" t="s">
        <v>957</v>
      </c>
      <c r="Y88" s="158"/>
      <c r="Z88" s="158" t="s">
        <v>953</v>
      </c>
      <c r="AA88" s="83">
        <v>1</v>
      </c>
      <c r="AB88" s="70" t="s">
        <v>948</v>
      </c>
      <c r="AC88" s="70" t="s">
        <v>609</v>
      </c>
      <c r="AD88" s="173">
        <v>0.29166666666666669</v>
      </c>
      <c r="AE88" s="83">
        <v>6251</v>
      </c>
      <c r="AF88" s="83" t="s">
        <v>609</v>
      </c>
      <c r="AG88" s="83" t="s">
        <v>609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84" t="str">
        <f>IF(BS_CONTROLE[[#This Row],[Local - Partida]]=0, "-", BS_CONTROLE[[#This Row],[Local - Partida]])</f>
        <v>ZVT1</v>
      </c>
      <c r="AL88" s="284" t="str">
        <f>IF(BS_CONTROLE[[#This Row],[Local - Encerramento]]=0, "-", BS_CONTROLE[[#This Row],[Local - Encerramento]])</f>
        <v>ZVT1</v>
      </c>
      <c r="AM88" s="284" t="str">
        <f>IF(BS_CONTROLE[[#This Row],[Entre - Estações]]=0, "-", BS_CONTROLE[[#This Row],[Entre - Estações]])</f>
        <v>ZVT-ZDK</v>
      </c>
      <c r="AN88" s="284" t="str">
        <f>IF(BS_CONTROLE[[#This Row],[SB]]=0, "-", BS_CONTROLE[[#This Row],[SB]])</f>
        <v>ZVTZDK</v>
      </c>
      <c r="AO88" s="285">
        <f>IF(BS_CONTROLE[[#This Row],[SUB]]=0, "-", BS_CONTROLE[[#This Row],[SUB]])</f>
        <v>78</v>
      </c>
      <c r="AP88" s="286">
        <f>IF(BS_CONTROLE[[#This Row],[KM - Inicio]]=0, "-", BS_CONTROLE[[#This Row],[KM - Inicio]])</f>
        <v>248</v>
      </c>
      <c r="AQ88" s="286">
        <f>IF(BS_CONTROLE[[#This Row],[KM - Fim]]=0, "-", BS_CONTROLE[[#This Row],[KM - Fim]])</f>
        <v>244</v>
      </c>
      <c r="AR88" s="38"/>
      <c r="AS88" s="38"/>
      <c r="AT88" s="38"/>
      <c r="AU88" s="38"/>
      <c r="AV88" s="38"/>
      <c r="AW88" s="38"/>
      <c r="AX88" s="38"/>
      <c r="AY88" s="319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ITIRAPINA - BAURU</v>
      </c>
      <c r="BF88" s="287" t="str">
        <f>IF(BS_CONTROLE[[#This Row],[Responsavel pelo boletim]]=0, "-", BS_CONTROLE[[#This Row],[Responsavel pelo boletim]])</f>
        <v>Higor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10"/>
        <v>Produção e Intervalo</v>
      </c>
      <c r="BR88" s="18">
        <f t="shared" si="11"/>
        <v>0</v>
      </c>
      <c r="BS88" s="18">
        <f t="shared" si="12"/>
        <v>0</v>
      </c>
      <c r="BT88" s="225" t="str">
        <f t="shared" si="13"/>
        <v/>
      </c>
    </row>
    <row r="89" spans="1:72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778</v>
      </c>
      <c r="E89" s="320">
        <v>68</v>
      </c>
      <c r="F89" s="172" t="s">
        <v>741</v>
      </c>
      <c r="G89" s="9" t="str">
        <f>IF(D89="","*",VLOOKUP(F89,BS_ATIVIDADE[#All],3,FALSE))</f>
        <v>MODERNIZAÇÃO</v>
      </c>
      <c r="H89" s="173" t="s">
        <v>396</v>
      </c>
      <c r="I89" s="173" t="s">
        <v>396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BASE_MAPA!$E$2:$E$359, BASE_MAPA!$J$2:$J$359), "ERRO")</f>
        <v>ARARAQUARA - COLOMBIA</v>
      </c>
      <c r="V89" s="198" t="s">
        <v>1233</v>
      </c>
      <c r="W89" s="173" t="s">
        <v>1397</v>
      </c>
      <c r="X89" s="218" t="s">
        <v>957</v>
      </c>
      <c r="Y89" s="158"/>
      <c r="Z89" s="158" t="s">
        <v>958</v>
      </c>
      <c r="AA89" s="83">
        <v>1</v>
      </c>
      <c r="AB89" s="70" t="s">
        <v>948</v>
      </c>
      <c r="AC89" s="70" t="s">
        <v>609</v>
      </c>
      <c r="AD89" s="173">
        <v>0.29166666666666669</v>
      </c>
      <c r="AE89" s="83">
        <v>6241</v>
      </c>
      <c r="AF89" s="83" t="s">
        <v>609</v>
      </c>
      <c r="AG89" s="83" t="s">
        <v>609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84" t="str">
        <f>IF(BS_CONTROLE[[#This Row],[Local - Partida]]=0, "-", BS_CONTROLE[[#This Row],[Local - Partida]])</f>
        <v>ZGT1</v>
      </c>
      <c r="AL89" s="284" t="str">
        <f>IF(BS_CONTROLE[[#This Row],[Local - Encerramento]]=0, "-", BS_CONTROLE[[#This Row],[Local - Encerramento]])</f>
        <v>ZGT1</v>
      </c>
      <c r="AM89" s="284" t="str">
        <f>IF(BS_CONTROLE[[#This Row],[Entre - Estações]]=0, "-", BS_CONTROLE[[#This Row],[Entre - Estações]])</f>
        <v>ZGT-ZXE</v>
      </c>
      <c r="AN89" s="284" t="str">
        <f>IF(BS_CONTROLE[[#This Row],[SB]]=0, "-", BS_CONTROLE[[#This Row],[SB]])</f>
        <v>ZGTZXE</v>
      </c>
      <c r="AO89" s="285">
        <f>IF(BS_CONTROLE[[#This Row],[SUB]]=0, "-", BS_CONTROLE[[#This Row],[SUB]])</f>
        <v>72</v>
      </c>
      <c r="AP89" s="286">
        <f>IF(BS_CONTROLE[[#This Row],[KM - Inicio]]=0, "-", BS_CONTROLE[[#This Row],[KM - Inicio]])</f>
        <v>303</v>
      </c>
      <c r="AQ89" s="286">
        <f>IF(BS_CONTROLE[[#This Row],[KM - Fim]]=0, "-", BS_CONTROLE[[#This Row],[KM - Fim]])</f>
        <v>301</v>
      </c>
      <c r="AR89" s="38"/>
      <c r="AS89" s="38"/>
      <c r="AT89" s="38"/>
      <c r="AU89" s="38"/>
      <c r="AV89" s="38"/>
      <c r="AW89" s="38"/>
      <c r="AX89" s="38"/>
      <c r="AY89" s="319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ARARAQUARA - COLOMBIA</v>
      </c>
      <c r="BF89" s="287" t="str">
        <f>IF(BS_CONTROLE[[#This Row],[Responsavel pelo boletim]]=0, "-", BS_CONTROLE[[#This Row],[Responsavel pelo boletim]])</f>
        <v>Augusto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10"/>
        <v>Produção e Intervalo</v>
      </c>
      <c r="BR89" s="18">
        <f t="shared" si="11"/>
        <v>0</v>
      </c>
      <c r="BS89" s="18">
        <f t="shared" si="12"/>
        <v>0</v>
      </c>
      <c r="BT89" s="225" t="str">
        <f t="shared" si="13"/>
        <v/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20">
        <v>69</v>
      </c>
      <c r="F90" s="172" t="s">
        <v>683</v>
      </c>
      <c r="G90" s="9" t="str">
        <f>IF(D90="","*",VLOOKUP(F90,BS_ATIVIDADE[#All],3,FALSE))</f>
        <v>OUTROS</v>
      </c>
      <c r="H90" s="173" t="s">
        <v>288</v>
      </c>
      <c r="I90" s="173" t="s">
        <v>282</v>
      </c>
      <c r="J90" s="217">
        <v>103</v>
      </c>
      <c r="K90" s="217">
        <v>1539</v>
      </c>
      <c r="L90" s="83" t="s">
        <v>609</v>
      </c>
      <c r="M90" s="204" t="s">
        <v>286</v>
      </c>
      <c r="N90" s="204" t="s">
        <v>287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BASE_MAPA!$E$2:$E$359, BASE_MAPA!$J$2:$J$359), "ERRO")</f>
        <v>OURO VERDE - LIGAÇÃO</v>
      </c>
      <c r="V90" s="198" t="s">
        <v>1413</v>
      </c>
      <c r="W90" s="173" t="s">
        <v>1430</v>
      </c>
      <c r="X90" s="218" t="s">
        <v>957</v>
      </c>
      <c r="Y90" s="158"/>
      <c r="Z90" s="158" t="s">
        <v>953</v>
      </c>
      <c r="AA90" s="83">
        <v>1</v>
      </c>
      <c r="AB90" s="70" t="s">
        <v>948</v>
      </c>
      <c r="AC90" s="70" t="s">
        <v>609</v>
      </c>
      <c r="AD90" s="173">
        <v>0.29166666666666669</v>
      </c>
      <c r="AE90" s="83">
        <v>1802</v>
      </c>
      <c r="AF90" s="83" t="s">
        <v>609</v>
      </c>
      <c r="AG90" s="83" t="s">
        <v>609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84" t="str">
        <f>IF(BS_CONTROLE[[#This Row],[Local - Partida]]=0, "-", BS_CONTROLE[[#This Row],[Local - Partida]])</f>
        <v>PNV</v>
      </c>
      <c r="AL90" s="284" t="str">
        <f>IF(BS_CONTROLE[[#This Row],[Local - Encerramento]]=0, "-", BS_CONTROLE[[#This Row],[Local - Encerramento]])</f>
        <v>POS</v>
      </c>
      <c r="AM90" s="284" t="str">
        <f>IF(BS_CONTROLE[[#This Row],[Entre - Estações]]=0, "-", BS_CONTROLE[[#This Row],[Entre - Estações]])</f>
        <v>PNV-POS</v>
      </c>
      <c r="AN90" s="284" t="str">
        <f>IF(BS_CONTROLE[[#This Row],[SB]]=0, "-", BS_CONTROLE[[#This Row],[SB]])</f>
        <v>PNVPOS</v>
      </c>
      <c r="AO90" s="285">
        <f>IF(BS_CONTROLE[[#This Row],[SUB]]=0, "-", BS_CONTROLE[[#This Row],[SUB]])</f>
        <v>103</v>
      </c>
      <c r="AP90" s="286">
        <f>IF(BS_CONTROLE[[#This Row],[KM - Inicio]]=0, "-", BS_CONTROLE[[#This Row],[KM - Inicio]])</f>
        <v>1539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BASE_MAPA!$E$2:$E$359, BASE_MAPA!$J$2:$J$359), "ERRO")</f>
        <v>OURO VERDE - LIGAÇÃO</v>
      </c>
      <c r="BF90" s="287" t="str">
        <f>IF(BS_CONTROLE[[#This Row],[Responsavel pelo boletim]]=0, "-", BS_CONTROLE[[#This Row],[Responsavel pelo boletim]])</f>
        <v>Deydson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85:K450" name="Range1_8_1"/>
    <protectedRange sqref="O6:Q8 O18:Q18 O13:Q16 O27:Q28 BA15 O32:Q44 O49:Q50 BA22 BA25 O21:Q25 O47:Q47 O53:Q66 O68:Q72 O74:Q83 O85:Q88 O90:Q450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 J84:K84" name="Range1_8_1_1"/>
    <protectedRange sqref="O9:Q11 O17:Q17 O29:Q29 O48:Q48 O46:Q46 O67:Q67 O84:Q84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581" priority="21457" operator="equal">
      <formula>"ERRO"</formula>
    </cfRule>
  </conditionalFormatting>
  <conditionalFormatting sqref="X4 Y475:Y550 Y1:Z9 Y10:Y13 Z25:Z28 Y37:Z42 Z49:Z50 Z44:Z45 Y46:Z46 Z47 Z56 Y57:Z474">
    <cfRule type="cellIs" dxfId="1580" priority="21446" operator="equal">
      <formula>"OPORTUNIDADE"</formula>
    </cfRule>
  </conditionalFormatting>
  <conditionalFormatting sqref="AZ6:AZ522">
    <cfRule type="expression" dxfId="1579" priority="21441">
      <formula>$BU6=1</formula>
    </cfRule>
  </conditionalFormatting>
  <conditionalFormatting sqref="BQ6:BQ599">
    <cfRule type="cellIs" dxfId="1578" priority="21452" operator="equal">
      <formula>"Produção e Intervalo"</formula>
    </cfRule>
    <cfRule type="cellIs" dxfId="1577" priority="21453" operator="equal">
      <formula>"Aderente"</formula>
    </cfRule>
    <cfRule type="cellIs" dxfId="1576" priority="21454" operator="equal">
      <formula>"Intervalo"</formula>
    </cfRule>
    <cfRule type="cellIs" dxfId="1575" priority="21455" operator="equal">
      <formula>"Produção"</formula>
    </cfRule>
    <cfRule type="cellIs" dxfId="1574" priority="21456" operator="equal">
      <formula>"ERRO"</formula>
    </cfRule>
  </conditionalFormatting>
  <conditionalFormatting sqref="BR6:BS552">
    <cfRule type="cellIs" dxfId="1573" priority="21434" operator="equal">
      <formula>"*"</formula>
    </cfRule>
    <cfRule type="cellIs" dxfId="1572" priority="21435" operator="greaterThanOrEqual">
      <formula>1</formula>
    </cfRule>
    <cfRule type="cellIs" dxfId="1571" priority="21436" operator="lessThan">
      <formula>1</formula>
    </cfRule>
  </conditionalFormatting>
  <conditionalFormatting sqref="X475:X522 Y475:Y550 Y6:Z9 Y10:Y13 Z25:Z28 Y37:Z42 Z49:Z50 Z44:Z45 Y46:Z46 Z47 Z56 Y57:Z474">
    <cfRule type="cellIs" dxfId="1570" priority="21382" operator="equal">
      <formula>"NÃO"</formula>
    </cfRule>
    <cfRule type="cellIs" dxfId="1569" priority="21383" operator="equal">
      <formula>"SIM"</formula>
    </cfRule>
  </conditionalFormatting>
  <conditionalFormatting sqref="X475:X522">
    <cfRule type="cellIs" dxfId="1568" priority="21381" operator="equal">
      <formula>"OPORTUNIDADE"</formula>
    </cfRule>
  </conditionalFormatting>
  <conditionalFormatting sqref="Z475:Z522">
    <cfRule type="cellIs" dxfId="1567" priority="21379" operator="equal">
      <formula>"NÃO"</formula>
    </cfRule>
    <cfRule type="cellIs" dxfId="1566" priority="21380" operator="equal">
      <formula>"SIM"</formula>
    </cfRule>
  </conditionalFormatting>
  <conditionalFormatting sqref="Z475:Z522">
    <cfRule type="cellIs" dxfId="1565" priority="21378" operator="equal">
      <formula>"OPORTUNIDADE"</formula>
    </cfRule>
  </conditionalFormatting>
  <conditionalFormatting sqref="Y1048575:Y1048576">
    <cfRule type="cellIs" dxfId="1564" priority="21263" operator="equal">
      <formula>"OPORTUNIDADE"</formula>
    </cfRule>
  </conditionalFormatting>
  <conditionalFormatting sqref="Y1048575:Y1048576">
    <cfRule type="cellIs" dxfId="1563" priority="21261" operator="equal">
      <formula>"NÃO"</formula>
    </cfRule>
    <cfRule type="cellIs" dxfId="1562" priority="21262" operator="equal">
      <formula>"SIM"</formula>
    </cfRule>
  </conditionalFormatting>
  <conditionalFormatting sqref="Z523:Z548">
    <cfRule type="cellIs" dxfId="1561" priority="20998" operator="equal">
      <formula>"OPORTUNIDADE"</formula>
    </cfRule>
  </conditionalFormatting>
  <conditionalFormatting sqref="Z523:Z548">
    <cfRule type="cellIs" dxfId="1560" priority="20996" operator="equal">
      <formula>"NÃO"</formula>
    </cfRule>
    <cfRule type="cellIs" dxfId="1559" priority="20997" operator="equal">
      <formula>"SIM"</formula>
    </cfRule>
  </conditionalFormatting>
  <conditionalFormatting sqref="X549">
    <cfRule type="cellIs" dxfId="1558" priority="20984" operator="equal">
      <formula>"NÃO"</formula>
    </cfRule>
    <cfRule type="cellIs" dxfId="1557" priority="20985" operator="equal">
      <formula>"SIM"</formula>
    </cfRule>
  </conditionalFormatting>
  <conditionalFormatting sqref="X549">
    <cfRule type="cellIs" dxfId="1556" priority="20983" operator="equal">
      <formula>"OPORTUNIDADE"</formula>
    </cfRule>
  </conditionalFormatting>
  <conditionalFormatting sqref="Z549">
    <cfRule type="cellIs" dxfId="1555" priority="20981" operator="equal">
      <formula>"NÃO"</formula>
    </cfRule>
    <cfRule type="cellIs" dxfId="1554" priority="20982" operator="equal">
      <formula>"SIM"</formula>
    </cfRule>
  </conditionalFormatting>
  <conditionalFormatting sqref="Z549">
    <cfRule type="cellIs" dxfId="1553" priority="20980" operator="equal">
      <formula>"OPORTUNIDADE"</formula>
    </cfRule>
  </conditionalFormatting>
  <conditionalFormatting sqref="BI549">
    <cfRule type="iconSet" priority="20989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990">
      <iconSet showValue="0">
        <cfvo type="percent" val="0"/>
        <cfvo type="num" val="1"/>
        <cfvo type="num" val="1" gte="0"/>
      </iconSet>
    </cfRule>
    <cfRule type="iconSet" priority="20991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992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552" priority="21600">
      <formula>$BU492=1</formula>
    </cfRule>
  </conditionalFormatting>
  <conditionalFormatting sqref="AZ525:AZ549">
    <cfRule type="expression" dxfId="1551" priority="21760">
      <formula>$BU497=1</formula>
    </cfRule>
  </conditionalFormatting>
  <conditionalFormatting sqref="BI523:BI548">
    <cfRule type="iconSet" priority="21761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763">
      <iconSet showValue="0">
        <cfvo type="percent" val="0"/>
        <cfvo type="num" val="1"/>
        <cfvo type="num" val="1" gte="0"/>
      </iconSet>
    </cfRule>
    <cfRule type="iconSet" priority="21764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767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769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770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550" priority="16395" operator="equal">
      <formula>"*"</formula>
    </cfRule>
    <cfRule type="cellIs" dxfId="1549" priority="16396" operator="greaterThanOrEqual">
      <formula>1</formula>
    </cfRule>
    <cfRule type="cellIs" dxfId="1548" priority="16397" operator="lessThan">
      <formula>1</formula>
    </cfRule>
  </conditionalFormatting>
  <conditionalFormatting sqref="BI6:BI522">
    <cfRule type="iconSet" priority="21784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785">
      <iconSet showValue="0">
        <cfvo type="percent" val="0"/>
        <cfvo type="num" val="1"/>
        <cfvo type="num" val="1" gte="0"/>
      </iconSet>
    </cfRule>
    <cfRule type="iconSet" priority="21786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1802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74:BK599 BK55:BK72">
    <cfRule type="iconSet" priority="21803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:BP599 BP33:BP64 BP66">
    <cfRule type="iconSet" priority="21804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47" priority="3103" operator="equal">
      <formula>"OPORTUNIDADE"</formula>
    </cfRule>
  </conditionalFormatting>
  <conditionalFormatting sqref="Y14:Z14 Z12:Z13">
    <cfRule type="cellIs" dxfId="1546" priority="3101" operator="equal">
      <formula>"NÃO"</formula>
    </cfRule>
    <cfRule type="cellIs" dxfId="1545" priority="3102" operator="equal">
      <formula>"SIM"</formula>
    </cfRule>
  </conditionalFormatting>
  <conditionalFormatting sqref="Y23:Z23">
    <cfRule type="cellIs" dxfId="1544" priority="3091" operator="equal">
      <formula>"OPORTUNIDADE"</formula>
    </cfRule>
  </conditionalFormatting>
  <conditionalFormatting sqref="Y23:Z23">
    <cfRule type="cellIs" dxfId="1543" priority="3089" operator="equal">
      <formula>"NÃO"</formula>
    </cfRule>
    <cfRule type="cellIs" dxfId="1542" priority="3090" operator="equal">
      <formula>"SIM"</formula>
    </cfRule>
  </conditionalFormatting>
  <conditionalFormatting sqref="Z11">
    <cfRule type="cellIs" dxfId="1541" priority="3088" operator="equal">
      <formula>"OPORTUNIDADE"</formula>
    </cfRule>
  </conditionalFormatting>
  <conditionalFormatting sqref="Z11">
    <cfRule type="cellIs" dxfId="1540" priority="3086" operator="equal">
      <formula>"NÃO"</formula>
    </cfRule>
    <cfRule type="cellIs" dxfId="1539" priority="3087" operator="equal">
      <formula>"SIM"</formula>
    </cfRule>
  </conditionalFormatting>
  <conditionalFormatting sqref="Z11">
    <cfRule type="cellIs" dxfId="1538" priority="3085" operator="equal">
      <formula>"OPORTUNIDADE"</formula>
    </cfRule>
  </conditionalFormatting>
  <conditionalFormatting sqref="Z11">
    <cfRule type="cellIs" dxfId="1537" priority="3083" operator="equal">
      <formula>"NÃO"</formula>
    </cfRule>
    <cfRule type="cellIs" dxfId="1536" priority="3084" operator="equal">
      <formula>"SIM"</formula>
    </cfRule>
  </conditionalFormatting>
  <conditionalFormatting sqref="Z11">
    <cfRule type="cellIs" dxfId="1535" priority="3082" operator="equal">
      <formula>"OPORTUNIDADE"</formula>
    </cfRule>
  </conditionalFormatting>
  <conditionalFormatting sqref="Z11">
    <cfRule type="cellIs" dxfId="1534" priority="3080" operator="equal">
      <formula>"NÃO"</formula>
    </cfRule>
    <cfRule type="cellIs" dxfId="1533" priority="3081" operator="equal">
      <formula>"SIM"</formula>
    </cfRule>
  </conditionalFormatting>
  <conditionalFormatting sqref="Z11">
    <cfRule type="cellIs" dxfId="1532" priority="3079" operator="equal">
      <formula>"OPORTUNIDADE"</formula>
    </cfRule>
  </conditionalFormatting>
  <conditionalFormatting sqref="Z11">
    <cfRule type="cellIs" dxfId="1531" priority="3077" operator="equal">
      <formula>"NÃO"</formula>
    </cfRule>
    <cfRule type="cellIs" dxfId="1530" priority="3078" operator="equal">
      <formula>"SIM"</formula>
    </cfRule>
  </conditionalFormatting>
  <conditionalFormatting sqref="Z11">
    <cfRule type="cellIs" dxfId="1529" priority="3076" operator="equal">
      <formula>"OPORTUNIDADE"</formula>
    </cfRule>
  </conditionalFormatting>
  <conditionalFormatting sqref="Z11">
    <cfRule type="cellIs" dxfId="1528" priority="3074" operator="equal">
      <formula>"NÃO"</formula>
    </cfRule>
    <cfRule type="cellIs" dxfId="1527" priority="3075" operator="equal">
      <formula>"SIM"</formula>
    </cfRule>
  </conditionalFormatting>
  <conditionalFormatting sqref="Z11">
    <cfRule type="cellIs" dxfId="1526" priority="3073" operator="equal">
      <formula>"OPORTUNIDADE"</formula>
    </cfRule>
  </conditionalFormatting>
  <conditionalFormatting sqref="Z11">
    <cfRule type="cellIs" dxfId="1525" priority="3071" operator="equal">
      <formula>"NÃO"</formula>
    </cfRule>
    <cfRule type="cellIs" dxfId="1524" priority="3072" operator="equal">
      <formula>"SIM"</formula>
    </cfRule>
  </conditionalFormatting>
  <conditionalFormatting sqref="Z11">
    <cfRule type="cellIs" dxfId="1523" priority="3070" operator="equal">
      <formula>"OPORTUNIDADE"</formula>
    </cfRule>
  </conditionalFormatting>
  <conditionalFormatting sqref="Z11">
    <cfRule type="cellIs" dxfId="1522" priority="3068" operator="equal">
      <formula>"NÃO"</formula>
    </cfRule>
    <cfRule type="cellIs" dxfId="1521" priority="3069" operator="equal">
      <formula>"SIM"</formula>
    </cfRule>
  </conditionalFormatting>
  <conditionalFormatting sqref="Z11">
    <cfRule type="cellIs" dxfId="1520" priority="3067" operator="equal">
      <formula>"OPORTUNIDADE"</formula>
    </cfRule>
  </conditionalFormatting>
  <conditionalFormatting sqref="Z11">
    <cfRule type="cellIs" dxfId="1519" priority="3065" operator="equal">
      <formula>"NÃO"</formula>
    </cfRule>
    <cfRule type="cellIs" dxfId="1518" priority="3066" operator="equal">
      <formula>"SIM"</formula>
    </cfRule>
  </conditionalFormatting>
  <conditionalFormatting sqref="Z11">
    <cfRule type="cellIs" dxfId="1517" priority="3064" operator="equal">
      <formula>"OPORTUNIDADE"</formula>
    </cfRule>
  </conditionalFormatting>
  <conditionalFormatting sqref="Z11">
    <cfRule type="cellIs" dxfId="1516" priority="3062" operator="equal">
      <formula>"NÃO"</formula>
    </cfRule>
    <cfRule type="cellIs" dxfId="1515" priority="3063" operator="equal">
      <formula>"SIM"</formula>
    </cfRule>
  </conditionalFormatting>
  <conditionalFormatting sqref="Z11">
    <cfRule type="cellIs" dxfId="1514" priority="3061" operator="equal">
      <formula>"OPORTUNIDADE"</formula>
    </cfRule>
  </conditionalFormatting>
  <conditionalFormatting sqref="Z11">
    <cfRule type="cellIs" dxfId="1513" priority="3059" operator="equal">
      <formula>"NÃO"</formula>
    </cfRule>
    <cfRule type="cellIs" dxfId="1512" priority="3060" operator="equal">
      <formula>"SIM"</formula>
    </cfRule>
  </conditionalFormatting>
  <conditionalFormatting sqref="Z11">
    <cfRule type="cellIs" dxfId="1511" priority="3058" operator="equal">
      <formula>"OPORTUNIDADE"</formula>
    </cfRule>
  </conditionalFormatting>
  <conditionalFormatting sqref="Z11">
    <cfRule type="cellIs" dxfId="1510" priority="3056" operator="equal">
      <formula>"NÃO"</formula>
    </cfRule>
    <cfRule type="cellIs" dxfId="1509" priority="3057" operator="equal">
      <formula>"SIM"</formula>
    </cfRule>
  </conditionalFormatting>
  <conditionalFormatting sqref="Z11">
    <cfRule type="cellIs" dxfId="1508" priority="3055" operator="equal">
      <formula>"OPORTUNIDADE"</formula>
    </cfRule>
  </conditionalFormatting>
  <conditionalFormatting sqref="Z11">
    <cfRule type="cellIs" dxfId="1507" priority="3053" operator="equal">
      <formula>"NÃO"</formula>
    </cfRule>
    <cfRule type="cellIs" dxfId="1506" priority="3054" operator="equal">
      <formula>"SIM"</formula>
    </cfRule>
  </conditionalFormatting>
  <conditionalFormatting sqref="Z21">
    <cfRule type="cellIs" dxfId="1505" priority="3046" operator="equal">
      <formula>"OPORTUNIDADE"</formula>
    </cfRule>
  </conditionalFormatting>
  <conditionalFormatting sqref="Z21">
    <cfRule type="cellIs" dxfId="1504" priority="3044" operator="equal">
      <formula>"NÃO"</formula>
    </cfRule>
    <cfRule type="cellIs" dxfId="1503" priority="3045" operator="equal">
      <formula>"SIM"</formula>
    </cfRule>
  </conditionalFormatting>
  <conditionalFormatting sqref="Z21">
    <cfRule type="cellIs" dxfId="1502" priority="3043" operator="equal">
      <formula>"OPORTUNIDADE"</formula>
    </cfRule>
  </conditionalFormatting>
  <conditionalFormatting sqref="Z21">
    <cfRule type="cellIs" dxfId="1501" priority="3041" operator="equal">
      <formula>"NÃO"</formula>
    </cfRule>
    <cfRule type="cellIs" dxfId="1500" priority="3042" operator="equal">
      <formula>"SIM"</formula>
    </cfRule>
  </conditionalFormatting>
  <conditionalFormatting sqref="Z21">
    <cfRule type="cellIs" dxfId="1499" priority="3040" operator="equal">
      <formula>"OPORTUNIDADE"</formula>
    </cfRule>
  </conditionalFormatting>
  <conditionalFormatting sqref="Z21">
    <cfRule type="cellIs" dxfId="1498" priority="3038" operator="equal">
      <formula>"NÃO"</formula>
    </cfRule>
    <cfRule type="cellIs" dxfId="1497" priority="3039" operator="equal">
      <formula>"SIM"</formula>
    </cfRule>
  </conditionalFormatting>
  <conditionalFormatting sqref="Z21">
    <cfRule type="cellIs" dxfId="1496" priority="3037" operator="equal">
      <formula>"OPORTUNIDADE"</formula>
    </cfRule>
  </conditionalFormatting>
  <conditionalFormatting sqref="Z21">
    <cfRule type="cellIs" dxfId="1495" priority="3035" operator="equal">
      <formula>"NÃO"</formula>
    </cfRule>
    <cfRule type="cellIs" dxfId="1494" priority="3036" operator="equal">
      <formula>"SIM"</formula>
    </cfRule>
  </conditionalFormatting>
  <conditionalFormatting sqref="Z21">
    <cfRule type="cellIs" dxfId="1493" priority="3034" operator="equal">
      <formula>"OPORTUNIDADE"</formula>
    </cfRule>
  </conditionalFormatting>
  <conditionalFormatting sqref="Z21">
    <cfRule type="cellIs" dxfId="1492" priority="3032" operator="equal">
      <formula>"NÃO"</formula>
    </cfRule>
    <cfRule type="cellIs" dxfId="1491" priority="3033" operator="equal">
      <formula>"SIM"</formula>
    </cfRule>
  </conditionalFormatting>
  <conditionalFormatting sqref="Z21">
    <cfRule type="cellIs" dxfId="1490" priority="3031" operator="equal">
      <formula>"OPORTUNIDADE"</formula>
    </cfRule>
  </conditionalFormatting>
  <conditionalFormatting sqref="Z21">
    <cfRule type="cellIs" dxfId="1489" priority="3029" operator="equal">
      <formula>"NÃO"</formula>
    </cfRule>
    <cfRule type="cellIs" dxfId="1488" priority="3030" operator="equal">
      <formula>"SIM"</formula>
    </cfRule>
  </conditionalFormatting>
  <conditionalFormatting sqref="Z21">
    <cfRule type="cellIs" dxfId="1487" priority="3028" operator="equal">
      <formula>"OPORTUNIDADE"</formula>
    </cfRule>
  </conditionalFormatting>
  <conditionalFormatting sqref="Z21">
    <cfRule type="cellIs" dxfId="1486" priority="3026" operator="equal">
      <formula>"NÃO"</formula>
    </cfRule>
    <cfRule type="cellIs" dxfId="1485" priority="3027" operator="equal">
      <formula>"SIM"</formula>
    </cfRule>
  </conditionalFormatting>
  <conditionalFormatting sqref="Z21">
    <cfRule type="cellIs" dxfId="1484" priority="3025" operator="equal">
      <formula>"OPORTUNIDADE"</formula>
    </cfRule>
  </conditionalFormatting>
  <conditionalFormatting sqref="Z21">
    <cfRule type="cellIs" dxfId="1483" priority="3023" operator="equal">
      <formula>"NÃO"</formula>
    </cfRule>
    <cfRule type="cellIs" dxfId="1482" priority="3024" operator="equal">
      <formula>"SIM"</formula>
    </cfRule>
  </conditionalFormatting>
  <conditionalFormatting sqref="Z21">
    <cfRule type="cellIs" dxfId="1481" priority="3022" operator="equal">
      <formula>"OPORTUNIDADE"</formula>
    </cfRule>
  </conditionalFormatting>
  <conditionalFormatting sqref="Z21">
    <cfRule type="cellIs" dxfId="1480" priority="3020" operator="equal">
      <formula>"NÃO"</formula>
    </cfRule>
    <cfRule type="cellIs" dxfId="1479" priority="3021" operator="equal">
      <formula>"SIM"</formula>
    </cfRule>
  </conditionalFormatting>
  <conditionalFormatting sqref="Z21">
    <cfRule type="cellIs" dxfId="1478" priority="3019" operator="equal">
      <formula>"OPORTUNIDADE"</formula>
    </cfRule>
  </conditionalFormatting>
  <conditionalFormatting sqref="Z21">
    <cfRule type="cellIs" dxfId="1477" priority="3017" operator="equal">
      <formula>"NÃO"</formula>
    </cfRule>
    <cfRule type="cellIs" dxfId="1476" priority="3018" operator="equal">
      <formula>"SIM"</formula>
    </cfRule>
  </conditionalFormatting>
  <conditionalFormatting sqref="Z21">
    <cfRule type="cellIs" dxfId="1475" priority="3016" operator="equal">
      <formula>"OPORTUNIDADE"</formula>
    </cfRule>
  </conditionalFormatting>
  <conditionalFormatting sqref="Z21">
    <cfRule type="cellIs" dxfId="1474" priority="3014" operator="equal">
      <formula>"NÃO"</formula>
    </cfRule>
    <cfRule type="cellIs" dxfId="1473" priority="3015" operator="equal">
      <formula>"SIM"</formula>
    </cfRule>
  </conditionalFormatting>
  <conditionalFormatting sqref="Z21">
    <cfRule type="cellIs" dxfId="1472" priority="3013" operator="equal">
      <formula>"OPORTUNIDADE"</formula>
    </cfRule>
  </conditionalFormatting>
  <conditionalFormatting sqref="Z21">
    <cfRule type="cellIs" dxfId="1471" priority="3011" operator="equal">
      <formula>"NÃO"</formula>
    </cfRule>
    <cfRule type="cellIs" dxfId="1470" priority="3012" operator="equal">
      <formula>"SIM"</formula>
    </cfRule>
  </conditionalFormatting>
  <conditionalFormatting sqref="Y21">
    <cfRule type="cellIs" dxfId="1469" priority="3010" operator="equal">
      <formula>"OPORTUNIDADE"</formula>
    </cfRule>
  </conditionalFormatting>
  <conditionalFormatting sqref="Y21">
    <cfRule type="cellIs" dxfId="1468" priority="3008" operator="equal">
      <formula>"NÃO"</formula>
    </cfRule>
    <cfRule type="cellIs" dxfId="1467" priority="3009" operator="equal">
      <formula>"SIM"</formula>
    </cfRule>
  </conditionalFormatting>
  <conditionalFormatting sqref="Z30:Z31">
    <cfRule type="cellIs" dxfId="1466" priority="3007" operator="equal">
      <formula>"OPORTUNIDADE"</formula>
    </cfRule>
  </conditionalFormatting>
  <conditionalFormatting sqref="Z30:Z31">
    <cfRule type="cellIs" dxfId="1465" priority="3005" operator="equal">
      <formula>"NÃO"</formula>
    </cfRule>
    <cfRule type="cellIs" dxfId="1464" priority="3006" operator="equal">
      <formula>"SIM"</formula>
    </cfRule>
  </conditionalFormatting>
  <conditionalFormatting sqref="Z30:Z31">
    <cfRule type="cellIs" dxfId="1463" priority="3004" operator="equal">
      <formula>"OPORTUNIDADE"</formula>
    </cfRule>
  </conditionalFormatting>
  <conditionalFormatting sqref="Z30:Z31">
    <cfRule type="cellIs" dxfId="1462" priority="3002" operator="equal">
      <formula>"NÃO"</formula>
    </cfRule>
    <cfRule type="cellIs" dxfId="1461" priority="3003" operator="equal">
      <formula>"SIM"</formula>
    </cfRule>
  </conditionalFormatting>
  <conditionalFormatting sqref="Z30:Z31">
    <cfRule type="cellIs" dxfId="1460" priority="3001" operator="equal">
      <formula>"OPORTUNIDADE"</formula>
    </cfRule>
  </conditionalFormatting>
  <conditionalFormatting sqref="Z30:Z31">
    <cfRule type="cellIs" dxfId="1459" priority="2999" operator="equal">
      <formula>"NÃO"</formula>
    </cfRule>
    <cfRule type="cellIs" dxfId="1458" priority="3000" operator="equal">
      <formula>"SIM"</formula>
    </cfRule>
  </conditionalFormatting>
  <conditionalFormatting sqref="Z30:Z31">
    <cfRule type="cellIs" dxfId="1457" priority="2998" operator="equal">
      <formula>"OPORTUNIDADE"</formula>
    </cfRule>
  </conditionalFormatting>
  <conditionalFormatting sqref="Z30:Z31">
    <cfRule type="cellIs" dxfId="1456" priority="2996" operator="equal">
      <formula>"NÃO"</formula>
    </cfRule>
    <cfRule type="cellIs" dxfId="1455" priority="2997" operator="equal">
      <formula>"SIM"</formula>
    </cfRule>
  </conditionalFormatting>
  <conditionalFormatting sqref="Z30:Z31">
    <cfRule type="cellIs" dxfId="1454" priority="2995" operator="equal">
      <formula>"OPORTUNIDADE"</formula>
    </cfRule>
  </conditionalFormatting>
  <conditionalFormatting sqref="Z30:Z31">
    <cfRule type="cellIs" dxfId="1453" priority="2993" operator="equal">
      <formula>"NÃO"</formula>
    </cfRule>
    <cfRule type="cellIs" dxfId="1452" priority="2994" operator="equal">
      <formula>"SIM"</formula>
    </cfRule>
  </conditionalFormatting>
  <conditionalFormatting sqref="Z30:Z31">
    <cfRule type="cellIs" dxfId="1451" priority="2992" operator="equal">
      <formula>"OPORTUNIDADE"</formula>
    </cfRule>
  </conditionalFormatting>
  <conditionalFormatting sqref="Z30:Z31">
    <cfRule type="cellIs" dxfId="1450" priority="2990" operator="equal">
      <formula>"NÃO"</formula>
    </cfRule>
    <cfRule type="cellIs" dxfId="1449" priority="2991" operator="equal">
      <formula>"SIM"</formula>
    </cfRule>
  </conditionalFormatting>
  <conditionalFormatting sqref="Z30:Z31">
    <cfRule type="cellIs" dxfId="1448" priority="2989" operator="equal">
      <formula>"OPORTUNIDADE"</formula>
    </cfRule>
  </conditionalFormatting>
  <conditionalFormatting sqref="Z30:Z31">
    <cfRule type="cellIs" dxfId="1447" priority="2987" operator="equal">
      <formula>"NÃO"</formula>
    </cfRule>
    <cfRule type="cellIs" dxfId="1446" priority="2988" operator="equal">
      <formula>"SIM"</formula>
    </cfRule>
  </conditionalFormatting>
  <conditionalFormatting sqref="Z30:Z31">
    <cfRule type="cellIs" dxfId="1445" priority="2986" operator="equal">
      <formula>"OPORTUNIDADE"</formula>
    </cfRule>
  </conditionalFormatting>
  <conditionalFormatting sqref="Z30:Z31">
    <cfRule type="cellIs" dxfId="1444" priority="2984" operator="equal">
      <formula>"NÃO"</formula>
    </cfRule>
    <cfRule type="cellIs" dxfId="1443" priority="2985" operator="equal">
      <formula>"SIM"</formula>
    </cfRule>
  </conditionalFormatting>
  <conditionalFormatting sqref="Z30:Z31">
    <cfRule type="cellIs" dxfId="1442" priority="2983" operator="equal">
      <formula>"OPORTUNIDADE"</formula>
    </cfRule>
  </conditionalFormatting>
  <conditionalFormatting sqref="Z30:Z31">
    <cfRule type="cellIs" dxfId="1441" priority="2981" operator="equal">
      <formula>"NÃO"</formula>
    </cfRule>
    <cfRule type="cellIs" dxfId="1440" priority="2982" operator="equal">
      <formula>"SIM"</formula>
    </cfRule>
  </conditionalFormatting>
  <conditionalFormatting sqref="Z30:Z31">
    <cfRule type="cellIs" dxfId="1439" priority="2980" operator="equal">
      <formula>"OPORTUNIDADE"</formula>
    </cfRule>
  </conditionalFormatting>
  <conditionalFormatting sqref="Z30:Z31">
    <cfRule type="cellIs" dxfId="1438" priority="2978" operator="equal">
      <formula>"NÃO"</formula>
    </cfRule>
    <cfRule type="cellIs" dxfId="1437" priority="2979" operator="equal">
      <formula>"SIM"</formula>
    </cfRule>
  </conditionalFormatting>
  <conditionalFormatting sqref="Z30:Z31">
    <cfRule type="cellIs" dxfId="1436" priority="2977" operator="equal">
      <formula>"OPORTUNIDADE"</formula>
    </cfRule>
  </conditionalFormatting>
  <conditionalFormatting sqref="Z30:Z31">
    <cfRule type="cellIs" dxfId="1435" priority="2975" operator="equal">
      <formula>"NÃO"</formula>
    </cfRule>
    <cfRule type="cellIs" dxfId="1434" priority="2976" operator="equal">
      <formula>"SIM"</formula>
    </cfRule>
  </conditionalFormatting>
  <conditionalFormatting sqref="Z30:Z31">
    <cfRule type="cellIs" dxfId="1433" priority="2974" operator="equal">
      <formula>"OPORTUNIDADE"</formula>
    </cfRule>
  </conditionalFormatting>
  <conditionalFormatting sqref="Z30:Z31">
    <cfRule type="cellIs" dxfId="1432" priority="2972" operator="equal">
      <formula>"NÃO"</formula>
    </cfRule>
    <cfRule type="cellIs" dxfId="1431" priority="2973" operator="equal">
      <formula>"SIM"</formula>
    </cfRule>
  </conditionalFormatting>
  <conditionalFormatting sqref="Y35:Z35">
    <cfRule type="cellIs" dxfId="1430" priority="2968" operator="equal">
      <formula>"OPORTUNIDADE"</formula>
    </cfRule>
  </conditionalFormatting>
  <conditionalFormatting sqref="Y35:Z35">
    <cfRule type="cellIs" dxfId="1429" priority="2966" operator="equal">
      <formula>"NÃO"</formula>
    </cfRule>
    <cfRule type="cellIs" dxfId="1428" priority="2967" operator="equal">
      <formula>"SIM"</formula>
    </cfRule>
  </conditionalFormatting>
  <conditionalFormatting sqref="Z32:Z33">
    <cfRule type="cellIs" dxfId="1427" priority="2962" operator="equal">
      <formula>"OPORTUNIDADE"</formula>
    </cfRule>
  </conditionalFormatting>
  <conditionalFormatting sqref="Z32:Z33">
    <cfRule type="cellIs" dxfId="1426" priority="2960" operator="equal">
      <formula>"NÃO"</formula>
    </cfRule>
    <cfRule type="cellIs" dxfId="1425" priority="2961" operator="equal">
      <formula>"SIM"</formula>
    </cfRule>
  </conditionalFormatting>
  <conditionalFormatting sqref="Z29:Z30">
    <cfRule type="cellIs" dxfId="1424" priority="2959" operator="equal">
      <formula>"OPORTUNIDADE"</formula>
    </cfRule>
  </conditionalFormatting>
  <conditionalFormatting sqref="Z29:Z30">
    <cfRule type="cellIs" dxfId="1423" priority="2957" operator="equal">
      <formula>"NÃO"</formula>
    </cfRule>
    <cfRule type="cellIs" dxfId="1422" priority="2958" operator="equal">
      <formula>"SIM"</formula>
    </cfRule>
  </conditionalFormatting>
  <conditionalFormatting sqref="Z29:Z30">
    <cfRule type="cellIs" dxfId="1421" priority="2956" operator="equal">
      <formula>"OPORTUNIDADE"</formula>
    </cfRule>
  </conditionalFormatting>
  <conditionalFormatting sqref="Z29:Z30">
    <cfRule type="cellIs" dxfId="1420" priority="2954" operator="equal">
      <formula>"NÃO"</formula>
    </cfRule>
    <cfRule type="cellIs" dxfId="1419" priority="2955" operator="equal">
      <formula>"SIM"</formula>
    </cfRule>
  </conditionalFormatting>
  <conditionalFormatting sqref="Z29:Z30">
    <cfRule type="cellIs" dxfId="1418" priority="2953" operator="equal">
      <formula>"OPORTUNIDADE"</formula>
    </cfRule>
  </conditionalFormatting>
  <conditionalFormatting sqref="Z29:Z30">
    <cfRule type="cellIs" dxfId="1417" priority="2951" operator="equal">
      <formula>"NÃO"</formula>
    </cfRule>
    <cfRule type="cellIs" dxfId="1416" priority="2952" operator="equal">
      <formula>"SIM"</formula>
    </cfRule>
  </conditionalFormatting>
  <conditionalFormatting sqref="Z29:Z30">
    <cfRule type="cellIs" dxfId="1415" priority="2950" operator="equal">
      <formula>"OPORTUNIDADE"</formula>
    </cfRule>
  </conditionalFormatting>
  <conditionalFormatting sqref="Z29:Z30">
    <cfRule type="cellIs" dxfId="1414" priority="2948" operator="equal">
      <formula>"NÃO"</formula>
    </cfRule>
    <cfRule type="cellIs" dxfId="1413" priority="2949" operator="equal">
      <formula>"SIM"</formula>
    </cfRule>
  </conditionalFormatting>
  <conditionalFormatting sqref="Z29:Z30">
    <cfRule type="cellIs" dxfId="1412" priority="2947" operator="equal">
      <formula>"OPORTUNIDADE"</formula>
    </cfRule>
  </conditionalFormatting>
  <conditionalFormatting sqref="Z29:Z30">
    <cfRule type="cellIs" dxfId="1411" priority="2945" operator="equal">
      <formula>"NÃO"</formula>
    </cfRule>
    <cfRule type="cellIs" dxfId="1410" priority="2946" operator="equal">
      <formula>"SIM"</formula>
    </cfRule>
  </conditionalFormatting>
  <conditionalFormatting sqref="Z29:Z30">
    <cfRule type="cellIs" dxfId="1409" priority="2944" operator="equal">
      <formula>"OPORTUNIDADE"</formula>
    </cfRule>
  </conditionalFormatting>
  <conditionalFormatting sqref="Z29:Z30">
    <cfRule type="cellIs" dxfId="1408" priority="2942" operator="equal">
      <formula>"NÃO"</formula>
    </cfRule>
    <cfRule type="cellIs" dxfId="1407" priority="2943" operator="equal">
      <formula>"SIM"</formula>
    </cfRule>
  </conditionalFormatting>
  <conditionalFormatting sqref="Z29:Z30">
    <cfRule type="cellIs" dxfId="1406" priority="2941" operator="equal">
      <formula>"OPORTUNIDADE"</formula>
    </cfRule>
  </conditionalFormatting>
  <conditionalFormatting sqref="Z29:Z30">
    <cfRule type="cellIs" dxfId="1405" priority="2939" operator="equal">
      <formula>"NÃO"</formula>
    </cfRule>
    <cfRule type="cellIs" dxfId="1404" priority="2940" operator="equal">
      <formula>"SIM"</formula>
    </cfRule>
  </conditionalFormatting>
  <conditionalFormatting sqref="Z29:Z30">
    <cfRule type="cellIs" dxfId="1403" priority="2938" operator="equal">
      <formula>"OPORTUNIDADE"</formula>
    </cfRule>
  </conditionalFormatting>
  <conditionalFormatting sqref="Z29:Z30">
    <cfRule type="cellIs" dxfId="1402" priority="2936" operator="equal">
      <formula>"NÃO"</formula>
    </cfRule>
    <cfRule type="cellIs" dxfId="1401" priority="2937" operator="equal">
      <formula>"SIM"</formula>
    </cfRule>
  </conditionalFormatting>
  <conditionalFormatting sqref="Z29:Z30">
    <cfRule type="cellIs" dxfId="1400" priority="2935" operator="equal">
      <formula>"OPORTUNIDADE"</formula>
    </cfRule>
  </conditionalFormatting>
  <conditionalFormatting sqref="Z29:Z30">
    <cfRule type="cellIs" dxfId="1399" priority="2933" operator="equal">
      <formula>"NÃO"</formula>
    </cfRule>
    <cfRule type="cellIs" dxfId="1398" priority="2934" operator="equal">
      <formula>"SIM"</formula>
    </cfRule>
  </conditionalFormatting>
  <conditionalFormatting sqref="Z29:Z30">
    <cfRule type="cellIs" dxfId="1397" priority="2932" operator="equal">
      <formula>"OPORTUNIDADE"</formula>
    </cfRule>
  </conditionalFormatting>
  <conditionalFormatting sqref="Z29:Z30">
    <cfRule type="cellIs" dxfId="1396" priority="2930" operator="equal">
      <formula>"NÃO"</formula>
    </cfRule>
    <cfRule type="cellIs" dxfId="1395" priority="2931" operator="equal">
      <formula>"SIM"</formula>
    </cfRule>
  </conditionalFormatting>
  <conditionalFormatting sqref="Z29:Z30">
    <cfRule type="cellIs" dxfId="1394" priority="2929" operator="equal">
      <formula>"OPORTUNIDADE"</formula>
    </cfRule>
  </conditionalFormatting>
  <conditionalFormatting sqref="Z29:Z30">
    <cfRule type="cellIs" dxfId="1393" priority="2927" operator="equal">
      <formula>"NÃO"</formula>
    </cfRule>
    <cfRule type="cellIs" dxfId="1392" priority="2928" operator="equal">
      <formula>"SIM"</formula>
    </cfRule>
  </conditionalFormatting>
  <conditionalFormatting sqref="Z29:Z30">
    <cfRule type="cellIs" dxfId="1391" priority="2926" operator="equal">
      <formula>"OPORTUNIDADE"</formula>
    </cfRule>
  </conditionalFormatting>
  <conditionalFormatting sqref="Z29:Z30">
    <cfRule type="cellIs" dxfId="1390" priority="2924" operator="equal">
      <formula>"NÃO"</formula>
    </cfRule>
    <cfRule type="cellIs" dxfId="1389" priority="2925" operator="equal">
      <formula>"SIM"</formula>
    </cfRule>
  </conditionalFormatting>
  <conditionalFormatting sqref="Z29:Z30">
    <cfRule type="cellIs" dxfId="1388" priority="2923" operator="equal">
      <formula>"OPORTUNIDADE"</formula>
    </cfRule>
  </conditionalFormatting>
  <conditionalFormatting sqref="Z29:Z30">
    <cfRule type="cellIs" dxfId="1387" priority="2921" operator="equal">
      <formula>"NÃO"</formula>
    </cfRule>
    <cfRule type="cellIs" dxfId="1386" priority="2922" operator="equal">
      <formula>"SIM"</formula>
    </cfRule>
  </conditionalFormatting>
  <conditionalFormatting sqref="Z29:Z30">
    <cfRule type="cellIs" dxfId="1385" priority="2920" operator="equal">
      <formula>"OPORTUNIDADE"</formula>
    </cfRule>
  </conditionalFormatting>
  <conditionalFormatting sqref="Z29:Z30">
    <cfRule type="cellIs" dxfId="1384" priority="2918" operator="equal">
      <formula>"NÃO"</formula>
    </cfRule>
    <cfRule type="cellIs" dxfId="1383" priority="2919" operator="equal">
      <formula>"SIM"</formula>
    </cfRule>
  </conditionalFormatting>
  <conditionalFormatting sqref="Z29:Z30">
    <cfRule type="cellIs" dxfId="1382" priority="2917" operator="equal">
      <formula>"OPORTUNIDADE"</formula>
    </cfRule>
  </conditionalFormatting>
  <conditionalFormatting sqref="Z29:Z30">
    <cfRule type="cellIs" dxfId="1381" priority="2915" operator="equal">
      <formula>"NÃO"</formula>
    </cfRule>
    <cfRule type="cellIs" dxfId="1380" priority="2916" operator="equal">
      <formula>"SIM"</formula>
    </cfRule>
  </conditionalFormatting>
  <conditionalFormatting sqref="Z29:Z30">
    <cfRule type="cellIs" dxfId="1379" priority="2914" operator="equal">
      <formula>"OPORTUNIDADE"</formula>
    </cfRule>
  </conditionalFormatting>
  <conditionalFormatting sqref="Z29:Z30">
    <cfRule type="cellIs" dxfId="1378" priority="2912" operator="equal">
      <formula>"NÃO"</formula>
    </cfRule>
    <cfRule type="cellIs" dxfId="1377" priority="2913" operator="equal">
      <formula>"SIM"</formula>
    </cfRule>
  </conditionalFormatting>
  <conditionalFormatting sqref="Z29:Z30">
    <cfRule type="cellIs" dxfId="1376" priority="2911" operator="equal">
      <formula>"OPORTUNIDADE"</formula>
    </cfRule>
  </conditionalFormatting>
  <conditionalFormatting sqref="Z29:Z30">
    <cfRule type="cellIs" dxfId="1375" priority="2909" operator="equal">
      <formula>"NÃO"</formula>
    </cfRule>
    <cfRule type="cellIs" dxfId="1374" priority="2910" operator="equal">
      <formula>"SIM"</formula>
    </cfRule>
  </conditionalFormatting>
  <conditionalFormatting sqref="Z29:Z30">
    <cfRule type="cellIs" dxfId="1373" priority="2908" operator="equal">
      <formula>"OPORTUNIDADE"</formula>
    </cfRule>
  </conditionalFormatting>
  <conditionalFormatting sqref="Z29:Z30">
    <cfRule type="cellIs" dxfId="1372" priority="2906" operator="equal">
      <formula>"NÃO"</formula>
    </cfRule>
    <cfRule type="cellIs" dxfId="1371" priority="2907" operator="equal">
      <formula>"SIM"</formula>
    </cfRule>
  </conditionalFormatting>
  <conditionalFormatting sqref="Z29:Z30">
    <cfRule type="cellIs" dxfId="1370" priority="2905" operator="equal">
      <formula>"OPORTUNIDADE"</formula>
    </cfRule>
  </conditionalFormatting>
  <conditionalFormatting sqref="Z29:Z30">
    <cfRule type="cellIs" dxfId="1369" priority="2903" operator="equal">
      <formula>"NÃO"</formula>
    </cfRule>
    <cfRule type="cellIs" dxfId="1368" priority="2904" operator="equal">
      <formula>"SIM"</formula>
    </cfRule>
  </conditionalFormatting>
  <conditionalFormatting sqref="Z10">
    <cfRule type="cellIs" dxfId="1367" priority="2899" operator="equal">
      <formula>"OPORTUNIDADE"</formula>
    </cfRule>
  </conditionalFormatting>
  <conditionalFormatting sqref="Z10">
    <cfRule type="cellIs" dxfId="1366" priority="2897" operator="equal">
      <formula>"NÃO"</formula>
    </cfRule>
    <cfRule type="cellIs" dxfId="1365" priority="2898" operator="equal">
      <formula>"SIM"</formula>
    </cfRule>
  </conditionalFormatting>
  <conditionalFormatting sqref="Z10">
    <cfRule type="cellIs" dxfId="1364" priority="2896" operator="equal">
      <formula>"OPORTUNIDADE"</formula>
    </cfRule>
  </conditionalFormatting>
  <conditionalFormatting sqref="Z10">
    <cfRule type="cellIs" dxfId="1363" priority="2894" operator="equal">
      <formula>"NÃO"</formula>
    </cfRule>
    <cfRule type="cellIs" dxfId="1362" priority="2895" operator="equal">
      <formula>"SIM"</formula>
    </cfRule>
  </conditionalFormatting>
  <conditionalFormatting sqref="Z10">
    <cfRule type="cellIs" dxfId="1361" priority="2893" operator="equal">
      <formula>"OPORTUNIDADE"</formula>
    </cfRule>
  </conditionalFormatting>
  <conditionalFormatting sqref="Z10">
    <cfRule type="cellIs" dxfId="1360" priority="2891" operator="equal">
      <formula>"NÃO"</formula>
    </cfRule>
    <cfRule type="cellIs" dxfId="1359" priority="2892" operator="equal">
      <formula>"SIM"</formula>
    </cfRule>
  </conditionalFormatting>
  <conditionalFormatting sqref="Z10">
    <cfRule type="cellIs" dxfId="1358" priority="2890" operator="equal">
      <formula>"OPORTUNIDADE"</formula>
    </cfRule>
  </conditionalFormatting>
  <conditionalFormatting sqref="Z10">
    <cfRule type="cellIs" dxfId="1357" priority="2888" operator="equal">
      <formula>"NÃO"</formula>
    </cfRule>
    <cfRule type="cellIs" dxfId="1356" priority="2889" operator="equal">
      <formula>"SIM"</formula>
    </cfRule>
  </conditionalFormatting>
  <conditionalFormatting sqref="Z10">
    <cfRule type="cellIs" dxfId="1355" priority="2782" operator="equal">
      <formula>"OPORTUNIDADE"</formula>
    </cfRule>
  </conditionalFormatting>
  <conditionalFormatting sqref="Z10">
    <cfRule type="cellIs" dxfId="1354" priority="2780" operator="equal">
      <formula>"NÃO"</formula>
    </cfRule>
    <cfRule type="cellIs" dxfId="1353" priority="2781" operator="equal">
      <formula>"SIM"</formula>
    </cfRule>
  </conditionalFormatting>
  <conditionalFormatting sqref="Z10">
    <cfRule type="cellIs" dxfId="1352" priority="2629" operator="equal">
      <formula>"OPORTUNIDADE"</formula>
    </cfRule>
  </conditionalFormatting>
  <conditionalFormatting sqref="Z10">
    <cfRule type="cellIs" dxfId="1351" priority="2627" operator="equal">
      <formula>"NÃO"</formula>
    </cfRule>
    <cfRule type="cellIs" dxfId="1350" priority="2628" operator="equal">
      <formula>"SIM"</formula>
    </cfRule>
  </conditionalFormatting>
  <conditionalFormatting sqref="Z10">
    <cfRule type="cellIs" dxfId="1349" priority="2566" operator="equal">
      <formula>"OPORTUNIDADE"</formula>
    </cfRule>
  </conditionalFormatting>
  <conditionalFormatting sqref="Z10">
    <cfRule type="cellIs" dxfId="1348" priority="2564" operator="equal">
      <formula>"NÃO"</formula>
    </cfRule>
    <cfRule type="cellIs" dxfId="1347" priority="2565" operator="equal">
      <formula>"SIM"</formula>
    </cfRule>
  </conditionalFormatting>
  <conditionalFormatting sqref="Z10">
    <cfRule type="cellIs" dxfId="1346" priority="2563" operator="equal">
      <formula>"OPORTUNIDADE"</formula>
    </cfRule>
  </conditionalFormatting>
  <conditionalFormatting sqref="Z10">
    <cfRule type="cellIs" dxfId="1345" priority="2561" operator="equal">
      <formula>"NÃO"</formula>
    </cfRule>
    <cfRule type="cellIs" dxfId="1344" priority="2562" operator="equal">
      <formula>"SIM"</formula>
    </cfRule>
  </conditionalFormatting>
  <conditionalFormatting sqref="Z10">
    <cfRule type="cellIs" dxfId="1343" priority="2554" operator="equal">
      <formula>"OPORTUNIDADE"</formula>
    </cfRule>
  </conditionalFormatting>
  <conditionalFormatting sqref="Z10">
    <cfRule type="cellIs" dxfId="1342" priority="2552" operator="equal">
      <formula>"NÃO"</formula>
    </cfRule>
    <cfRule type="cellIs" dxfId="1341" priority="2553" operator="equal">
      <formula>"SIM"</formula>
    </cfRule>
  </conditionalFormatting>
  <conditionalFormatting sqref="Z10">
    <cfRule type="cellIs" dxfId="1340" priority="2551" operator="equal">
      <formula>"OPORTUNIDADE"</formula>
    </cfRule>
  </conditionalFormatting>
  <conditionalFormatting sqref="Z10">
    <cfRule type="cellIs" dxfId="1339" priority="2549" operator="equal">
      <formula>"NÃO"</formula>
    </cfRule>
    <cfRule type="cellIs" dxfId="1338" priority="2550" operator="equal">
      <formula>"SIM"</formula>
    </cfRule>
  </conditionalFormatting>
  <conditionalFormatting sqref="Z10">
    <cfRule type="cellIs" dxfId="1337" priority="2548" operator="equal">
      <formula>"OPORTUNIDADE"</formula>
    </cfRule>
  </conditionalFormatting>
  <conditionalFormatting sqref="Z10">
    <cfRule type="cellIs" dxfId="1336" priority="2546" operator="equal">
      <formula>"NÃO"</formula>
    </cfRule>
    <cfRule type="cellIs" dxfId="1335" priority="2547" operator="equal">
      <formula>"SIM"</formula>
    </cfRule>
  </conditionalFormatting>
  <conditionalFormatting sqref="Z10">
    <cfRule type="cellIs" dxfId="1334" priority="2545" operator="equal">
      <formula>"OPORTUNIDADE"</formula>
    </cfRule>
  </conditionalFormatting>
  <conditionalFormatting sqref="Z10">
    <cfRule type="cellIs" dxfId="1333" priority="2543" operator="equal">
      <formula>"NÃO"</formula>
    </cfRule>
    <cfRule type="cellIs" dxfId="1332" priority="2544" operator="equal">
      <formula>"SIM"</formula>
    </cfRule>
  </conditionalFormatting>
  <conditionalFormatting sqref="Z10">
    <cfRule type="cellIs" dxfId="1331" priority="2407" operator="equal">
      <formula>"OPORTUNIDADE"</formula>
    </cfRule>
  </conditionalFormatting>
  <conditionalFormatting sqref="Z10">
    <cfRule type="cellIs" dxfId="1330" priority="2405" operator="equal">
      <formula>"NÃO"</formula>
    </cfRule>
    <cfRule type="cellIs" dxfId="1329" priority="2406" operator="equal">
      <formula>"SIM"</formula>
    </cfRule>
  </conditionalFormatting>
  <conditionalFormatting sqref="Z10">
    <cfRule type="cellIs" dxfId="1328" priority="2254" operator="equal">
      <formula>"OPORTUNIDADE"</formula>
    </cfRule>
  </conditionalFormatting>
  <conditionalFormatting sqref="Z10">
    <cfRule type="cellIs" dxfId="1327" priority="2252" operator="equal">
      <formula>"NÃO"</formula>
    </cfRule>
    <cfRule type="cellIs" dxfId="1326" priority="2253" operator="equal">
      <formula>"SIM"</formula>
    </cfRule>
  </conditionalFormatting>
  <conditionalFormatting sqref="Z10">
    <cfRule type="cellIs" dxfId="1325" priority="2191" operator="equal">
      <formula>"OPORTUNIDADE"</formula>
    </cfRule>
  </conditionalFormatting>
  <conditionalFormatting sqref="Z10">
    <cfRule type="cellIs" dxfId="1324" priority="2189" operator="equal">
      <formula>"NÃO"</formula>
    </cfRule>
    <cfRule type="cellIs" dxfId="1323" priority="2190" operator="equal">
      <formula>"SIM"</formula>
    </cfRule>
  </conditionalFormatting>
  <conditionalFormatting sqref="Z10">
    <cfRule type="cellIs" dxfId="1322" priority="2188" operator="equal">
      <formula>"OPORTUNIDADE"</formula>
    </cfRule>
  </conditionalFormatting>
  <conditionalFormatting sqref="Z10">
    <cfRule type="cellIs" dxfId="1321" priority="2186" operator="equal">
      <formula>"NÃO"</formula>
    </cfRule>
    <cfRule type="cellIs" dxfId="1320" priority="2187" operator="equal">
      <formula>"SIM"</formula>
    </cfRule>
  </conditionalFormatting>
  <conditionalFormatting sqref="Z10">
    <cfRule type="cellIs" dxfId="1319" priority="2179" operator="equal">
      <formula>"OPORTUNIDADE"</formula>
    </cfRule>
  </conditionalFormatting>
  <conditionalFormatting sqref="Z10">
    <cfRule type="cellIs" dxfId="1318" priority="2177" operator="equal">
      <formula>"NÃO"</formula>
    </cfRule>
    <cfRule type="cellIs" dxfId="1317" priority="2178" operator="equal">
      <formula>"SIM"</formula>
    </cfRule>
  </conditionalFormatting>
  <conditionalFormatting sqref="Z10">
    <cfRule type="cellIs" dxfId="1316" priority="2176" operator="equal">
      <formula>"OPORTUNIDADE"</formula>
    </cfRule>
  </conditionalFormatting>
  <conditionalFormatting sqref="Z10">
    <cfRule type="cellIs" dxfId="1315" priority="2174" operator="equal">
      <formula>"NÃO"</formula>
    </cfRule>
    <cfRule type="cellIs" dxfId="1314" priority="2175" operator="equal">
      <formula>"SIM"</formula>
    </cfRule>
  </conditionalFormatting>
  <conditionalFormatting sqref="Z10">
    <cfRule type="cellIs" dxfId="1313" priority="2173" operator="equal">
      <formula>"OPORTUNIDADE"</formula>
    </cfRule>
  </conditionalFormatting>
  <conditionalFormatting sqref="Z10">
    <cfRule type="cellIs" dxfId="1312" priority="2171" operator="equal">
      <formula>"NÃO"</formula>
    </cfRule>
    <cfRule type="cellIs" dxfId="1311" priority="2172" operator="equal">
      <formula>"SIM"</formula>
    </cfRule>
  </conditionalFormatting>
  <conditionalFormatting sqref="Z10">
    <cfRule type="cellIs" dxfId="1310" priority="2170" operator="equal">
      <formula>"OPORTUNIDADE"</formula>
    </cfRule>
  </conditionalFormatting>
  <conditionalFormatting sqref="Z10">
    <cfRule type="cellIs" dxfId="1309" priority="2168" operator="equal">
      <formula>"NÃO"</formula>
    </cfRule>
    <cfRule type="cellIs" dxfId="1308" priority="2169" operator="equal">
      <formula>"SIM"</formula>
    </cfRule>
  </conditionalFormatting>
  <conditionalFormatting sqref="Z28:Z29">
    <cfRule type="cellIs" dxfId="1307" priority="2131" operator="equal">
      <formula>"OPORTUNIDADE"</formula>
    </cfRule>
  </conditionalFormatting>
  <conditionalFormatting sqref="Z28:Z29">
    <cfRule type="cellIs" dxfId="1306" priority="2129" operator="equal">
      <formula>"NÃO"</formula>
    </cfRule>
    <cfRule type="cellIs" dxfId="1305" priority="2130" operator="equal">
      <formula>"SIM"</formula>
    </cfRule>
  </conditionalFormatting>
  <conditionalFormatting sqref="Z28:Z29">
    <cfRule type="cellIs" dxfId="1304" priority="2128" operator="equal">
      <formula>"OPORTUNIDADE"</formula>
    </cfRule>
  </conditionalFormatting>
  <conditionalFormatting sqref="Z28:Z29">
    <cfRule type="cellIs" dxfId="1303" priority="2126" operator="equal">
      <formula>"NÃO"</formula>
    </cfRule>
    <cfRule type="cellIs" dxfId="1302" priority="2127" operator="equal">
      <formula>"SIM"</formula>
    </cfRule>
  </conditionalFormatting>
  <conditionalFormatting sqref="Z33:Z34">
    <cfRule type="cellIs" dxfId="1301" priority="2119" operator="equal">
      <formula>"OPORTUNIDADE"</formula>
    </cfRule>
  </conditionalFormatting>
  <conditionalFormatting sqref="Z33:Z34">
    <cfRule type="cellIs" dxfId="1300" priority="2117" operator="equal">
      <formula>"NÃO"</formula>
    </cfRule>
    <cfRule type="cellIs" dxfId="1299" priority="2118" operator="equal">
      <formula>"SIM"</formula>
    </cfRule>
  </conditionalFormatting>
  <conditionalFormatting sqref="Z15">
    <cfRule type="cellIs" dxfId="1298" priority="2116" operator="equal">
      <formula>"OPORTUNIDADE"</formula>
    </cfRule>
  </conditionalFormatting>
  <conditionalFormatting sqref="Z15">
    <cfRule type="cellIs" dxfId="1297" priority="2114" operator="equal">
      <formula>"NÃO"</formula>
    </cfRule>
    <cfRule type="cellIs" dxfId="1296" priority="2115" operator="equal">
      <formula>"SIM"</formula>
    </cfRule>
  </conditionalFormatting>
  <conditionalFormatting sqref="Z15">
    <cfRule type="cellIs" dxfId="1295" priority="2113" operator="equal">
      <formula>"OPORTUNIDADE"</formula>
    </cfRule>
  </conditionalFormatting>
  <conditionalFormatting sqref="Z15">
    <cfRule type="cellIs" dxfId="1294" priority="2111" operator="equal">
      <formula>"NÃO"</formula>
    </cfRule>
    <cfRule type="cellIs" dxfId="1293" priority="2112" operator="equal">
      <formula>"SIM"</formula>
    </cfRule>
  </conditionalFormatting>
  <conditionalFormatting sqref="Z15">
    <cfRule type="cellIs" dxfId="1292" priority="2110" operator="equal">
      <formula>"OPORTUNIDADE"</formula>
    </cfRule>
  </conditionalFormatting>
  <conditionalFormatting sqref="Z15">
    <cfRule type="cellIs" dxfId="1291" priority="2108" operator="equal">
      <formula>"NÃO"</formula>
    </cfRule>
    <cfRule type="cellIs" dxfId="1290" priority="2109" operator="equal">
      <formula>"SIM"</formula>
    </cfRule>
  </conditionalFormatting>
  <conditionalFormatting sqref="Z24:Z25">
    <cfRule type="cellIs" dxfId="1289" priority="2107" operator="equal">
      <formula>"OPORTUNIDADE"</formula>
    </cfRule>
  </conditionalFormatting>
  <conditionalFormatting sqref="Z24:Z25">
    <cfRule type="cellIs" dxfId="1288" priority="2105" operator="equal">
      <formula>"NÃO"</formula>
    </cfRule>
    <cfRule type="cellIs" dxfId="1287" priority="2106" operator="equal">
      <formula>"SIM"</formula>
    </cfRule>
  </conditionalFormatting>
  <conditionalFormatting sqref="Z24:Z25">
    <cfRule type="cellIs" dxfId="1286" priority="2104" operator="equal">
      <formula>"OPORTUNIDADE"</formula>
    </cfRule>
  </conditionalFormatting>
  <conditionalFormatting sqref="Z24:Z25">
    <cfRule type="cellIs" dxfId="1285" priority="2102" operator="equal">
      <formula>"NÃO"</formula>
    </cfRule>
    <cfRule type="cellIs" dxfId="1284" priority="2103" operator="equal">
      <formula>"SIM"</formula>
    </cfRule>
  </conditionalFormatting>
  <conditionalFormatting sqref="Z24:Z25">
    <cfRule type="cellIs" dxfId="1283" priority="2101" operator="equal">
      <formula>"OPORTUNIDADE"</formula>
    </cfRule>
  </conditionalFormatting>
  <conditionalFormatting sqref="Z24:Z25">
    <cfRule type="cellIs" dxfId="1282" priority="2099" operator="equal">
      <formula>"NÃO"</formula>
    </cfRule>
    <cfRule type="cellIs" dxfId="1281" priority="2100" operator="equal">
      <formula>"SIM"</formula>
    </cfRule>
  </conditionalFormatting>
  <conditionalFormatting sqref="Y24:Y25">
    <cfRule type="cellIs" dxfId="1280" priority="2098" operator="equal">
      <formula>"OPORTUNIDADE"</formula>
    </cfRule>
  </conditionalFormatting>
  <conditionalFormatting sqref="Y24:Y25">
    <cfRule type="cellIs" dxfId="1279" priority="2096" operator="equal">
      <formula>"NÃO"</formula>
    </cfRule>
    <cfRule type="cellIs" dxfId="1278" priority="2097" operator="equal">
      <formula>"SIM"</formula>
    </cfRule>
  </conditionalFormatting>
  <conditionalFormatting sqref="Y15">
    <cfRule type="cellIs" dxfId="1277" priority="2095" operator="equal">
      <formula>"OPORTUNIDADE"</formula>
    </cfRule>
  </conditionalFormatting>
  <conditionalFormatting sqref="Y15">
    <cfRule type="cellIs" dxfId="1276" priority="2093" operator="equal">
      <formula>"NÃO"</formula>
    </cfRule>
    <cfRule type="cellIs" dxfId="1275" priority="2094" operator="equal">
      <formula>"SIM"</formula>
    </cfRule>
  </conditionalFormatting>
  <conditionalFormatting sqref="Z34:Z35">
    <cfRule type="cellIs" dxfId="1274" priority="2092" operator="equal">
      <formula>"OPORTUNIDADE"</formula>
    </cfRule>
  </conditionalFormatting>
  <conditionalFormatting sqref="Z34:Z35">
    <cfRule type="cellIs" dxfId="1273" priority="2090" operator="equal">
      <formula>"NÃO"</formula>
    </cfRule>
    <cfRule type="cellIs" dxfId="1272" priority="2091" operator="equal">
      <formula>"SIM"</formula>
    </cfRule>
  </conditionalFormatting>
  <conditionalFormatting sqref="Z34:Z35">
    <cfRule type="cellIs" dxfId="1271" priority="2089" operator="equal">
      <formula>"OPORTUNIDADE"</formula>
    </cfRule>
  </conditionalFormatting>
  <conditionalFormatting sqref="Z34:Z35">
    <cfRule type="cellIs" dxfId="1270" priority="2087" operator="equal">
      <formula>"NÃO"</formula>
    </cfRule>
    <cfRule type="cellIs" dxfId="1269" priority="2088" operator="equal">
      <formula>"SIM"</formula>
    </cfRule>
  </conditionalFormatting>
  <conditionalFormatting sqref="Z34:Z35">
    <cfRule type="cellIs" dxfId="1268" priority="2086" operator="equal">
      <formula>"OPORTUNIDADE"</formula>
    </cfRule>
  </conditionalFormatting>
  <conditionalFormatting sqref="Z34:Z35">
    <cfRule type="cellIs" dxfId="1267" priority="2084" operator="equal">
      <formula>"NÃO"</formula>
    </cfRule>
    <cfRule type="cellIs" dxfId="1266" priority="2085" operator="equal">
      <formula>"SIM"</formula>
    </cfRule>
  </conditionalFormatting>
  <conditionalFormatting sqref="Y9:Z9 Z10:Z11">
    <cfRule type="cellIs" dxfId="1265" priority="1366" operator="equal">
      <formula>"OPORTUNIDADE"</formula>
    </cfRule>
  </conditionalFormatting>
  <conditionalFormatting sqref="Y9:Z9 Z10:Z11">
    <cfRule type="cellIs" dxfId="1264" priority="1364" operator="equal">
      <formula>"NÃO"</formula>
    </cfRule>
    <cfRule type="cellIs" dxfId="1263" priority="1365" operator="equal">
      <formula>"SIM"</formula>
    </cfRule>
  </conditionalFormatting>
  <conditionalFormatting sqref="Z8">
    <cfRule type="cellIs" dxfId="1262" priority="1363" operator="equal">
      <formula>"OPORTUNIDADE"</formula>
    </cfRule>
  </conditionalFormatting>
  <conditionalFormatting sqref="Z8">
    <cfRule type="cellIs" dxfId="1261" priority="1361" operator="equal">
      <formula>"NÃO"</formula>
    </cfRule>
    <cfRule type="cellIs" dxfId="1260" priority="1362" operator="equal">
      <formula>"SIM"</formula>
    </cfRule>
  </conditionalFormatting>
  <conditionalFormatting sqref="Z8">
    <cfRule type="cellIs" dxfId="1259" priority="1360" operator="equal">
      <formula>"OPORTUNIDADE"</formula>
    </cfRule>
  </conditionalFormatting>
  <conditionalFormatting sqref="Z8">
    <cfRule type="cellIs" dxfId="1258" priority="1358" operator="equal">
      <formula>"NÃO"</formula>
    </cfRule>
    <cfRule type="cellIs" dxfId="1257" priority="1359" operator="equal">
      <formula>"SIM"</formula>
    </cfRule>
  </conditionalFormatting>
  <conditionalFormatting sqref="Z8">
    <cfRule type="cellIs" dxfId="1256" priority="1357" operator="equal">
      <formula>"OPORTUNIDADE"</formula>
    </cfRule>
  </conditionalFormatting>
  <conditionalFormatting sqref="Z8">
    <cfRule type="cellIs" dxfId="1255" priority="1355" operator="equal">
      <formula>"NÃO"</formula>
    </cfRule>
    <cfRule type="cellIs" dxfId="1254" priority="1356" operator="equal">
      <formula>"SIM"</formula>
    </cfRule>
  </conditionalFormatting>
  <conditionalFormatting sqref="Z8">
    <cfRule type="cellIs" dxfId="1253" priority="1354" operator="equal">
      <formula>"OPORTUNIDADE"</formula>
    </cfRule>
  </conditionalFormatting>
  <conditionalFormatting sqref="Z8">
    <cfRule type="cellIs" dxfId="1252" priority="1352" operator="equal">
      <formula>"NÃO"</formula>
    </cfRule>
    <cfRule type="cellIs" dxfId="1251" priority="1353" operator="equal">
      <formula>"SIM"</formula>
    </cfRule>
  </conditionalFormatting>
  <conditionalFormatting sqref="Z8">
    <cfRule type="cellIs" dxfId="1250" priority="1351" operator="equal">
      <formula>"OPORTUNIDADE"</formula>
    </cfRule>
  </conditionalFormatting>
  <conditionalFormatting sqref="Z8">
    <cfRule type="cellIs" dxfId="1249" priority="1349" operator="equal">
      <formula>"NÃO"</formula>
    </cfRule>
    <cfRule type="cellIs" dxfId="1248" priority="1350" operator="equal">
      <formula>"SIM"</formula>
    </cfRule>
  </conditionalFormatting>
  <conditionalFormatting sqref="Z8">
    <cfRule type="cellIs" dxfId="1247" priority="1348" operator="equal">
      <formula>"OPORTUNIDADE"</formula>
    </cfRule>
  </conditionalFormatting>
  <conditionalFormatting sqref="Z8">
    <cfRule type="cellIs" dxfId="1246" priority="1346" operator="equal">
      <formula>"NÃO"</formula>
    </cfRule>
    <cfRule type="cellIs" dxfId="1245" priority="1347" operator="equal">
      <formula>"SIM"</formula>
    </cfRule>
  </conditionalFormatting>
  <conditionalFormatting sqref="Z8">
    <cfRule type="cellIs" dxfId="1244" priority="1345" operator="equal">
      <formula>"OPORTUNIDADE"</formula>
    </cfRule>
  </conditionalFormatting>
  <conditionalFormatting sqref="Z8">
    <cfRule type="cellIs" dxfId="1243" priority="1343" operator="equal">
      <formula>"NÃO"</formula>
    </cfRule>
    <cfRule type="cellIs" dxfId="1242" priority="1344" operator="equal">
      <formula>"SIM"</formula>
    </cfRule>
  </conditionalFormatting>
  <conditionalFormatting sqref="Z8">
    <cfRule type="cellIs" dxfId="1241" priority="1342" operator="equal">
      <formula>"OPORTUNIDADE"</formula>
    </cfRule>
  </conditionalFormatting>
  <conditionalFormatting sqref="Z8">
    <cfRule type="cellIs" dxfId="1240" priority="1340" operator="equal">
      <formula>"NÃO"</formula>
    </cfRule>
    <cfRule type="cellIs" dxfId="1239" priority="1341" operator="equal">
      <formula>"SIM"</formula>
    </cfRule>
  </conditionalFormatting>
  <conditionalFormatting sqref="Z8">
    <cfRule type="cellIs" dxfId="1238" priority="1339" operator="equal">
      <formula>"OPORTUNIDADE"</formula>
    </cfRule>
  </conditionalFormatting>
  <conditionalFormatting sqref="Z8">
    <cfRule type="cellIs" dxfId="1237" priority="1337" operator="equal">
      <formula>"NÃO"</formula>
    </cfRule>
    <cfRule type="cellIs" dxfId="1236" priority="1338" operator="equal">
      <formula>"SIM"</formula>
    </cfRule>
  </conditionalFormatting>
  <conditionalFormatting sqref="Z8">
    <cfRule type="cellIs" dxfId="1235" priority="1336" operator="equal">
      <formula>"OPORTUNIDADE"</formula>
    </cfRule>
  </conditionalFormatting>
  <conditionalFormatting sqref="Z8">
    <cfRule type="cellIs" dxfId="1234" priority="1334" operator="equal">
      <formula>"NÃO"</formula>
    </cfRule>
    <cfRule type="cellIs" dxfId="1233" priority="1335" operator="equal">
      <formula>"SIM"</formula>
    </cfRule>
  </conditionalFormatting>
  <conditionalFormatting sqref="Z8">
    <cfRule type="cellIs" dxfId="1232" priority="1333" operator="equal">
      <formula>"OPORTUNIDADE"</formula>
    </cfRule>
  </conditionalFormatting>
  <conditionalFormatting sqref="Z8">
    <cfRule type="cellIs" dxfId="1231" priority="1331" operator="equal">
      <formula>"NÃO"</formula>
    </cfRule>
    <cfRule type="cellIs" dxfId="1230" priority="1332" operator="equal">
      <formula>"SIM"</formula>
    </cfRule>
  </conditionalFormatting>
  <conditionalFormatting sqref="Z8">
    <cfRule type="cellIs" dxfId="1229" priority="1330" operator="equal">
      <formula>"OPORTUNIDADE"</formula>
    </cfRule>
  </conditionalFormatting>
  <conditionalFormatting sqref="Z8">
    <cfRule type="cellIs" dxfId="1228" priority="1328" operator="equal">
      <formula>"NÃO"</formula>
    </cfRule>
    <cfRule type="cellIs" dxfId="1227" priority="1329" operator="equal">
      <formula>"SIM"</formula>
    </cfRule>
  </conditionalFormatting>
  <conditionalFormatting sqref="Y8">
    <cfRule type="cellIs" dxfId="1226" priority="1327" operator="equal">
      <formula>"OPORTUNIDADE"</formula>
    </cfRule>
  </conditionalFormatting>
  <conditionalFormatting sqref="Y8">
    <cfRule type="cellIs" dxfId="1225" priority="1325" operator="equal">
      <formula>"NÃO"</formula>
    </cfRule>
    <cfRule type="cellIs" dxfId="1224" priority="1326" operator="equal">
      <formula>"SIM"</formula>
    </cfRule>
  </conditionalFormatting>
  <conditionalFormatting sqref="Z7">
    <cfRule type="cellIs" dxfId="1223" priority="1324" operator="equal">
      <formula>"OPORTUNIDADE"</formula>
    </cfRule>
  </conditionalFormatting>
  <conditionalFormatting sqref="Z7">
    <cfRule type="cellIs" dxfId="1222" priority="1322" operator="equal">
      <formula>"NÃO"</formula>
    </cfRule>
    <cfRule type="cellIs" dxfId="1221" priority="1323" operator="equal">
      <formula>"SIM"</formula>
    </cfRule>
  </conditionalFormatting>
  <conditionalFormatting sqref="Z7">
    <cfRule type="cellIs" dxfId="1220" priority="1321" operator="equal">
      <formula>"OPORTUNIDADE"</formula>
    </cfRule>
  </conditionalFormatting>
  <conditionalFormatting sqref="Z7">
    <cfRule type="cellIs" dxfId="1219" priority="1319" operator="equal">
      <formula>"NÃO"</formula>
    </cfRule>
    <cfRule type="cellIs" dxfId="1218" priority="1320" operator="equal">
      <formula>"SIM"</formula>
    </cfRule>
  </conditionalFormatting>
  <conditionalFormatting sqref="Z7">
    <cfRule type="cellIs" dxfId="1217" priority="1318" operator="equal">
      <formula>"OPORTUNIDADE"</formula>
    </cfRule>
  </conditionalFormatting>
  <conditionalFormatting sqref="Z7">
    <cfRule type="cellIs" dxfId="1216" priority="1316" operator="equal">
      <formula>"NÃO"</formula>
    </cfRule>
    <cfRule type="cellIs" dxfId="1215" priority="1317" operator="equal">
      <formula>"SIM"</formula>
    </cfRule>
  </conditionalFormatting>
  <conditionalFormatting sqref="Z7">
    <cfRule type="cellIs" dxfId="1214" priority="1315" operator="equal">
      <formula>"OPORTUNIDADE"</formula>
    </cfRule>
  </conditionalFormatting>
  <conditionalFormatting sqref="Z7">
    <cfRule type="cellIs" dxfId="1213" priority="1313" operator="equal">
      <formula>"NÃO"</formula>
    </cfRule>
    <cfRule type="cellIs" dxfId="1212" priority="1314" operator="equal">
      <formula>"SIM"</formula>
    </cfRule>
  </conditionalFormatting>
  <conditionalFormatting sqref="Z7">
    <cfRule type="cellIs" dxfId="1211" priority="1312" operator="equal">
      <formula>"OPORTUNIDADE"</formula>
    </cfRule>
  </conditionalFormatting>
  <conditionalFormatting sqref="Z7">
    <cfRule type="cellIs" dxfId="1210" priority="1310" operator="equal">
      <formula>"NÃO"</formula>
    </cfRule>
    <cfRule type="cellIs" dxfId="1209" priority="1311" operator="equal">
      <formula>"SIM"</formula>
    </cfRule>
  </conditionalFormatting>
  <conditionalFormatting sqref="Z7">
    <cfRule type="cellIs" dxfId="1208" priority="1309" operator="equal">
      <formula>"OPORTUNIDADE"</formula>
    </cfRule>
  </conditionalFormatting>
  <conditionalFormatting sqref="Z7">
    <cfRule type="cellIs" dxfId="1207" priority="1307" operator="equal">
      <formula>"NÃO"</formula>
    </cfRule>
    <cfRule type="cellIs" dxfId="1206" priority="1308" operator="equal">
      <formula>"SIM"</formula>
    </cfRule>
  </conditionalFormatting>
  <conditionalFormatting sqref="Z7">
    <cfRule type="cellIs" dxfId="1205" priority="1306" operator="equal">
      <formula>"OPORTUNIDADE"</formula>
    </cfRule>
  </conditionalFormatting>
  <conditionalFormatting sqref="Z7">
    <cfRule type="cellIs" dxfId="1204" priority="1304" operator="equal">
      <formula>"NÃO"</formula>
    </cfRule>
    <cfRule type="cellIs" dxfId="1203" priority="1305" operator="equal">
      <formula>"SIM"</formula>
    </cfRule>
  </conditionalFormatting>
  <conditionalFormatting sqref="Z7">
    <cfRule type="cellIs" dxfId="1202" priority="1303" operator="equal">
      <formula>"OPORTUNIDADE"</formula>
    </cfRule>
  </conditionalFormatting>
  <conditionalFormatting sqref="Z7">
    <cfRule type="cellIs" dxfId="1201" priority="1301" operator="equal">
      <formula>"NÃO"</formula>
    </cfRule>
    <cfRule type="cellIs" dxfId="1200" priority="1302" operator="equal">
      <formula>"SIM"</formula>
    </cfRule>
  </conditionalFormatting>
  <conditionalFormatting sqref="Z7">
    <cfRule type="cellIs" dxfId="1199" priority="1300" operator="equal">
      <formula>"OPORTUNIDADE"</formula>
    </cfRule>
  </conditionalFormatting>
  <conditionalFormatting sqref="Z7">
    <cfRule type="cellIs" dxfId="1198" priority="1298" operator="equal">
      <formula>"NÃO"</formula>
    </cfRule>
    <cfRule type="cellIs" dxfId="1197" priority="1299" operator="equal">
      <formula>"SIM"</formula>
    </cfRule>
  </conditionalFormatting>
  <conditionalFormatting sqref="Z7">
    <cfRule type="cellIs" dxfId="1196" priority="1297" operator="equal">
      <formula>"OPORTUNIDADE"</formula>
    </cfRule>
  </conditionalFormatting>
  <conditionalFormatting sqref="Z7">
    <cfRule type="cellIs" dxfId="1195" priority="1295" operator="equal">
      <formula>"NÃO"</formula>
    </cfRule>
    <cfRule type="cellIs" dxfId="1194" priority="1296" operator="equal">
      <formula>"SIM"</formula>
    </cfRule>
  </conditionalFormatting>
  <conditionalFormatting sqref="Z7">
    <cfRule type="cellIs" dxfId="1193" priority="1294" operator="equal">
      <formula>"OPORTUNIDADE"</formula>
    </cfRule>
  </conditionalFormatting>
  <conditionalFormatting sqref="Z7">
    <cfRule type="cellIs" dxfId="1192" priority="1292" operator="equal">
      <formula>"NÃO"</formula>
    </cfRule>
    <cfRule type="cellIs" dxfId="1191" priority="1293" operator="equal">
      <formula>"SIM"</formula>
    </cfRule>
  </conditionalFormatting>
  <conditionalFormatting sqref="Z7">
    <cfRule type="cellIs" dxfId="1190" priority="1291" operator="equal">
      <formula>"OPORTUNIDADE"</formula>
    </cfRule>
  </conditionalFormatting>
  <conditionalFormatting sqref="Z7">
    <cfRule type="cellIs" dxfId="1189" priority="1289" operator="equal">
      <formula>"NÃO"</formula>
    </cfRule>
    <cfRule type="cellIs" dxfId="1188" priority="1290" operator="equal">
      <formula>"SIM"</formula>
    </cfRule>
  </conditionalFormatting>
  <conditionalFormatting sqref="Z7">
    <cfRule type="cellIs" dxfId="1187" priority="1288" operator="equal">
      <formula>"OPORTUNIDADE"</formula>
    </cfRule>
  </conditionalFormatting>
  <conditionalFormatting sqref="Z7">
    <cfRule type="cellIs" dxfId="1186" priority="1286" operator="equal">
      <formula>"NÃO"</formula>
    </cfRule>
    <cfRule type="cellIs" dxfId="1185" priority="1287" operator="equal">
      <formula>"SIM"</formula>
    </cfRule>
  </conditionalFormatting>
  <conditionalFormatting sqref="Z7">
    <cfRule type="cellIs" dxfId="1184" priority="1285" operator="equal">
      <formula>"OPORTUNIDADE"</formula>
    </cfRule>
  </conditionalFormatting>
  <conditionalFormatting sqref="Z7">
    <cfRule type="cellIs" dxfId="1183" priority="1283" operator="equal">
      <formula>"NÃO"</formula>
    </cfRule>
    <cfRule type="cellIs" dxfId="1182" priority="1284" operator="equal">
      <formula>"SIM"</formula>
    </cfRule>
  </conditionalFormatting>
  <conditionalFormatting sqref="Z7">
    <cfRule type="cellIs" dxfId="1181" priority="1282" operator="equal">
      <formula>"OPORTUNIDADE"</formula>
    </cfRule>
  </conditionalFormatting>
  <conditionalFormatting sqref="Z7">
    <cfRule type="cellIs" dxfId="1180" priority="1280" operator="equal">
      <formula>"NÃO"</formula>
    </cfRule>
    <cfRule type="cellIs" dxfId="1179" priority="1281" operator="equal">
      <formula>"SIM"</formula>
    </cfRule>
  </conditionalFormatting>
  <conditionalFormatting sqref="Z7">
    <cfRule type="cellIs" dxfId="1178" priority="1279" operator="equal">
      <formula>"OPORTUNIDADE"</formula>
    </cfRule>
  </conditionalFormatting>
  <conditionalFormatting sqref="Z7">
    <cfRule type="cellIs" dxfId="1177" priority="1277" operator="equal">
      <formula>"NÃO"</formula>
    </cfRule>
    <cfRule type="cellIs" dxfId="1176" priority="1278" operator="equal">
      <formula>"SIM"</formula>
    </cfRule>
  </conditionalFormatting>
  <conditionalFormatting sqref="Z7">
    <cfRule type="cellIs" dxfId="1175" priority="1276" operator="equal">
      <formula>"OPORTUNIDADE"</formula>
    </cfRule>
  </conditionalFormatting>
  <conditionalFormatting sqref="Z7">
    <cfRule type="cellIs" dxfId="1174" priority="1274" operator="equal">
      <formula>"NÃO"</formula>
    </cfRule>
    <cfRule type="cellIs" dxfId="1173" priority="1275" operator="equal">
      <formula>"SIM"</formula>
    </cfRule>
  </conditionalFormatting>
  <conditionalFormatting sqref="Z7">
    <cfRule type="cellIs" dxfId="1172" priority="1273" operator="equal">
      <formula>"OPORTUNIDADE"</formula>
    </cfRule>
  </conditionalFormatting>
  <conditionalFormatting sqref="Z7">
    <cfRule type="cellIs" dxfId="1171" priority="1271" operator="equal">
      <formula>"NÃO"</formula>
    </cfRule>
    <cfRule type="cellIs" dxfId="1170" priority="1272" operator="equal">
      <formula>"SIM"</formula>
    </cfRule>
  </conditionalFormatting>
  <conditionalFormatting sqref="Z7">
    <cfRule type="cellIs" dxfId="1169" priority="1270" operator="equal">
      <formula>"OPORTUNIDADE"</formula>
    </cfRule>
  </conditionalFormatting>
  <conditionalFormatting sqref="Z7">
    <cfRule type="cellIs" dxfId="1168" priority="1268" operator="equal">
      <formula>"NÃO"</formula>
    </cfRule>
    <cfRule type="cellIs" dxfId="1167" priority="1269" operator="equal">
      <formula>"SIM"</formula>
    </cfRule>
  </conditionalFormatting>
  <conditionalFormatting sqref="Z7">
    <cfRule type="cellIs" dxfId="1166" priority="1267" operator="equal">
      <formula>"OPORTUNIDADE"</formula>
    </cfRule>
  </conditionalFormatting>
  <conditionalFormatting sqref="Z7">
    <cfRule type="cellIs" dxfId="1165" priority="1265" operator="equal">
      <formula>"NÃO"</formula>
    </cfRule>
    <cfRule type="cellIs" dxfId="1164" priority="1266" operator="equal">
      <formula>"SIM"</formula>
    </cfRule>
  </conditionalFormatting>
  <conditionalFormatting sqref="Y7:Y8 Y10:Y13">
    <cfRule type="cellIs" dxfId="1163" priority="1264" operator="equal">
      <formula>"OPORTUNIDADE"</formula>
    </cfRule>
  </conditionalFormatting>
  <conditionalFormatting sqref="Y7:Y8 Y10:Y13">
    <cfRule type="cellIs" dxfId="1162" priority="1262" operator="equal">
      <formula>"NÃO"</formula>
    </cfRule>
    <cfRule type="cellIs" dxfId="1161" priority="1263" operator="equal">
      <formula>"SIM"</formula>
    </cfRule>
  </conditionalFormatting>
  <conditionalFormatting sqref="Z12">
    <cfRule type="cellIs" dxfId="1160" priority="1261" operator="equal">
      <formula>"OPORTUNIDADE"</formula>
    </cfRule>
  </conditionalFormatting>
  <conditionalFormatting sqref="Z12">
    <cfRule type="cellIs" dxfId="1159" priority="1259" operator="equal">
      <formula>"NÃO"</formula>
    </cfRule>
    <cfRule type="cellIs" dxfId="1158" priority="1260" operator="equal">
      <formula>"SIM"</formula>
    </cfRule>
  </conditionalFormatting>
  <conditionalFormatting sqref="Z12">
    <cfRule type="cellIs" dxfId="1157" priority="1258" operator="equal">
      <formula>"OPORTUNIDADE"</formula>
    </cfRule>
  </conditionalFormatting>
  <conditionalFormatting sqref="Z12">
    <cfRule type="cellIs" dxfId="1156" priority="1256" operator="equal">
      <formula>"NÃO"</formula>
    </cfRule>
    <cfRule type="cellIs" dxfId="1155" priority="1257" operator="equal">
      <formula>"SIM"</formula>
    </cfRule>
  </conditionalFormatting>
  <conditionalFormatting sqref="Z12">
    <cfRule type="cellIs" dxfId="1154" priority="1255" operator="equal">
      <formula>"OPORTUNIDADE"</formula>
    </cfRule>
  </conditionalFormatting>
  <conditionalFormatting sqref="Z12">
    <cfRule type="cellIs" dxfId="1153" priority="1253" operator="equal">
      <formula>"NÃO"</formula>
    </cfRule>
    <cfRule type="cellIs" dxfId="1152" priority="1254" operator="equal">
      <formula>"SIM"</formula>
    </cfRule>
  </conditionalFormatting>
  <conditionalFormatting sqref="Z13">
    <cfRule type="cellIs" dxfId="1151" priority="1249" operator="equal">
      <formula>"OPORTUNIDADE"</formula>
    </cfRule>
  </conditionalFormatting>
  <conditionalFormatting sqref="Z13">
    <cfRule type="cellIs" dxfId="1150" priority="1247" operator="equal">
      <formula>"NÃO"</formula>
    </cfRule>
    <cfRule type="cellIs" dxfId="1149" priority="1248" operator="equal">
      <formula>"SIM"</formula>
    </cfRule>
  </conditionalFormatting>
  <conditionalFormatting sqref="Y17:Z17">
    <cfRule type="cellIs" dxfId="1148" priority="1246" operator="equal">
      <formula>"OPORTUNIDADE"</formula>
    </cfRule>
  </conditionalFormatting>
  <conditionalFormatting sqref="Y17:Z17">
    <cfRule type="cellIs" dxfId="1147" priority="1244" operator="equal">
      <formula>"NÃO"</formula>
    </cfRule>
    <cfRule type="cellIs" dxfId="1146" priority="1245" operator="equal">
      <formula>"SIM"</formula>
    </cfRule>
  </conditionalFormatting>
  <conditionalFormatting sqref="Y18:Z18">
    <cfRule type="cellIs" dxfId="1145" priority="1243" operator="equal">
      <formula>"OPORTUNIDADE"</formula>
    </cfRule>
  </conditionalFormatting>
  <conditionalFormatting sqref="Y18:Z18">
    <cfRule type="cellIs" dxfId="1144" priority="1241" operator="equal">
      <formula>"NÃO"</formula>
    </cfRule>
    <cfRule type="cellIs" dxfId="1143" priority="1242" operator="equal">
      <formula>"SIM"</formula>
    </cfRule>
  </conditionalFormatting>
  <conditionalFormatting sqref="Z16">
    <cfRule type="cellIs" dxfId="1142" priority="1240" operator="equal">
      <formula>"OPORTUNIDADE"</formula>
    </cfRule>
  </conditionalFormatting>
  <conditionalFormatting sqref="Z16">
    <cfRule type="cellIs" dxfId="1141" priority="1238" operator="equal">
      <formula>"NÃO"</formula>
    </cfRule>
    <cfRule type="cellIs" dxfId="1140" priority="1239" operator="equal">
      <formula>"SIM"</formula>
    </cfRule>
  </conditionalFormatting>
  <conditionalFormatting sqref="Z16">
    <cfRule type="cellIs" dxfId="1139" priority="1237" operator="equal">
      <formula>"OPORTUNIDADE"</formula>
    </cfRule>
  </conditionalFormatting>
  <conditionalFormatting sqref="Z16">
    <cfRule type="cellIs" dxfId="1138" priority="1235" operator="equal">
      <formula>"NÃO"</formula>
    </cfRule>
    <cfRule type="cellIs" dxfId="1137" priority="1236" operator="equal">
      <formula>"SIM"</formula>
    </cfRule>
  </conditionalFormatting>
  <conditionalFormatting sqref="Z16">
    <cfRule type="cellIs" dxfId="1136" priority="1234" operator="equal">
      <formula>"OPORTUNIDADE"</formula>
    </cfRule>
  </conditionalFormatting>
  <conditionalFormatting sqref="Z16">
    <cfRule type="cellIs" dxfId="1135" priority="1232" operator="equal">
      <formula>"NÃO"</formula>
    </cfRule>
    <cfRule type="cellIs" dxfId="1134" priority="1233" operator="equal">
      <formula>"SIM"</formula>
    </cfRule>
  </conditionalFormatting>
  <conditionalFormatting sqref="Z16">
    <cfRule type="cellIs" dxfId="1133" priority="1231" operator="equal">
      <formula>"OPORTUNIDADE"</formula>
    </cfRule>
  </conditionalFormatting>
  <conditionalFormatting sqref="Z16">
    <cfRule type="cellIs" dxfId="1132" priority="1229" operator="equal">
      <formula>"NÃO"</formula>
    </cfRule>
    <cfRule type="cellIs" dxfId="1131" priority="1230" operator="equal">
      <formula>"SIM"</formula>
    </cfRule>
  </conditionalFormatting>
  <conditionalFormatting sqref="Z16">
    <cfRule type="cellIs" dxfId="1130" priority="1228" operator="equal">
      <formula>"OPORTUNIDADE"</formula>
    </cfRule>
  </conditionalFormatting>
  <conditionalFormatting sqref="Z16">
    <cfRule type="cellIs" dxfId="1129" priority="1226" operator="equal">
      <formula>"NÃO"</formula>
    </cfRule>
    <cfRule type="cellIs" dxfId="1128" priority="1227" operator="equal">
      <formula>"SIM"</formula>
    </cfRule>
  </conditionalFormatting>
  <conditionalFormatting sqref="Z16">
    <cfRule type="cellIs" dxfId="1127" priority="1225" operator="equal">
      <formula>"OPORTUNIDADE"</formula>
    </cfRule>
  </conditionalFormatting>
  <conditionalFormatting sqref="Z16">
    <cfRule type="cellIs" dxfId="1126" priority="1223" operator="equal">
      <formula>"NÃO"</formula>
    </cfRule>
    <cfRule type="cellIs" dxfId="1125" priority="1224" operator="equal">
      <formula>"SIM"</formula>
    </cfRule>
  </conditionalFormatting>
  <conditionalFormatting sqref="Z16">
    <cfRule type="cellIs" dxfId="1124" priority="1222" operator="equal">
      <formula>"OPORTUNIDADE"</formula>
    </cfRule>
  </conditionalFormatting>
  <conditionalFormatting sqref="Z16">
    <cfRule type="cellIs" dxfId="1123" priority="1220" operator="equal">
      <formula>"NÃO"</formula>
    </cfRule>
    <cfRule type="cellIs" dxfId="1122" priority="1221" operator="equal">
      <formula>"SIM"</formula>
    </cfRule>
  </conditionalFormatting>
  <conditionalFormatting sqref="Z16">
    <cfRule type="cellIs" dxfId="1121" priority="1219" operator="equal">
      <formula>"OPORTUNIDADE"</formula>
    </cfRule>
  </conditionalFormatting>
  <conditionalFormatting sqref="Z16">
    <cfRule type="cellIs" dxfId="1120" priority="1217" operator="equal">
      <formula>"NÃO"</formula>
    </cfRule>
    <cfRule type="cellIs" dxfId="1119" priority="1218" operator="equal">
      <formula>"SIM"</formula>
    </cfRule>
  </conditionalFormatting>
  <conditionalFormatting sqref="Z16">
    <cfRule type="cellIs" dxfId="1118" priority="1216" operator="equal">
      <formula>"OPORTUNIDADE"</formula>
    </cfRule>
  </conditionalFormatting>
  <conditionalFormatting sqref="Z16">
    <cfRule type="cellIs" dxfId="1117" priority="1214" operator="equal">
      <formula>"NÃO"</formula>
    </cfRule>
    <cfRule type="cellIs" dxfId="1116" priority="1215" operator="equal">
      <formula>"SIM"</formula>
    </cfRule>
  </conditionalFormatting>
  <conditionalFormatting sqref="Z16">
    <cfRule type="cellIs" dxfId="1115" priority="1213" operator="equal">
      <formula>"OPORTUNIDADE"</formula>
    </cfRule>
  </conditionalFormatting>
  <conditionalFormatting sqref="Z16">
    <cfRule type="cellIs" dxfId="1114" priority="1211" operator="equal">
      <formula>"NÃO"</formula>
    </cfRule>
    <cfRule type="cellIs" dxfId="1113" priority="1212" operator="equal">
      <formula>"SIM"</formula>
    </cfRule>
  </conditionalFormatting>
  <conditionalFormatting sqref="Z16">
    <cfRule type="cellIs" dxfId="1112" priority="1210" operator="equal">
      <formula>"OPORTUNIDADE"</formula>
    </cfRule>
  </conditionalFormatting>
  <conditionalFormatting sqref="Z16">
    <cfRule type="cellIs" dxfId="1111" priority="1208" operator="equal">
      <formula>"NÃO"</formula>
    </cfRule>
    <cfRule type="cellIs" dxfId="1110" priority="1209" operator="equal">
      <formula>"SIM"</formula>
    </cfRule>
  </conditionalFormatting>
  <conditionalFormatting sqref="Z16">
    <cfRule type="cellIs" dxfId="1109" priority="1207" operator="equal">
      <formula>"OPORTUNIDADE"</formula>
    </cfRule>
  </conditionalFormatting>
  <conditionalFormatting sqref="Z16">
    <cfRule type="cellIs" dxfId="1108" priority="1205" operator="equal">
      <formula>"NÃO"</formula>
    </cfRule>
    <cfRule type="cellIs" dxfId="1107" priority="1206" operator="equal">
      <formula>"SIM"</formula>
    </cfRule>
  </conditionalFormatting>
  <conditionalFormatting sqref="Y16">
    <cfRule type="cellIs" dxfId="1106" priority="1204" operator="equal">
      <formula>"OPORTUNIDADE"</formula>
    </cfRule>
  </conditionalFormatting>
  <conditionalFormatting sqref="Y16">
    <cfRule type="cellIs" dxfId="1105" priority="1202" operator="equal">
      <formula>"NÃO"</formula>
    </cfRule>
    <cfRule type="cellIs" dxfId="1104" priority="1203" operator="equal">
      <formula>"SIM"</formula>
    </cfRule>
  </conditionalFormatting>
  <conditionalFormatting sqref="Z19:Z20">
    <cfRule type="cellIs" dxfId="1103" priority="1201" operator="equal">
      <formula>"OPORTUNIDADE"</formula>
    </cfRule>
  </conditionalFormatting>
  <conditionalFormatting sqref="Z19:Z20">
    <cfRule type="cellIs" dxfId="1102" priority="1199" operator="equal">
      <formula>"NÃO"</formula>
    </cfRule>
    <cfRule type="cellIs" dxfId="1101" priority="1200" operator="equal">
      <formula>"SIM"</formula>
    </cfRule>
  </conditionalFormatting>
  <conditionalFormatting sqref="Z19:Z20">
    <cfRule type="cellIs" dxfId="1100" priority="1198" operator="equal">
      <formula>"OPORTUNIDADE"</formula>
    </cfRule>
  </conditionalFormatting>
  <conditionalFormatting sqref="Z19:Z20">
    <cfRule type="cellIs" dxfId="1099" priority="1196" operator="equal">
      <formula>"NÃO"</formula>
    </cfRule>
    <cfRule type="cellIs" dxfId="1098" priority="1197" operator="equal">
      <formula>"SIM"</formula>
    </cfRule>
  </conditionalFormatting>
  <conditionalFormatting sqref="Z19:Z20">
    <cfRule type="cellIs" dxfId="1097" priority="1195" operator="equal">
      <formula>"OPORTUNIDADE"</formula>
    </cfRule>
  </conditionalFormatting>
  <conditionalFormatting sqref="Z19:Z20">
    <cfRule type="cellIs" dxfId="1096" priority="1193" operator="equal">
      <formula>"NÃO"</formula>
    </cfRule>
    <cfRule type="cellIs" dxfId="1095" priority="1194" operator="equal">
      <formula>"SIM"</formula>
    </cfRule>
  </conditionalFormatting>
  <conditionalFormatting sqref="Y19:Y20">
    <cfRule type="cellIs" dxfId="1094" priority="1192" operator="equal">
      <formula>"OPORTUNIDADE"</formula>
    </cfRule>
  </conditionalFormatting>
  <conditionalFormatting sqref="Y19:Y20">
    <cfRule type="cellIs" dxfId="1093" priority="1190" operator="equal">
      <formula>"NÃO"</formula>
    </cfRule>
    <cfRule type="cellIs" dxfId="1092" priority="1191" operator="equal">
      <formula>"SIM"</formula>
    </cfRule>
  </conditionalFormatting>
  <conditionalFormatting sqref="Z36">
    <cfRule type="cellIs" dxfId="1091" priority="1189" operator="equal">
      <formula>"OPORTUNIDADE"</formula>
    </cfRule>
  </conditionalFormatting>
  <conditionalFormatting sqref="Z36">
    <cfRule type="cellIs" dxfId="1090" priority="1187" operator="equal">
      <formula>"NÃO"</formula>
    </cfRule>
    <cfRule type="cellIs" dxfId="1089" priority="1188" operator="equal">
      <formula>"SIM"</formula>
    </cfRule>
  </conditionalFormatting>
  <conditionalFormatting sqref="Z36">
    <cfRule type="cellIs" dxfId="1088" priority="1183" operator="equal">
      <formula>"OPORTUNIDADE"</formula>
    </cfRule>
  </conditionalFormatting>
  <conditionalFormatting sqref="Z36">
    <cfRule type="cellIs" dxfId="1087" priority="1181" operator="equal">
      <formula>"NÃO"</formula>
    </cfRule>
    <cfRule type="cellIs" dxfId="1086" priority="1182" operator="equal">
      <formula>"SIM"</formula>
    </cfRule>
  </conditionalFormatting>
  <conditionalFormatting sqref="Y23:Z24">
    <cfRule type="cellIs" dxfId="1085" priority="1180" operator="equal">
      <formula>"OPORTUNIDADE"</formula>
    </cfRule>
  </conditionalFormatting>
  <conditionalFormatting sqref="Y23:Z24">
    <cfRule type="cellIs" dxfId="1084" priority="1178" operator="equal">
      <formula>"NÃO"</formula>
    </cfRule>
    <cfRule type="cellIs" dxfId="1083" priority="1179" operator="equal">
      <formula>"SIM"</formula>
    </cfRule>
  </conditionalFormatting>
  <conditionalFormatting sqref="Z26:Z27">
    <cfRule type="cellIs" dxfId="1082" priority="1177" operator="equal">
      <formula>"OPORTUNIDADE"</formula>
    </cfRule>
  </conditionalFormatting>
  <conditionalFormatting sqref="Z26:Z27">
    <cfRule type="cellIs" dxfId="1081" priority="1175" operator="equal">
      <formula>"NÃO"</formula>
    </cfRule>
    <cfRule type="cellIs" dxfId="1080" priority="1176" operator="equal">
      <formula>"SIM"</formula>
    </cfRule>
  </conditionalFormatting>
  <conditionalFormatting sqref="Z26:Z27">
    <cfRule type="cellIs" dxfId="1079" priority="1174" operator="equal">
      <formula>"OPORTUNIDADE"</formula>
    </cfRule>
  </conditionalFormatting>
  <conditionalFormatting sqref="Z26:Z27">
    <cfRule type="cellIs" dxfId="1078" priority="1172" operator="equal">
      <formula>"NÃO"</formula>
    </cfRule>
    <cfRule type="cellIs" dxfId="1077" priority="1173" operator="equal">
      <formula>"SIM"</formula>
    </cfRule>
  </conditionalFormatting>
  <conditionalFormatting sqref="Z26:Z27">
    <cfRule type="cellIs" dxfId="1076" priority="1171" operator="equal">
      <formula>"OPORTUNIDADE"</formula>
    </cfRule>
  </conditionalFormatting>
  <conditionalFormatting sqref="Z26:Z27">
    <cfRule type="cellIs" dxfId="1075" priority="1169" operator="equal">
      <formula>"NÃO"</formula>
    </cfRule>
    <cfRule type="cellIs" dxfId="1074" priority="1170" operator="equal">
      <formula>"SIM"</formula>
    </cfRule>
  </conditionalFormatting>
  <conditionalFormatting sqref="Z26:Z27">
    <cfRule type="cellIs" dxfId="1073" priority="1168" operator="equal">
      <formula>"OPORTUNIDADE"</formula>
    </cfRule>
  </conditionalFormatting>
  <conditionalFormatting sqref="Z26:Z27">
    <cfRule type="cellIs" dxfId="1072" priority="1166" operator="equal">
      <formula>"NÃO"</formula>
    </cfRule>
    <cfRule type="cellIs" dxfId="1071" priority="1167" operator="equal">
      <formula>"SIM"</formula>
    </cfRule>
  </conditionalFormatting>
  <conditionalFormatting sqref="Z26:Z27">
    <cfRule type="cellIs" dxfId="1070" priority="1165" operator="equal">
      <formula>"OPORTUNIDADE"</formula>
    </cfRule>
  </conditionalFormatting>
  <conditionalFormatting sqref="Z26:Z27">
    <cfRule type="cellIs" dxfId="1069" priority="1163" operator="equal">
      <formula>"NÃO"</formula>
    </cfRule>
    <cfRule type="cellIs" dxfId="1068" priority="1164" operator="equal">
      <formula>"SIM"</formula>
    </cfRule>
  </conditionalFormatting>
  <conditionalFormatting sqref="Z26:Z27">
    <cfRule type="cellIs" dxfId="1067" priority="1162" operator="equal">
      <formula>"OPORTUNIDADE"</formula>
    </cfRule>
  </conditionalFormatting>
  <conditionalFormatting sqref="Z26:Z27">
    <cfRule type="cellIs" dxfId="1066" priority="1160" operator="equal">
      <formula>"NÃO"</formula>
    </cfRule>
    <cfRule type="cellIs" dxfId="1065" priority="1161" operator="equal">
      <formula>"SIM"</formula>
    </cfRule>
  </conditionalFormatting>
  <conditionalFormatting sqref="Z26:Z27">
    <cfRule type="cellIs" dxfId="1064" priority="1159" operator="equal">
      <formula>"OPORTUNIDADE"</formula>
    </cfRule>
  </conditionalFormatting>
  <conditionalFormatting sqref="Z26:Z27">
    <cfRule type="cellIs" dxfId="1063" priority="1157" operator="equal">
      <formula>"NÃO"</formula>
    </cfRule>
    <cfRule type="cellIs" dxfId="1062" priority="1158" operator="equal">
      <formula>"SIM"</formula>
    </cfRule>
  </conditionalFormatting>
  <conditionalFormatting sqref="Z26:Z27">
    <cfRule type="cellIs" dxfId="1061" priority="1156" operator="equal">
      <formula>"OPORTUNIDADE"</formula>
    </cfRule>
  </conditionalFormatting>
  <conditionalFormatting sqref="Z26:Z27">
    <cfRule type="cellIs" dxfId="1060" priority="1154" operator="equal">
      <formula>"NÃO"</formula>
    </cfRule>
    <cfRule type="cellIs" dxfId="1059" priority="1155" operator="equal">
      <formula>"SIM"</formula>
    </cfRule>
  </conditionalFormatting>
  <conditionalFormatting sqref="Z26:Z27">
    <cfRule type="cellIs" dxfId="1058" priority="1153" operator="equal">
      <formula>"OPORTUNIDADE"</formula>
    </cfRule>
  </conditionalFormatting>
  <conditionalFormatting sqref="Z26:Z27">
    <cfRule type="cellIs" dxfId="1057" priority="1151" operator="equal">
      <formula>"NÃO"</formula>
    </cfRule>
    <cfRule type="cellIs" dxfId="1056" priority="1152" operator="equal">
      <formula>"SIM"</formula>
    </cfRule>
  </conditionalFormatting>
  <conditionalFormatting sqref="Z26:Z27">
    <cfRule type="cellIs" dxfId="1055" priority="1150" operator="equal">
      <formula>"OPORTUNIDADE"</formula>
    </cfRule>
  </conditionalFormatting>
  <conditionalFormatting sqref="Z26:Z27">
    <cfRule type="cellIs" dxfId="1054" priority="1148" operator="equal">
      <formula>"NÃO"</formula>
    </cfRule>
    <cfRule type="cellIs" dxfId="1053" priority="1149" operator="equal">
      <formula>"SIM"</formula>
    </cfRule>
  </conditionalFormatting>
  <conditionalFormatting sqref="Z26:Z27">
    <cfRule type="cellIs" dxfId="1052" priority="1147" operator="equal">
      <formula>"OPORTUNIDADE"</formula>
    </cfRule>
  </conditionalFormatting>
  <conditionalFormatting sqref="Z26:Z27">
    <cfRule type="cellIs" dxfId="1051" priority="1145" operator="equal">
      <formula>"NÃO"</formula>
    </cfRule>
    <cfRule type="cellIs" dxfId="1050" priority="1146" operator="equal">
      <formula>"SIM"</formula>
    </cfRule>
  </conditionalFormatting>
  <conditionalFormatting sqref="Z26:Z27">
    <cfRule type="cellIs" dxfId="1049" priority="1144" operator="equal">
      <formula>"OPORTUNIDADE"</formula>
    </cfRule>
  </conditionalFormatting>
  <conditionalFormatting sqref="Z26:Z27">
    <cfRule type="cellIs" dxfId="1048" priority="1142" operator="equal">
      <formula>"NÃO"</formula>
    </cfRule>
    <cfRule type="cellIs" dxfId="1047" priority="1143" operator="equal">
      <formula>"SIM"</formula>
    </cfRule>
  </conditionalFormatting>
  <conditionalFormatting sqref="Z27:Z28">
    <cfRule type="cellIs" dxfId="1046" priority="1135" operator="equal">
      <formula>"OPORTUNIDADE"</formula>
    </cfRule>
  </conditionalFormatting>
  <conditionalFormatting sqref="Z27:Z28">
    <cfRule type="cellIs" dxfId="1045" priority="1133" operator="equal">
      <formula>"NÃO"</formula>
    </cfRule>
    <cfRule type="cellIs" dxfId="1044" priority="1134" operator="equal">
      <formula>"SIM"</formula>
    </cfRule>
  </conditionalFormatting>
  <conditionalFormatting sqref="Z28:Z29">
    <cfRule type="cellIs" dxfId="1043" priority="1132" operator="equal">
      <formula>"OPORTUNIDADE"</formula>
    </cfRule>
  </conditionalFormatting>
  <conditionalFormatting sqref="Z28:Z29">
    <cfRule type="cellIs" dxfId="1042" priority="1130" operator="equal">
      <formula>"NÃO"</formula>
    </cfRule>
    <cfRule type="cellIs" dxfId="1041" priority="1131" operator="equal">
      <formula>"SIM"</formula>
    </cfRule>
  </conditionalFormatting>
  <conditionalFormatting sqref="Z25:Z26">
    <cfRule type="cellIs" dxfId="1040" priority="1129" operator="equal">
      <formula>"OPORTUNIDADE"</formula>
    </cfRule>
  </conditionalFormatting>
  <conditionalFormatting sqref="Z25:Z26">
    <cfRule type="cellIs" dxfId="1039" priority="1127" operator="equal">
      <formula>"NÃO"</formula>
    </cfRule>
    <cfRule type="cellIs" dxfId="1038" priority="1128" operator="equal">
      <formula>"SIM"</formula>
    </cfRule>
  </conditionalFormatting>
  <conditionalFormatting sqref="Z25:Z26">
    <cfRule type="cellIs" dxfId="1037" priority="1126" operator="equal">
      <formula>"OPORTUNIDADE"</formula>
    </cfRule>
  </conditionalFormatting>
  <conditionalFormatting sqref="Z25:Z26">
    <cfRule type="cellIs" dxfId="1036" priority="1124" operator="equal">
      <formula>"NÃO"</formula>
    </cfRule>
    <cfRule type="cellIs" dxfId="1035" priority="1125" operator="equal">
      <formula>"SIM"</formula>
    </cfRule>
  </conditionalFormatting>
  <conditionalFormatting sqref="Z25:Z26">
    <cfRule type="cellIs" dxfId="1034" priority="1123" operator="equal">
      <formula>"OPORTUNIDADE"</formula>
    </cfRule>
  </conditionalFormatting>
  <conditionalFormatting sqref="Z25:Z26">
    <cfRule type="cellIs" dxfId="1033" priority="1121" operator="equal">
      <formula>"NÃO"</formula>
    </cfRule>
    <cfRule type="cellIs" dxfId="1032" priority="1122" operator="equal">
      <formula>"SIM"</formula>
    </cfRule>
  </conditionalFormatting>
  <conditionalFormatting sqref="Z25:Z26">
    <cfRule type="cellIs" dxfId="1031" priority="1120" operator="equal">
      <formula>"OPORTUNIDADE"</formula>
    </cfRule>
  </conditionalFormatting>
  <conditionalFormatting sqref="Z25:Z26">
    <cfRule type="cellIs" dxfId="1030" priority="1118" operator="equal">
      <formula>"NÃO"</formula>
    </cfRule>
    <cfRule type="cellIs" dxfId="1029" priority="1119" operator="equal">
      <formula>"SIM"</formula>
    </cfRule>
  </conditionalFormatting>
  <conditionalFormatting sqref="Z25:Z26">
    <cfRule type="cellIs" dxfId="1028" priority="1117" operator="equal">
      <formula>"OPORTUNIDADE"</formula>
    </cfRule>
  </conditionalFormatting>
  <conditionalFormatting sqref="Z25:Z26">
    <cfRule type="cellIs" dxfId="1027" priority="1115" operator="equal">
      <formula>"NÃO"</formula>
    </cfRule>
    <cfRule type="cellIs" dxfId="1026" priority="1116" operator="equal">
      <formula>"SIM"</formula>
    </cfRule>
  </conditionalFormatting>
  <conditionalFormatting sqref="Z25:Z26">
    <cfRule type="cellIs" dxfId="1025" priority="1114" operator="equal">
      <formula>"OPORTUNIDADE"</formula>
    </cfRule>
  </conditionalFormatting>
  <conditionalFormatting sqref="Z25:Z26">
    <cfRule type="cellIs" dxfId="1024" priority="1112" operator="equal">
      <formula>"NÃO"</formula>
    </cfRule>
    <cfRule type="cellIs" dxfId="1023" priority="1113" operator="equal">
      <formula>"SIM"</formula>
    </cfRule>
  </conditionalFormatting>
  <conditionalFormatting sqref="Z25:Z26">
    <cfRule type="cellIs" dxfId="1022" priority="1111" operator="equal">
      <formula>"OPORTUNIDADE"</formula>
    </cfRule>
  </conditionalFormatting>
  <conditionalFormatting sqref="Z25:Z26">
    <cfRule type="cellIs" dxfId="1021" priority="1109" operator="equal">
      <formula>"NÃO"</formula>
    </cfRule>
    <cfRule type="cellIs" dxfId="1020" priority="1110" operator="equal">
      <formula>"SIM"</formula>
    </cfRule>
  </conditionalFormatting>
  <conditionalFormatting sqref="Z25:Z26">
    <cfRule type="cellIs" dxfId="1019" priority="1108" operator="equal">
      <formula>"OPORTUNIDADE"</formula>
    </cfRule>
  </conditionalFormatting>
  <conditionalFormatting sqref="Z25:Z26">
    <cfRule type="cellIs" dxfId="1018" priority="1106" operator="equal">
      <formula>"NÃO"</formula>
    </cfRule>
    <cfRule type="cellIs" dxfId="1017" priority="1107" operator="equal">
      <formula>"SIM"</formula>
    </cfRule>
  </conditionalFormatting>
  <conditionalFormatting sqref="Z25:Z26">
    <cfRule type="cellIs" dxfId="1016" priority="1105" operator="equal">
      <formula>"OPORTUNIDADE"</formula>
    </cfRule>
  </conditionalFormatting>
  <conditionalFormatting sqref="Z25:Z26">
    <cfRule type="cellIs" dxfId="1015" priority="1103" operator="equal">
      <formula>"NÃO"</formula>
    </cfRule>
    <cfRule type="cellIs" dxfId="1014" priority="1104" operator="equal">
      <formula>"SIM"</formula>
    </cfRule>
  </conditionalFormatting>
  <conditionalFormatting sqref="Z25:Z26">
    <cfRule type="cellIs" dxfId="1013" priority="1102" operator="equal">
      <formula>"OPORTUNIDADE"</formula>
    </cfRule>
  </conditionalFormatting>
  <conditionalFormatting sqref="Z25:Z26">
    <cfRule type="cellIs" dxfId="1012" priority="1100" operator="equal">
      <formula>"NÃO"</formula>
    </cfRule>
    <cfRule type="cellIs" dxfId="1011" priority="1101" operator="equal">
      <formula>"SIM"</formula>
    </cfRule>
  </conditionalFormatting>
  <conditionalFormatting sqref="Z25:Z26">
    <cfRule type="cellIs" dxfId="1010" priority="1099" operator="equal">
      <formula>"OPORTUNIDADE"</formula>
    </cfRule>
  </conditionalFormatting>
  <conditionalFormatting sqref="Z25:Z26">
    <cfRule type="cellIs" dxfId="1009" priority="1097" operator="equal">
      <formula>"NÃO"</formula>
    </cfRule>
    <cfRule type="cellIs" dxfId="1008" priority="1098" operator="equal">
      <formula>"SIM"</formula>
    </cfRule>
  </conditionalFormatting>
  <conditionalFormatting sqref="Z25:Z26">
    <cfRule type="cellIs" dxfId="1007" priority="1096" operator="equal">
      <formula>"OPORTUNIDADE"</formula>
    </cfRule>
  </conditionalFormatting>
  <conditionalFormatting sqref="Z25:Z26">
    <cfRule type="cellIs" dxfId="1006" priority="1094" operator="equal">
      <formula>"NÃO"</formula>
    </cfRule>
    <cfRule type="cellIs" dxfId="1005" priority="1095" operator="equal">
      <formula>"SIM"</formula>
    </cfRule>
  </conditionalFormatting>
  <conditionalFormatting sqref="Z25:Z26">
    <cfRule type="cellIs" dxfId="1004" priority="1093" operator="equal">
      <formula>"OPORTUNIDADE"</formula>
    </cfRule>
  </conditionalFormatting>
  <conditionalFormatting sqref="Z25:Z26">
    <cfRule type="cellIs" dxfId="1003" priority="1091" operator="equal">
      <formula>"NÃO"</formula>
    </cfRule>
    <cfRule type="cellIs" dxfId="1002" priority="1092" operator="equal">
      <formula>"SIM"</formula>
    </cfRule>
  </conditionalFormatting>
  <conditionalFormatting sqref="Z25:Z26">
    <cfRule type="cellIs" dxfId="1001" priority="1090" operator="equal">
      <formula>"OPORTUNIDADE"</formula>
    </cfRule>
  </conditionalFormatting>
  <conditionalFormatting sqref="Z25:Z26">
    <cfRule type="cellIs" dxfId="1000" priority="1088" operator="equal">
      <formula>"NÃO"</formula>
    </cfRule>
    <cfRule type="cellIs" dxfId="999" priority="1089" operator="equal">
      <formula>"SIM"</formula>
    </cfRule>
  </conditionalFormatting>
  <conditionalFormatting sqref="Z25:Z26">
    <cfRule type="cellIs" dxfId="998" priority="1087" operator="equal">
      <formula>"OPORTUNIDADE"</formula>
    </cfRule>
  </conditionalFormatting>
  <conditionalFormatting sqref="Z25:Z26">
    <cfRule type="cellIs" dxfId="997" priority="1085" operator="equal">
      <formula>"NÃO"</formula>
    </cfRule>
    <cfRule type="cellIs" dxfId="996" priority="1086" operator="equal">
      <formula>"SIM"</formula>
    </cfRule>
  </conditionalFormatting>
  <conditionalFormatting sqref="Z25:Z26">
    <cfRule type="cellIs" dxfId="995" priority="1084" operator="equal">
      <formula>"OPORTUNIDADE"</formula>
    </cfRule>
  </conditionalFormatting>
  <conditionalFormatting sqref="Z25:Z26">
    <cfRule type="cellIs" dxfId="994" priority="1082" operator="equal">
      <formula>"NÃO"</formula>
    </cfRule>
    <cfRule type="cellIs" dxfId="993" priority="1083" operator="equal">
      <formula>"SIM"</formula>
    </cfRule>
  </conditionalFormatting>
  <conditionalFormatting sqref="Z25:Z26">
    <cfRule type="cellIs" dxfId="992" priority="1081" operator="equal">
      <formula>"OPORTUNIDADE"</formula>
    </cfRule>
  </conditionalFormatting>
  <conditionalFormatting sqref="Z25:Z26">
    <cfRule type="cellIs" dxfId="991" priority="1079" operator="equal">
      <formula>"NÃO"</formula>
    </cfRule>
    <cfRule type="cellIs" dxfId="990" priority="1080" operator="equal">
      <formula>"SIM"</formula>
    </cfRule>
  </conditionalFormatting>
  <conditionalFormatting sqref="Z25:Z26">
    <cfRule type="cellIs" dxfId="989" priority="1078" operator="equal">
      <formula>"OPORTUNIDADE"</formula>
    </cfRule>
  </conditionalFormatting>
  <conditionalFormatting sqref="Z25:Z26">
    <cfRule type="cellIs" dxfId="988" priority="1076" operator="equal">
      <formula>"NÃO"</formula>
    </cfRule>
    <cfRule type="cellIs" dxfId="987" priority="1077" operator="equal">
      <formula>"SIM"</formula>
    </cfRule>
  </conditionalFormatting>
  <conditionalFormatting sqref="Z25:Z26">
    <cfRule type="cellIs" dxfId="986" priority="1075" operator="equal">
      <formula>"OPORTUNIDADE"</formula>
    </cfRule>
  </conditionalFormatting>
  <conditionalFormatting sqref="Z25:Z26">
    <cfRule type="cellIs" dxfId="985" priority="1073" operator="equal">
      <formula>"NÃO"</formula>
    </cfRule>
    <cfRule type="cellIs" dxfId="984" priority="1074" operator="equal">
      <formula>"SIM"</formula>
    </cfRule>
  </conditionalFormatting>
  <conditionalFormatting sqref="Z24:Z25">
    <cfRule type="cellIs" dxfId="983" priority="1069" operator="equal">
      <formula>"OPORTUNIDADE"</formula>
    </cfRule>
  </conditionalFormatting>
  <conditionalFormatting sqref="Z24:Z25">
    <cfRule type="cellIs" dxfId="982" priority="1067" operator="equal">
      <formula>"NÃO"</formula>
    </cfRule>
    <cfRule type="cellIs" dxfId="981" priority="1068" operator="equal">
      <formula>"SIM"</formula>
    </cfRule>
  </conditionalFormatting>
  <conditionalFormatting sqref="Z24:Z25">
    <cfRule type="cellIs" dxfId="980" priority="1066" operator="equal">
      <formula>"OPORTUNIDADE"</formula>
    </cfRule>
  </conditionalFormatting>
  <conditionalFormatting sqref="Z24:Z25">
    <cfRule type="cellIs" dxfId="979" priority="1064" operator="equal">
      <formula>"NÃO"</formula>
    </cfRule>
    <cfRule type="cellIs" dxfId="978" priority="1065" operator="equal">
      <formula>"SIM"</formula>
    </cfRule>
  </conditionalFormatting>
  <conditionalFormatting sqref="Y24:Y25">
    <cfRule type="cellIs" dxfId="977" priority="1063" operator="equal">
      <formula>"OPORTUNIDADE"</formula>
    </cfRule>
  </conditionalFormatting>
  <conditionalFormatting sqref="Y24:Y25">
    <cfRule type="cellIs" dxfId="976" priority="1061" operator="equal">
      <formula>"NÃO"</formula>
    </cfRule>
    <cfRule type="cellIs" dxfId="975" priority="1062" operator="equal">
      <formula>"SIM"</formula>
    </cfRule>
  </conditionalFormatting>
  <conditionalFormatting sqref="Z29:Z30">
    <cfRule type="cellIs" dxfId="974" priority="1060" operator="equal">
      <formula>"OPORTUNIDADE"</formula>
    </cfRule>
  </conditionalFormatting>
  <conditionalFormatting sqref="Z29:Z30">
    <cfRule type="cellIs" dxfId="973" priority="1058" operator="equal">
      <formula>"NÃO"</formula>
    </cfRule>
    <cfRule type="cellIs" dxfId="972" priority="1059" operator="equal">
      <formula>"SIM"</formula>
    </cfRule>
  </conditionalFormatting>
  <conditionalFormatting sqref="Z30:Z31">
    <cfRule type="cellIs" dxfId="971" priority="1057" operator="equal">
      <formula>"OPORTUNIDADE"</formula>
    </cfRule>
  </conditionalFormatting>
  <conditionalFormatting sqref="Z30:Z31">
    <cfRule type="cellIs" dxfId="970" priority="1055" operator="equal">
      <formula>"NÃO"</formula>
    </cfRule>
    <cfRule type="cellIs" dxfId="969" priority="1056" operator="equal">
      <formula>"SIM"</formula>
    </cfRule>
  </conditionalFormatting>
  <conditionalFormatting sqref="Z30:Z31">
    <cfRule type="cellIs" dxfId="968" priority="1054" operator="equal">
      <formula>"OPORTUNIDADE"</formula>
    </cfRule>
  </conditionalFormatting>
  <conditionalFormatting sqref="Z30:Z31">
    <cfRule type="cellIs" dxfId="967" priority="1052" operator="equal">
      <formula>"NÃO"</formula>
    </cfRule>
    <cfRule type="cellIs" dxfId="966" priority="1053" operator="equal">
      <formula>"SIM"</formula>
    </cfRule>
  </conditionalFormatting>
  <conditionalFormatting sqref="Z30:Z31">
    <cfRule type="cellIs" dxfId="965" priority="1051" operator="equal">
      <formula>"OPORTUNIDADE"</formula>
    </cfRule>
  </conditionalFormatting>
  <conditionalFormatting sqref="Z30:Z31">
    <cfRule type="cellIs" dxfId="964" priority="1049" operator="equal">
      <formula>"NÃO"</formula>
    </cfRule>
    <cfRule type="cellIs" dxfId="963" priority="1050" operator="equal">
      <formula>"SIM"</formula>
    </cfRule>
  </conditionalFormatting>
  <conditionalFormatting sqref="Z32:Z33">
    <cfRule type="cellIs" dxfId="962" priority="1042" operator="equal">
      <formula>"OPORTUNIDADE"</formula>
    </cfRule>
  </conditionalFormatting>
  <conditionalFormatting sqref="Z32:Z33">
    <cfRule type="cellIs" dxfId="961" priority="1040" operator="equal">
      <formula>"NÃO"</formula>
    </cfRule>
    <cfRule type="cellIs" dxfId="960" priority="1041" operator="equal">
      <formula>"SIM"</formula>
    </cfRule>
  </conditionalFormatting>
  <conditionalFormatting sqref="Z32:Z34">
    <cfRule type="cellIs" dxfId="959" priority="1036" operator="equal">
      <formula>"OPORTUNIDADE"</formula>
    </cfRule>
  </conditionalFormatting>
  <conditionalFormatting sqref="Z32:Z34">
    <cfRule type="cellIs" dxfId="958" priority="1034" operator="equal">
      <formula>"NÃO"</formula>
    </cfRule>
    <cfRule type="cellIs" dxfId="957" priority="1035" operator="equal">
      <formula>"SIM"</formula>
    </cfRule>
  </conditionalFormatting>
  <conditionalFormatting sqref="Z32:Z33">
    <cfRule type="cellIs" dxfId="956" priority="1033" operator="equal">
      <formula>"OPORTUNIDADE"</formula>
    </cfRule>
  </conditionalFormatting>
  <conditionalFormatting sqref="Z32:Z33">
    <cfRule type="cellIs" dxfId="955" priority="1031" operator="equal">
      <formula>"NÃO"</formula>
    </cfRule>
    <cfRule type="cellIs" dxfId="954" priority="1032" operator="equal">
      <formula>"SIM"</formula>
    </cfRule>
  </conditionalFormatting>
  <conditionalFormatting sqref="Z33:Z34">
    <cfRule type="cellIs" dxfId="953" priority="1030" operator="equal">
      <formula>"OPORTUNIDADE"</formula>
    </cfRule>
  </conditionalFormatting>
  <conditionalFormatting sqref="Z33:Z34">
    <cfRule type="cellIs" dxfId="952" priority="1028" operator="equal">
      <formula>"NÃO"</formula>
    </cfRule>
    <cfRule type="cellIs" dxfId="951" priority="1029" operator="equal">
      <formula>"SIM"</formula>
    </cfRule>
  </conditionalFormatting>
  <conditionalFormatting sqref="Z32:Z33">
    <cfRule type="cellIs" dxfId="950" priority="1027" operator="equal">
      <formula>"OPORTUNIDADE"</formula>
    </cfRule>
  </conditionalFormatting>
  <conditionalFormatting sqref="Z32:Z33">
    <cfRule type="cellIs" dxfId="949" priority="1025" operator="equal">
      <formula>"NÃO"</formula>
    </cfRule>
    <cfRule type="cellIs" dxfId="948" priority="1026" operator="equal">
      <formula>"SIM"</formula>
    </cfRule>
  </conditionalFormatting>
  <conditionalFormatting sqref="Z33:Z34">
    <cfRule type="cellIs" dxfId="947" priority="1024" operator="equal">
      <formula>"OPORTUNIDADE"</formula>
    </cfRule>
  </conditionalFormatting>
  <conditionalFormatting sqref="Z33:Z34">
    <cfRule type="cellIs" dxfId="946" priority="1022" operator="equal">
      <formula>"NÃO"</formula>
    </cfRule>
    <cfRule type="cellIs" dxfId="945" priority="1023" operator="equal">
      <formula>"SIM"</formula>
    </cfRule>
  </conditionalFormatting>
  <conditionalFormatting sqref="Z31:Z32">
    <cfRule type="cellIs" dxfId="944" priority="1018" operator="equal">
      <formula>"OPORTUNIDADE"</formula>
    </cfRule>
  </conditionalFormatting>
  <conditionalFormatting sqref="Z31:Z32">
    <cfRule type="cellIs" dxfId="943" priority="1016" operator="equal">
      <formula>"NÃO"</formula>
    </cfRule>
    <cfRule type="cellIs" dxfId="942" priority="1017" operator="equal">
      <formula>"SIM"</formula>
    </cfRule>
  </conditionalFormatting>
  <conditionalFormatting sqref="BK13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01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01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00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008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41" priority="1007" operator="equal">
      <formula>"OPORTUNIDADE"</formula>
    </cfRule>
  </conditionalFormatting>
  <conditionalFormatting sqref="Y22:Y24">
    <cfRule type="cellIs" dxfId="940" priority="1005" operator="equal">
      <formula>"NÃO"</formula>
    </cfRule>
    <cfRule type="cellIs" dxfId="939" priority="1006" operator="equal">
      <formula>"SIM"</formula>
    </cfRule>
  </conditionalFormatting>
  <conditionalFormatting sqref="Y25:Y26">
    <cfRule type="cellIs" dxfId="938" priority="1004" operator="equal">
      <formula>"OPORTUNIDADE"</formula>
    </cfRule>
  </conditionalFormatting>
  <conditionalFormatting sqref="Y25:Y26">
    <cfRule type="cellIs" dxfId="937" priority="1002" operator="equal">
      <formula>"NÃO"</formula>
    </cfRule>
    <cfRule type="cellIs" dxfId="936" priority="1003" operator="equal">
      <formula>"SIM"</formula>
    </cfRule>
  </conditionalFormatting>
  <conditionalFormatting sqref="Y25:Y26">
    <cfRule type="cellIs" dxfId="935" priority="1001" operator="equal">
      <formula>"OPORTUNIDADE"</formula>
    </cfRule>
  </conditionalFormatting>
  <conditionalFormatting sqref="Y25:Y26">
    <cfRule type="cellIs" dxfId="934" priority="999" operator="equal">
      <formula>"NÃO"</formula>
    </cfRule>
    <cfRule type="cellIs" dxfId="933" priority="1000" operator="equal">
      <formula>"SIM"</formula>
    </cfRule>
  </conditionalFormatting>
  <conditionalFormatting sqref="Y26:Y27">
    <cfRule type="cellIs" dxfId="932" priority="998" operator="equal">
      <formula>"OPORTUNIDADE"</formula>
    </cfRule>
  </conditionalFormatting>
  <conditionalFormatting sqref="Y26:Y27">
    <cfRule type="cellIs" dxfId="931" priority="996" operator="equal">
      <formula>"NÃO"</formula>
    </cfRule>
    <cfRule type="cellIs" dxfId="930" priority="997" operator="equal">
      <formula>"SIM"</formula>
    </cfRule>
  </conditionalFormatting>
  <conditionalFormatting sqref="Y26:Y27">
    <cfRule type="cellIs" dxfId="929" priority="995" operator="equal">
      <formula>"OPORTUNIDADE"</formula>
    </cfRule>
  </conditionalFormatting>
  <conditionalFormatting sqref="Y26:Y27">
    <cfRule type="cellIs" dxfId="928" priority="993" operator="equal">
      <formula>"NÃO"</formula>
    </cfRule>
    <cfRule type="cellIs" dxfId="927" priority="994" operator="equal">
      <formula>"SIM"</formula>
    </cfRule>
  </conditionalFormatting>
  <conditionalFormatting sqref="Y27:Y28">
    <cfRule type="cellIs" dxfId="926" priority="992" operator="equal">
      <formula>"OPORTUNIDADE"</formula>
    </cfRule>
  </conditionalFormatting>
  <conditionalFormatting sqref="Y27:Y28">
    <cfRule type="cellIs" dxfId="925" priority="990" operator="equal">
      <formula>"NÃO"</formula>
    </cfRule>
    <cfRule type="cellIs" dxfId="924" priority="991" operator="equal">
      <formula>"SIM"</formula>
    </cfRule>
  </conditionalFormatting>
  <conditionalFormatting sqref="Y27:Y28">
    <cfRule type="cellIs" dxfId="923" priority="989" operator="equal">
      <formula>"OPORTUNIDADE"</formula>
    </cfRule>
  </conditionalFormatting>
  <conditionalFormatting sqref="Y27:Y28">
    <cfRule type="cellIs" dxfId="922" priority="987" operator="equal">
      <formula>"NÃO"</formula>
    </cfRule>
    <cfRule type="cellIs" dxfId="921" priority="988" operator="equal">
      <formula>"SIM"</formula>
    </cfRule>
  </conditionalFormatting>
  <conditionalFormatting sqref="Y28:Y29">
    <cfRule type="cellIs" dxfId="920" priority="986" operator="equal">
      <formula>"OPORTUNIDADE"</formula>
    </cfRule>
  </conditionalFormatting>
  <conditionalFormatting sqref="Y28:Y29">
    <cfRule type="cellIs" dxfId="919" priority="984" operator="equal">
      <formula>"NÃO"</formula>
    </cfRule>
    <cfRule type="cellIs" dxfId="918" priority="985" operator="equal">
      <formula>"SIM"</formula>
    </cfRule>
  </conditionalFormatting>
  <conditionalFormatting sqref="Y28:Y29">
    <cfRule type="cellIs" dxfId="917" priority="983" operator="equal">
      <formula>"OPORTUNIDADE"</formula>
    </cfRule>
  </conditionalFormatting>
  <conditionalFormatting sqref="Y28:Y29">
    <cfRule type="cellIs" dxfId="916" priority="981" operator="equal">
      <formula>"NÃO"</formula>
    </cfRule>
    <cfRule type="cellIs" dxfId="915" priority="982" operator="equal">
      <formula>"SIM"</formula>
    </cfRule>
  </conditionalFormatting>
  <conditionalFormatting sqref="Y29:Y30">
    <cfRule type="cellIs" dxfId="914" priority="980" operator="equal">
      <formula>"OPORTUNIDADE"</formula>
    </cfRule>
  </conditionalFormatting>
  <conditionalFormatting sqref="Y29:Y30">
    <cfRule type="cellIs" dxfId="913" priority="978" operator="equal">
      <formula>"NÃO"</formula>
    </cfRule>
    <cfRule type="cellIs" dxfId="912" priority="979" operator="equal">
      <formula>"SIM"</formula>
    </cfRule>
  </conditionalFormatting>
  <conditionalFormatting sqref="Y29:Y30">
    <cfRule type="cellIs" dxfId="911" priority="977" operator="equal">
      <formula>"OPORTUNIDADE"</formula>
    </cfRule>
  </conditionalFormatting>
  <conditionalFormatting sqref="Y29:Y30">
    <cfRule type="cellIs" dxfId="910" priority="975" operator="equal">
      <formula>"NÃO"</formula>
    </cfRule>
    <cfRule type="cellIs" dxfId="909" priority="976" operator="equal">
      <formula>"SIM"</formula>
    </cfRule>
  </conditionalFormatting>
  <conditionalFormatting sqref="Y30:Y31">
    <cfRule type="cellIs" dxfId="908" priority="974" operator="equal">
      <formula>"OPORTUNIDADE"</formula>
    </cfRule>
  </conditionalFormatting>
  <conditionalFormatting sqref="Y30:Y31">
    <cfRule type="cellIs" dxfId="907" priority="972" operator="equal">
      <formula>"NÃO"</formula>
    </cfRule>
    <cfRule type="cellIs" dxfId="906" priority="973" operator="equal">
      <formula>"SIM"</formula>
    </cfRule>
  </conditionalFormatting>
  <conditionalFormatting sqref="Y30:Y31">
    <cfRule type="cellIs" dxfId="905" priority="971" operator="equal">
      <formula>"OPORTUNIDADE"</formula>
    </cfRule>
  </conditionalFormatting>
  <conditionalFormatting sqref="Y30:Y31">
    <cfRule type="cellIs" dxfId="904" priority="969" operator="equal">
      <formula>"NÃO"</formula>
    </cfRule>
    <cfRule type="cellIs" dxfId="903" priority="970" operator="equal">
      <formula>"SIM"</formula>
    </cfRule>
  </conditionalFormatting>
  <conditionalFormatting sqref="Y31:Y32">
    <cfRule type="cellIs" dxfId="902" priority="968" operator="equal">
      <formula>"OPORTUNIDADE"</formula>
    </cfRule>
  </conditionalFormatting>
  <conditionalFormatting sqref="Y31:Y32">
    <cfRule type="cellIs" dxfId="901" priority="966" operator="equal">
      <formula>"NÃO"</formula>
    </cfRule>
    <cfRule type="cellIs" dxfId="900" priority="967" operator="equal">
      <formula>"SIM"</formula>
    </cfRule>
  </conditionalFormatting>
  <conditionalFormatting sqref="Y31:Y32">
    <cfRule type="cellIs" dxfId="899" priority="965" operator="equal">
      <formula>"OPORTUNIDADE"</formula>
    </cfRule>
  </conditionalFormatting>
  <conditionalFormatting sqref="Y31:Y32">
    <cfRule type="cellIs" dxfId="898" priority="963" operator="equal">
      <formula>"NÃO"</formula>
    </cfRule>
    <cfRule type="cellIs" dxfId="897" priority="964" operator="equal">
      <formula>"SIM"</formula>
    </cfRule>
  </conditionalFormatting>
  <conditionalFormatting sqref="Y32:Y33">
    <cfRule type="cellIs" dxfId="896" priority="962" operator="equal">
      <formula>"OPORTUNIDADE"</formula>
    </cfRule>
  </conditionalFormatting>
  <conditionalFormatting sqref="Y32:Y33">
    <cfRule type="cellIs" dxfId="895" priority="960" operator="equal">
      <formula>"NÃO"</formula>
    </cfRule>
    <cfRule type="cellIs" dxfId="894" priority="961" operator="equal">
      <formula>"SIM"</formula>
    </cfRule>
  </conditionalFormatting>
  <conditionalFormatting sqref="Y32:Y33">
    <cfRule type="cellIs" dxfId="893" priority="959" operator="equal">
      <formula>"OPORTUNIDADE"</formula>
    </cfRule>
  </conditionalFormatting>
  <conditionalFormatting sqref="Y32:Y33">
    <cfRule type="cellIs" dxfId="892" priority="957" operator="equal">
      <formula>"NÃO"</formula>
    </cfRule>
    <cfRule type="cellIs" dxfId="891" priority="958" operator="equal">
      <formula>"SIM"</formula>
    </cfRule>
  </conditionalFormatting>
  <conditionalFormatting sqref="Y33:Y34">
    <cfRule type="cellIs" dxfId="890" priority="956" operator="equal">
      <formula>"OPORTUNIDADE"</formula>
    </cfRule>
  </conditionalFormatting>
  <conditionalFormatting sqref="Y33:Y34">
    <cfRule type="cellIs" dxfId="889" priority="954" operator="equal">
      <formula>"NÃO"</formula>
    </cfRule>
    <cfRule type="cellIs" dxfId="888" priority="955" operator="equal">
      <formula>"SIM"</formula>
    </cfRule>
  </conditionalFormatting>
  <conditionalFormatting sqref="Y33:Y34">
    <cfRule type="cellIs" dxfId="887" priority="953" operator="equal">
      <formula>"OPORTUNIDADE"</formula>
    </cfRule>
  </conditionalFormatting>
  <conditionalFormatting sqref="Y33:Y34">
    <cfRule type="cellIs" dxfId="886" priority="951" operator="equal">
      <formula>"NÃO"</formula>
    </cfRule>
    <cfRule type="cellIs" dxfId="885" priority="952" operator="equal">
      <formula>"SIM"</formula>
    </cfRule>
  </conditionalFormatting>
  <conditionalFormatting sqref="Y34:Y36">
    <cfRule type="cellIs" dxfId="884" priority="950" operator="equal">
      <formula>"OPORTUNIDADE"</formula>
    </cfRule>
  </conditionalFormatting>
  <conditionalFormatting sqref="Y34:Y36">
    <cfRule type="cellIs" dxfId="883" priority="948" operator="equal">
      <formula>"NÃO"</formula>
    </cfRule>
    <cfRule type="cellIs" dxfId="882" priority="949" operator="equal">
      <formula>"SIM"</formula>
    </cfRule>
  </conditionalFormatting>
  <conditionalFormatting sqref="Y34:Y36">
    <cfRule type="cellIs" dxfId="881" priority="947" operator="equal">
      <formula>"OPORTUNIDADE"</formula>
    </cfRule>
  </conditionalFormatting>
  <conditionalFormatting sqref="Y34:Y36">
    <cfRule type="cellIs" dxfId="880" priority="945" operator="equal">
      <formula>"NÃO"</formula>
    </cfRule>
    <cfRule type="cellIs" dxfId="879" priority="946" operator="equal">
      <formula>"SIM"</formula>
    </cfRule>
  </conditionalFormatting>
  <conditionalFormatting sqref="Y23:Z23">
    <cfRule type="cellIs" dxfId="878" priority="944" operator="equal">
      <formula>"OPORTUNIDADE"</formula>
    </cfRule>
  </conditionalFormatting>
  <conditionalFormatting sqref="Y23:Z23">
    <cfRule type="cellIs" dxfId="877" priority="942" operator="equal">
      <formula>"NÃO"</formula>
    </cfRule>
    <cfRule type="cellIs" dxfId="876" priority="943" operator="equal">
      <formula>"SIM"</formula>
    </cfRule>
  </conditionalFormatting>
  <conditionalFormatting sqref="Y24:Z24">
    <cfRule type="cellIs" dxfId="875" priority="941" operator="equal">
      <formula>"OPORTUNIDADE"</formula>
    </cfRule>
  </conditionalFormatting>
  <conditionalFormatting sqref="Y24:Z24">
    <cfRule type="cellIs" dxfId="874" priority="939" operator="equal">
      <formula>"NÃO"</formula>
    </cfRule>
    <cfRule type="cellIs" dxfId="873" priority="940" operator="equal">
      <formula>"SIM"</formula>
    </cfRule>
  </conditionalFormatting>
  <conditionalFormatting sqref="Z22">
    <cfRule type="cellIs" dxfId="872" priority="938" operator="equal">
      <formula>"OPORTUNIDADE"</formula>
    </cfRule>
  </conditionalFormatting>
  <conditionalFormatting sqref="Z22">
    <cfRule type="cellIs" dxfId="871" priority="936" operator="equal">
      <formula>"NÃO"</formula>
    </cfRule>
    <cfRule type="cellIs" dxfId="870" priority="937" operator="equal">
      <formula>"SIM"</formula>
    </cfRule>
  </conditionalFormatting>
  <conditionalFormatting sqref="Z22">
    <cfRule type="cellIs" dxfId="869" priority="935" operator="equal">
      <formula>"OPORTUNIDADE"</formula>
    </cfRule>
  </conditionalFormatting>
  <conditionalFormatting sqref="Z22">
    <cfRule type="cellIs" dxfId="868" priority="933" operator="equal">
      <formula>"NÃO"</formula>
    </cfRule>
    <cfRule type="cellIs" dxfId="867" priority="934" operator="equal">
      <formula>"SIM"</formula>
    </cfRule>
  </conditionalFormatting>
  <conditionalFormatting sqref="Z22">
    <cfRule type="cellIs" dxfId="866" priority="932" operator="equal">
      <formula>"OPORTUNIDADE"</formula>
    </cfRule>
  </conditionalFormatting>
  <conditionalFormatting sqref="Z22">
    <cfRule type="cellIs" dxfId="865" priority="930" operator="equal">
      <formula>"NÃO"</formula>
    </cfRule>
    <cfRule type="cellIs" dxfId="864" priority="931" operator="equal">
      <formula>"SIM"</formula>
    </cfRule>
  </conditionalFormatting>
  <conditionalFormatting sqref="Y22">
    <cfRule type="cellIs" dxfId="863" priority="926" operator="equal">
      <formula>"OPORTUNIDADE"</formula>
    </cfRule>
  </conditionalFormatting>
  <conditionalFormatting sqref="Y22">
    <cfRule type="cellIs" dxfId="862" priority="924" operator="equal">
      <formula>"NÃO"</formula>
    </cfRule>
    <cfRule type="cellIs" dxfId="861" priority="925" operator="equal">
      <formula>"SIM"</formula>
    </cfRule>
  </conditionalFormatting>
  <conditionalFormatting sqref="Y22">
    <cfRule type="cellIs" dxfId="860" priority="923" operator="equal">
      <formula>"OPORTUNIDADE"</formula>
    </cfRule>
  </conditionalFormatting>
  <conditionalFormatting sqref="Y22">
    <cfRule type="cellIs" dxfId="859" priority="921" operator="equal">
      <formula>"NÃO"</formula>
    </cfRule>
    <cfRule type="cellIs" dxfId="858" priority="922" operator="equal">
      <formula>"SIM"</formula>
    </cfRule>
  </conditionalFormatting>
  <conditionalFormatting sqref="Y22">
    <cfRule type="cellIs" dxfId="857" priority="920" operator="equal">
      <formula>"OPORTUNIDADE"</formula>
    </cfRule>
  </conditionalFormatting>
  <conditionalFormatting sqref="Y22">
    <cfRule type="cellIs" dxfId="856" priority="918" operator="equal">
      <formula>"NÃO"</formula>
    </cfRule>
    <cfRule type="cellIs" dxfId="855" priority="919" operator="equal">
      <formula>"SIM"</formula>
    </cfRule>
  </conditionalFormatting>
  <conditionalFormatting sqref="BP18">
    <cfRule type="iconSet" priority="917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916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91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914">
      <iconSet showValue="0">
        <cfvo type="percent" val="0"/>
        <cfvo type="num" val="1"/>
        <cfvo type="num" val="1" gte="0"/>
      </iconSet>
    </cfRule>
  </conditionalFormatting>
  <conditionalFormatting sqref="Y36">
    <cfRule type="cellIs" dxfId="854" priority="913" operator="equal">
      <formula>"OPORTUNIDADE"</formula>
    </cfRule>
  </conditionalFormatting>
  <conditionalFormatting sqref="Y36">
    <cfRule type="cellIs" dxfId="853" priority="911" operator="equal">
      <formula>"NÃO"</formula>
    </cfRule>
    <cfRule type="cellIs" dxfId="852" priority="912" operator="equal">
      <formula>"SIM"</formula>
    </cfRule>
  </conditionalFormatting>
  <conditionalFormatting sqref="Y42:Z42">
    <cfRule type="cellIs" dxfId="851" priority="910" operator="equal">
      <formula>"OPORTUNIDADE"</formula>
    </cfRule>
  </conditionalFormatting>
  <conditionalFormatting sqref="Y42:Z42">
    <cfRule type="cellIs" dxfId="850" priority="908" operator="equal">
      <formula>"NÃO"</formula>
    </cfRule>
    <cfRule type="cellIs" dxfId="849" priority="909" operator="equal">
      <formula>"SIM"</formula>
    </cfRule>
  </conditionalFormatting>
  <conditionalFormatting sqref="Z43:Z44">
    <cfRule type="cellIs" dxfId="848" priority="907" operator="equal">
      <formula>"OPORTUNIDADE"</formula>
    </cfRule>
  </conditionalFormatting>
  <conditionalFormatting sqref="Z43:Z44">
    <cfRule type="cellIs" dxfId="847" priority="905" operator="equal">
      <formula>"NÃO"</formula>
    </cfRule>
    <cfRule type="cellIs" dxfId="846" priority="906" operator="equal">
      <formula>"SIM"</formula>
    </cfRule>
  </conditionalFormatting>
  <conditionalFormatting sqref="Z43:Z44">
    <cfRule type="cellIs" dxfId="845" priority="904" operator="equal">
      <formula>"OPORTUNIDADE"</formula>
    </cfRule>
  </conditionalFormatting>
  <conditionalFormatting sqref="Z43:Z44">
    <cfRule type="cellIs" dxfId="844" priority="902" operator="equal">
      <formula>"NÃO"</formula>
    </cfRule>
    <cfRule type="cellIs" dxfId="843" priority="903" operator="equal">
      <formula>"SIM"</formula>
    </cfRule>
  </conditionalFormatting>
  <conditionalFormatting sqref="Z43:Z44">
    <cfRule type="cellIs" dxfId="842" priority="901" operator="equal">
      <formula>"OPORTUNIDADE"</formula>
    </cfRule>
  </conditionalFormatting>
  <conditionalFormatting sqref="Z43:Z44">
    <cfRule type="cellIs" dxfId="841" priority="899" operator="equal">
      <formula>"NÃO"</formula>
    </cfRule>
    <cfRule type="cellIs" dxfId="840" priority="900" operator="equal">
      <formula>"SIM"</formula>
    </cfRule>
  </conditionalFormatting>
  <conditionalFormatting sqref="Y43:Y44">
    <cfRule type="cellIs" dxfId="839" priority="898" operator="equal">
      <formula>"OPORTUNIDADE"</formula>
    </cfRule>
  </conditionalFormatting>
  <conditionalFormatting sqref="Y43:Y44">
    <cfRule type="cellIs" dxfId="838" priority="896" operator="equal">
      <formula>"NÃO"</formula>
    </cfRule>
    <cfRule type="cellIs" dxfId="837" priority="897" operator="equal">
      <formula>"SIM"</formula>
    </cfRule>
  </conditionalFormatting>
  <conditionalFormatting sqref="Y42:Z44">
    <cfRule type="cellIs" dxfId="836" priority="895" operator="equal">
      <formula>"OPORTUNIDADE"</formula>
    </cfRule>
  </conditionalFormatting>
  <conditionalFormatting sqref="Y42:Z44">
    <cfRule type="cellIs" dxfId="835" priority="893" operator="equal">
      <formula>"NÃO"</formula>
    </cfRule>
    <cfRule type="cellIs" dxfId="834" priority="894" operator="equal">
      <formula>"SIM"</formula>
    </cfRule>
  </conditionalFormatting>
  <conditionalFormatting sqref="Z43:Z44">
    <cfRule type="cellIs" dxfId="833" priority="892" operator="equal">
      <formula>"OPORTUNIDADE"</formula>
    </cfRule>
  </conditionalFormatting>
  <conditionalFormatting sqref="Z43:Z44">
    <cfRule type="cellIs" dxfId="832" priority="890" operator="equal">
      <formula>"NÃO"</formula>
    </cfRule>
    <cfRule type="cellIs" dxfId="831" priority="891" operator="equal">
      <formula>"SIM"</formula>
    </cfRule>
  </conditionalFormatting>
  <conditionalFormatting sqref="Z43:Z44">
    <cfRule type="cellIs" dxfId="830" priority="889" operator="equal">
      <formula>"OPORTUNIDADE"</formula>
    </cfRule>
  </conditionalFormatting>
  <conditionalFormatting sqref="Z43:Z44">
    <cfRule type="cellIs" dxfId="829" priority="887" operator="equal">
      <formula>"NÃO"</formula>
    </cfRule>
    <cfRule type="cellIs" dxfId="828" priority="888" operator="equal">
      <formula>"SIM"</formula>
    </cfRule>
  </conditionalFormatting>
  <conditionalFormatting sqref="Y43:Y44">
    <cfRule type="cellIs" dxfId="827" priority="886" operator="equal">
      <formula>"OPORTUNIDADE"</formula>
    </cfRule>
  </conditionalFormatting>
  <conditionalFormatting sqref="Y43:Y44">
    <cfRule type="cellIs" dxfId="826" priority="884" operator="equal">
      <formula>"NÃO"</formula>
    </cfRule>
    <cfRule type="cellIs" dxfId="825" priority="885" operator="equal">
      <formula>"SIM"</formula>
    </cfRule>
  </conditionalFormatting>
  <conditionalFormatting sqref="Y42:Y44">
    <cfRule type="cellIs" dxfId="824" priority="883" operator="equal">
      <formula>"OPORTUNIDADE"</formula>
    </cfRule>
  </conditionalFormatting>
  <conditionalFormatting sqref="Y42:Y44">
    <cfRule type="cellIs" dxfId="823" priority="881" operator="equal">
      <formula>"NÃO"</formula>
    </cfRule>
    <cfRule type="cellIs" dxfId="822" priority="882" operator="equal">
      <formula>"SIM"</formula>
    </cfRule>
  </conditionalFormatting>
  <conditionalFormatting sqref="Y42:Z42">
    <cfRule type="cellIs" dxfId="821" priority="880" operator="equal">
      <formula>"OPORTUNIDADE"</formula>
    </cfRule>
  </conditionalFormatting>
  <conditionalFormatting sqref="Y42:Z42">
    <cfRule type="cellIs" dxfId="820" priority="878" operator="equal">
      <formula>"NÃO"</formula>
    </cfRule>
    <cfRule type="cellIs" dxfId="819" priority="879" operator="equal">
      <formula>"SIM"</formula>
    </cfRule>
  </conditionalFormatting>
  <conditionalFormatting sqref="Y43:Z43">
    <cfRule type="cellIs" dxfId="818" priority="877" operator="equal">
      <formula>"OPORTUNIDADE"</formula>
    </cfRule>
  </conditionalFormatting>
  <conditionalFormatting sqref="Y43:Z43">
    <cfRule type="cellIs" dxfId="817" priority="875" operator="equal">
      <formula>"NÃO"</formula>
    </cfRule>
    <cfRule type="cellIs" dxfId="816" priority="876" operator="equal">
      <formula>"SIM"</formula>
    </cfRule>
  </conditionalFormatting>
  <conditionalFormatting sqref="Z44:Z45">
    <cfRule type="cellIs" dxfId="815" priority="874" operator="equal">
      <formula>"OPORTUNIDADE"</formula>
    </cfRule>
  </conditionalFormatting>
  <conditionalFormatting sqref="Z44:Z45">
    <cfRule type="cellIs" dxfId="814" priority="872" operator="equal">
      <formula>"NÃO"</formula>
    </cfRule>
    <cfRule type="cellIs" dxfId="813" priority="873" operator="equal">
      <formula>"SIM"</formula>
    </cfRule>
  </conditionalFormatting>
  <conditionalFormatting sqref="Z44:Z45">
    <cfRule type="cellIs" dxfId="812" priority="871" operator="equal">
      <formula>"OPORTUNIDADE"</formula>
    </cfRule>
  </conditionalFormatting>
  <conditionalFormatting sqref="Z44:Z45">
    <cfRule type="cellIs" dxfId="811" priority="869" operator="equal">
      <formula>"NÃO"</formula>
    </cfRule>
    <cfRule type="cellIs" dxfId="810" priority="870" operator="equal">
      <formula>"SIM"</formula>
    </cfRule>
  </conditionalFormatting>
  <conditionalFormatting sqref="Z44:Z45">
    <cfRule type="cellIs" dxfId="809" priority="868" operator="equal">
      <formula>"OPORTUNIDADE"</formula>
    </cfRule>
  </conditionalFormatting>
  <conditionalFormatting sqref="Z44:Z45">
    <cfRule type="cellIs" dxfId="808" priority="866" operator="equal">
      <formula>"NÃO"</formula>
    </cfRule>
    <cfRule type="cellIs" dxfId="807" priority="867" operator="equal">
      <formula>"SIM"</formula>
    </cfRule>
  </conditionalFormatting>
  <conditionalFormatting sqref="Z44:Z45">
    <cfRule type="cellIs" dxfId="806" priority="865" operator="equal">
      <formula>"OPORTUNIDADE"</formula>
    </cfRule>
  </conditionalFormatting>
  <conditionalFormatting sqref="Z44:Z45">
    <cfRule type="cellIs" dxfId="805" priority="863" operator="equal">
      <formula>"NÃO"</formula>
    </cfRule>
    <cfRule type="cellIs" dxfId="804" priority="864" operator="equal">
      <formula>"SIM"</formula>
    </cfRule>
  </conditionalFormatting>
  <conditionalFormatting sqref="Z44:Z45">
    <cfRule type="cellIs" dxfId="803" priority="862" operator="equal">
      <formula>"OPORTUNIDADE"</formula>
    </cfRule>
  </conditionalFormatting>
  <conditionalFormatting sqref="Z44:Z45">
    <cfRule type="cellIs" dxfId="802" priority="860" operator="equal">
      <formula>"NÃO"</formula>
    </cfRule>
    <cfRule type="cellIs" dxfId="801" priority="861" operator="equal">
      <formula>"SIM"</formula>
    </cfRule>
  </conditionalFormatting>
  <conditionalFormatting sqref="Z44:Z45">
    <cfRule type="cellIs" dxfId="800" priority="859" operator="equal">
      <formula>"OPORTUNIDADE"</formula>
    </cfRule>
  </conditionalFormatting>
  <conditionalFormatting sqref="Z44:Z45">
    <cfRule type="cellIs" dxfId="799" priority="857" operator="equal">
      <formula>"NÃO"</formula>
    </cfRule>
    <cfRule type="cellIs" dxfId="798" priority="858" operator="equal">
      <formula>"SIM"</formula>
    </cfRule>
  </conditionalFormatting>
  <conditionalFormatting sqref="Z44:Z45">
    <cfRule type="cellIs" dxfId="797" priority="856" operator="equal">
      <formula>"OPORTUNIDADE"</formula>
    </cfRule>
  </conditionalFormatting>
  <conditionalFormatting sqref="Z44:Z45">
    <cfRule type="cellIs" dxfId="796" priority="854" operator="equal">
      <formula>"NÃO"</formula>
    </cfRule>
    <cfRule type="cellIs" dxfId="795" priority="855" operator="equal">
      <formula>"SIM"</formula>
    </cfRule>
  </conditionalFormatting>
  <conditionalFormatting sqref="Z44:Z45">
    <cfRule type="cellIs" dxfId="794" priority="853" operator="equal">
      <formula>"OPORTUNIDADE"</formula>
    </cfRule>
  </conditionalFormatting>
  <conditionalFormatting sqref="Z44:Z45">
    <cfRule type="cellIs" dxfId="793" priority="851" operator="equal">
      <formula>"NÃO"</formula>
    </cfRule>
    <cfRule type="cellIs" dxfId="792" priority="852" operator="equal">
      <formula>"SIM"</formula>
    </cfRule>
  </conditionalFormatting>
  <conditionalFormatting sqref="Z44:Z45">
    <cfRule type="cellIs" dxfId="791" priority="850" operator="equal">
      <formula>"OPORTUNIDADE"</formula>
    </cfRule>
  </conditionalFormatting>
  <conditionalFormatting sqref="Z44:Z45">
    <cfRule type="cellIs" dxfId="790" priority="848" operator="equal">
      <formula>"NÃO"</formula>
    </cfRule>
    <cfRule type="cellIs" dxfId="789" priority="849" operator="equal">
      <formula>"SIM"</formula>
    </cfRule>
  </conditionalFormatting>
  <conditionalFormatting sqref="Z44:Z45">
    <cfRule type="cellIs" dxfId="788" priority="847" operator="equal">
      <formula>"OPORTUNIDADE"</formula>
    </cfRule>
  </conditionalFormatting>
  <conditionalFormatting sqref="Z44:Z45">
    <cfRule type="cellIs" dxfId="787" priority="845" operator="equal">
      <formula>"NÃO"</formula>
    </cfRule>
    <cfRule type="cellIs" dxfId="786" priority="846" operator="equal">
      <formula>"SIM"</formula>
    </cfRule>
  </conditionalFormatting>
  <conditionalFormatting sqref="Z44:Z45">
    <cfRule type="cellIs" dxfId="785" priority="844" operator="equal">
      <formula>"OPORTUNIDADE"</formula>
    </cfRule>
  </conditionalFormatting>
  <conditionalFormatting sqref="Z44:Z45">
    <cfRule type="cellIs" dxfId="784" priority="842" operator="equal">
      <formula>"NÃO"</formula>
    </cfRule>
    <cfRule type="cellIs" dxfId="783" priority="843" operator="equal">
      <formula>"SIM"</formula>
    </cfRule>
  </conditionalFormatting>
  <conditionalFormatting sqref="Z44:Z45">
    <cfRule type="cellIs" dxfId="782" priority="841" operator="equal">
      <formula>"OPORTUNIDADE"</formula>
    </cfRule>
  </conditionalFormatting>
  <conditionalFormatting sqref="Z44:Z45">
    <cfRule type="cellIs" dxfId="781" priority="839" operator="equal">
      <formula>"NÃO"</formula>
    </cfRule>
    <cfRule type="cellIs" dxfId="780" priority="840" operator="equal">
      <formula>"SIM"</formula>
    </cfRule>
  </conditionalFormatting>
  <conditionalFormatting sqref="Z44:Z45">
    <cfRule type="cellIs" dxfId="779" priority="838" operator="equal">
      <formula>"OPORTUNIDADE"</formula>
    </cfRule>
  </conditionalFormatting>
  <conditionalFormatting sqref="Z44:Z45">
    <cfRule type="cellIs" dxfId="778" priority="836" operator="equal">
      <formula>"NÃO"</formula>
    </cfRule>
    <cfRule type="cellIs" dxfId="777" priority="837" operator="equal">
      <formula>"SIM"</formula>
    </cfRule>
  </conditionalFormatting>
  <conditionalFormatting sqref="Z44:Z45">
    <cfRule type="cellIs" dxfId="776" priority="835" operator="equal">
      <formula>"OPORTUNIDADE"</formula>
    </cfRule>
  </conditionalFormatting>
  <conditionalFormatting sqref="Z44:Z45">
    <cfRule type="cellIs" dxfId="775" priority="833" operator="equal">
      <formula>"NÃO"</formula>
    </cfRule>
    <cfRule type="cellIs" dxfId="774" priority="834" operator="equal">
      <formula>"SIM"</formula>
    </cfRule>
  </conditionalFormatting>
  <conditionalFormatting sqref="Z44:Z45">
    <cfRule type="cellIs" dxfId="773" priority="832" operator="equal">
      <formula>"OPORTUNIDADE"</formula>
    </cfRule>
  </conditionalFormatting>
  <conditionalFormatting sqref="Z44:Z45">
    <cfRule type="cellIs" dxfId="772" priority="830" operator="equal">
      <formula>"NÃO"</formula>
    </cfRule>
    <cfRule type="cellIs" dxfId="771" priority="831" operator="equal">
      <formula>"SIM"</formula>
    </cfRule>
  </conditionalFormatting>
  <conditionalFormatting sqref="Z44:Z45">
    <cfRule type="cellIs" dxfId="770" priority="829" operator="equal">
      <formula>"OPORTUNIDADE"</formula>
    </cfRule>
  </conditionalFormatting>
  <conditionalFormatting sqref="Z44:Z45">
    <cfRule type="cellIs" dxfId="769" priority="827" operator="equal">
      <formula>"NÃO"</formula>
    </cfRule>
    <cfRule type="cellIs" dxfId="768" priority="828" operator="equal">
      <formula>"SIM"</formula>
    </cfRule>
  </conditionalFormatting>
  <conditionalFormatting sqref="Z44:Z45">
    <cfRule type="cellIs" dxfId="767" priority="826" operator="equal">
      <formula>"OPORTUNIDADE"</formula>
    </cfRule>
  </conditionalFormatting>
  <conditionalFormatting sqref="Z44:Z45">
    <cfRule type="cellIs" dxfId="766" priority="824" operator="equal">
      <formula>"NÃO"</formula>
    </cfRule>
    <cfRule type="cellIs" dxfId="765" priority="825" operator="equal">
      <formula>"SIM"</formula>
    </cfRule>
  </conditionalFormatting>
  <conditionalFormatting sqref="Z44:Z45">
    <cfRule type="cellIs" dxfId="764" priority="823" operator="equal">
      <formula>"OPORTUNIDADE"</formula>
    </cfRule>
  </conditionalFormatting>
  <conditionalFormatting sqref="Z44:Z45">
    <cfRule type="cellIs" dxfId="763" priority="821" operator="equal">
      <formula>"NÃO"</formula>
    </cfRule>
    <cfRule type="cellIs" dxfId="762" priority="822" operator="equal">
      <formula>"SIM"</formula>
    </cfRule>
  </conditionalFormatting>
  <conditionalFormatting sqref="Z44:Z45">
    <cfRule type="cellIs" dxfId="761" priority="820" operator="equal">
      <formula>"OPORTUNIDADE"</formula>
    </cfRule>
  </conditionalFormatting>
  <conditionalFormatting sqref="Z44:Z45">
    <cfRule type="cellIs" dxfId="760" priority="818" operator="equal">
      <formula>"NÃO"</formula>
    </cfRule>
    <cfRule type="cellIs" dxfId="759" priority="819" operator="equal">
      <formula>"SIM"</formula>
    </cfRule>
  </conditionalFormatting>
  <conditionalFormatting sqref="Z44:Z45">
    <cfRule type="cellIs" dxfId="758" priority="817" operator="equal">
      <formula>"OPORTUNIDADE"</formula>
    </cfRule>
  </conditionalFormatting>
  <conditionalFormatting sqref="Z44:Z45">
    <cfRule type="cellIs" dxfId="757" priority="815" operator="equal">
      <formula>"NÃO"</formula>
    </cfRule>
    <cfRule type="cellIs" dxfId="756" priority="816" operator="equal">
      <formula>"SIM"</formula>
    </cfRule>
  </conditionalFormatting>
  <conditionalFormatting sqref="Z44:Z45">
    <cfRule type="cellIs" dxfId="755" priority="814" operator="equal">
      <formula>"OPORTUNIDADE"</formula>
    </cfRule>
  </conditionalFormatting>
  <conditionalFormatting sqref="Z44:Z45">
    <cfRule type="cellIs" dxfId="754" priority="812" operator="equal">
      <formula>"NÃO"</formula>
    </cfRule>
    <cfRule type="cellIs" dxfId="753" priority="813" operator="equal">
      <formula>"SIM"</formula>
    </cfRule>
  </conditionalFormatting>
  <conditionalFormatting sqref="Z44:Z45">
    <cfRule type="cellIs" dxfId="752" priority="811" operator="equal">
      <formula>"OPORTUNIDADE"</formula>
    </cfRule>
  </conditionalFormatting>
  <conditionalFormatting sqref="Z44:Z45">
    <cfRule type="cellIs" dxfId="751" priority="809" operator="equal">
      <formula>"NÃO"</formula>
    </cfRule>
    <cfRule type="cellIs" dxfId="750" priority="810" operator="equal">
      <formula>"SIM"</formula>
    </cfRule>
  </conditionalFormatting>
  <conditionalFormatting sqref="Z44:Z45">
    <cfRule type="cellIs" dxfId="749" priority="808" operator="equal">
      <formula>"OPORTUNIDADE"</formula>
    </cfRule>
  </conditionalFormatting>
  <conditionalFormatting sqref="Z44:Z45">
    <cfRule type="cellIs" dxfId="748" priority="806" operator="equal">
      <formula>"NÃO"</formula>
    </cfRule>
    <cfRule type="cellIs" dxfId="747" priority="807" operator="equal">
      <formula>"SIM"</formula>
    </cfRule>
  </conditionalFormatting>
  <conditionalFormatting sqref="Z44:Z45">
    <cfRule type="cellIs" dxfId="746" priority="805" operator="equal">
      <formula>"OPORTUNIDADE"</formula>
    </cfRule>
  </conditionalFormatting>
  <conditionalFormatting sqref="Z44:Z45">
    <cfRule type="cellIs" dxfId="745" priority="803" operator="equal">
      <formula>"NÃO"</formula>
    </cfRule>
    <cfRule type="cellIs" dxfId="744" priority="804" operator="equal">
      <formula>"SIM"</formula>
    </cfRule>
  </conditionalFormatting>
  <conditionalFormatting sqref="Z44:Z45">
    <cfRule type="cellIs" dxfId="743" priority="802" operator="equal">
      <formula>"OPORTUNIDADE"</formula>
    </cfRule>
  </conditionalFormatting>
  <conditionalFormatting sqref="Z44:Z45">
    <cfRule type="cellIs" dxfId="742" priority="800" operator="equal">
      <formula>"NÃO"</formula>
    </cfRule>
    <cfRule type="cellIs" dxfId="741" priority="801" operator="equal">
      <formula>"SIM"</formula>
    </cfRule>
  </conditionalFormatting>
  <conditionalFormatting sqref="Z44:Z45">
    <cfRule type="cellIs" dxfId="740" priority="799" operator="equal">
      <formula>"OPORTUNIDADE"</formula>
    </cfRule>
  </conditionalFormatting>
  <conditionalFormatting sqref="Z44:Z45">
    <cfRule type="cellIs" dxfId="739" priority="797" operator="equal">
      <formula>"NÃO"</formula>
    </cfRule>
    <cfRule type="cellIs" dxfId="738" priority="798" operator="equal">
      <formula>"SIM"</formula>
    </cfRule>
  </conditionalFormatting>
  <conditionalFormatting sqref="Z44:Z45">
    <cfRule type="cellIs" dxfId="737" priority="796" operator="equal">
      <formula>"OPORTUNIDADE"</formula>
    </cfRule>
  </conditionalFormatting>
  <conditionalFormatting sqref="Z44:Z45">
    <cfRule type="cellIs" dxfId="736" priority="794" operator="equal">
      <formula>"NÃO"</formula>
    </cfRule>
    <cfRule type="cellIs" dxfId="735" priority="795" operator="equal">
      <formula>"SIM"</formula>
    </cfRule>
  </conditionalFormatting>
  <conditionalFormatting sqref="Z44:Z45">
    <cfRule type="cellIs" dxfId="734" priority="793" operator="equal">
      <formula>"OPORTUNIDADE"</formula>
    </cfRule>
  </conditionalFormatting>
  <conditionalFormatting sqref="Z44:Z45">
    <cfRule type="cellIs" dxfId="733" priority="791" operator="equal">
      <formula>"NÃO"</formula>
    </cfRule>
    <cfRule type="cellIs" dxfId="732" priority="792" operator="equal">
      <formula>"SIM"</formula>
    </cfRule>
  </conditionalFormatting>
  <conditionalFormatting sqref="Z44:Z45">
    <cfRule type="cellIs" dxfId="731" priority="790" operator="equal">
      <formula>"OPORTUNIDADE"</formula>
    </cfRule>
  </conditionalFormatting>
  <conditionalFormatting sqref="Z44:Z45">
    <cfRule type="cellIs" dxfId="730" priority="788" operator="equal">
      <formula>"NÃO"</formula>
    </cfRule>
    <cfRule type="cellIs" dxfId="729" priority="789" operator="equal">
      <formula>"SIM"</formula>
    </cfRule>
  </conditionalFormatting>
  <conditionalFormatting sqref="Z44:Z45">
    <cfRule type="cellIs" dxfId="728" priority="787" operator="equal">
      <formula>"OPORTUNIDADE"</formula>
    </cfRule>
  </conditionalFormatting>
  <conditionalFormatting sqref="Z44:Z45">
    <cfRule type="cellIs" dxfId="727" priority="785" operator="equal">
      <formula>"NÃO"</formula>
    </cfRule>
    <cfRule type="cellIs" dxfId="726" priority="786" operator="equal">
      <formula>"SIM"</formula>
    </cfRule>
  </conditionalFormatting>
  <conditionalFormatting sqref="Z44:Z45">
    <cfRule type="cellIs" dxfId="725" priority="784" operator="equal">
      <formula>"OPORTUNIDADE"</formula>
    </cfRule>
  </conditionalFormatting>
  <conditionalFormatting sqref="Z44:Z45">
    <cfRule type="cellIs" dxfId="724" priority="782" operator="equal">
      <formula>"NÃO"</formula>
    </cfRule>
    <cfRule type="cellIs" dxfId="723" priority="783" operator="equal">
      <formula>"SIM"</formula>
    </cfRule>
  </conditionalFormatting>
  <conditionalFormatting sqref="Y44:Y45">
    <cfRule type="cellIs" dxfId="722" priority="781" operator="equal">
      <formula>"OPORTUNIDADE"</formula>
    </cfRule>
  </conditionalFormatting>
  <conditionalFormatting sqref="Y44:Y45">
    <cfRule type="cellIs" dxfId="721" priority="779" operator="equal">
      <formula>"NÃO"</formula>
    </cfRule>
    <cfRule type="cellIs" dxfId="720" priority="780" operator="equal">
      <formula>"SIM"</formula>
    </cfRule>
  </conditionalFormatting>
  <conditionalFormatting sqref="Y44:Y45">
    <cfRule type="cellIs" dxfId="719" priority="778" operator="equal">
      <formula>"OPORTUNIDADE"</formula>
    </cfRule>
  </conditionalFormatting>
  <conditionalFormatting sqref="Y44:Y45">
    <cfRule type="cellIs" dxfId="718" priority="776" operator="equal">
      <formula>"NÃO"</formula>
    </cfRule>
    <cfRule type="cellIs" dxfId="717" priority="777" operator="equal">
      <formula>"SIM"</formula>
    </cfRule>
  </conditionalFormatting>
  <conditionalFormatting sqref="Y44:Y45">
    <cfRule type="cellIs" dxfId="716" priority="775" operator="equal">
      <formula>"OPORTUNIDADE"</formula>
    </cfRule>
  </conditionalFormatting>
  <conditionalFormatting sqref="Y44:Y45">
    <cfRule type="cellIs" dxfId="715" priority="773" operator="equal">
      <formula>"NÃO"</formula>
    </cfRule>
    <cfRule type="cellIs" dxfId="714" priority="774" operator="equal">
      <formula>"SIM"</formula>
    </cfRule>
  </conditionalFormatting>
  <conditionalFormatting sqref="Y44:Y45">
    <cfRule type="cellIs" dxfId="713" priority="772" operator="equal">
      <formula>"OPORTUNIDADE"</formula>
    </cfRule>
  </conditionalFormatting>
  <conditionalFormatting sqref="Y44:Y45">
    <cfRule type="cellIs" dxfId="712" priority="770" operator="equal">
      <formula>"NÃO"</formula>
    </cfRule>
    <cfRule type="cellIs" dxfId="711" priority="771" operator="equal">
      <formula>"SIM"</formula>
    </cfRule>
  </conditionalFormatting>
  <conditionalFormatting sqref="Z45">
    <cfRule type="cellIs" dxfId="710" priority="685" operator="equal">
      <formula>"OPORTUNIDADE"</formula>
    </cfRule>
  </conditionalFormatting>
  <conditionalFormatting sqref="Z45">
    <cfRule type="cellIs" dxfId="709" priority="683" operator="equal">
      <formula>"NÃO"</formula>
    </cfRule>
    <cfRule type="cellIs" dxfId="708" priority="684" operator="equal">
      <formula>"SIM"</formula>
    </cfRule>
  </conditionalFormatting>
  <conditionalFormatting sqref="Z45">
    <cfRule type="cellIs" dxfId="707" priority="682" operator="equal">
      <formula>"OPORTUNIDADE"</formula>
    </cfRule>
  </conditionalFormatting>
  <conditionalFormatting sqref="Z45">
    <cfRule type="cellIs" dxfId="706" priority="680" operator="equal">
      <formula>"NÃO"</formula>
    </cfRule>
    <cfRule type="cellIs" dxfId="705" priority="681" operator="equal">
      <formula>"SIM"</formula>
    </cfRule>
  </conditionalFormatting>
  <conditionalFormatting sqref="Z45">
    <cfRule type="cellIs" dxfId="704" priority="679" operator="equal">
      <formula>"OPORTUNIDADE"</formula>
    </cfRule>
  </conditionalFormatting>
  <conditionalFormatting sqref="Z45">
    <cfRule type="cellIs" dxfId="703" priority="677" operator="equal">
      <formula>"NÃO"</formula>
    </cfRule>
    <cfRule type="cellIs" dxfId="702" priority="678" operator="equal">
      <formula>"SIM"</formula>
    </cfRule>
  </conditionalFormatting>
  <conditionalFormatting sqref="Z45">
    <cfRule type="cellIs" dxfId="701" priority="676" operator="equal">
      <formula>"OPORTUNIDADE"</formula>
    </cfRule>
  </conditionalFormatting>
  <conditionalFormatting sqref="Z45">
    <cfRule type="cellIs" dxfId="700" priority="674" operator="equal">
      <formula>"NÃO"</formula>
    </cfRule>
    <cfRule type="cellIs" dxfId="699" priority="675" operator="equal">
      <formula>"SIM"</formula>
    </cfRule>
  </conditionalFormatting>
  <conditionalFormatting sqref="Z45">
    <cfRule type="cellIs" dxfId="698" priority="673" operator="equal">
      <formula>"OPORTUNIDADE"</formula>
    </cfRule>
  </conditionalFormatting>
  <conditionalFormatting sqref="Z45">
    <cfRule type="cellIs" dxfId="697" priority="671" operator="equal">
      <formula>"NÃO"</formula>
    </cfRule>
    <cfRule type="cellIs" dxfId="696" priority="672" operator="equal">
      <formula>"SIM"</formula>
    </cfRule>
  </conditionalFormatting>
  <conditionalFormatting sqref="Z45">
    <cfRule type="cellIs" dxfId="695" priority="670" operator="equal">
      <formula>"OPORTUNIDADE"</formula>
    </cfRule>
  </conditionalFormatting>
  <conditionalFormatting sqref="Z45">
    <cfRule type="cellIs" dxfId="694" priority="668" operator="equal">
      <formula>"NÃO"</formula>
    </cfRule>
    <cfRule type="cellIs" dxfId="693" priority="669" operator="equal">
      <formula>"SIM"</formula>
    </cfRule>
  </conditionalFormatting>
  <conditionalFormatting sqref="Z45">
    <cfRule type="cellIs" dxfId="692" priority="667" operator="equal">
      <formula>"OPORTUNIDADE"</formula>
    </cfRule>
  </conditionalFormatting>
  <conditionalFormatting sqref="Z45">
    <cfRule type="cellIs" dxfId="691" priority="665" operator="equal">
      <formula>"NÃO"</formula>
    </cfRule>
    <cfRule type="cellIs" dxfId="690" priority="666" operator="equal">
      <formula>"SIM"</formula>
    </cfRule>
  </conditionalFormatting>
  <conditionalFormatting sqref="Z45">
    <cfRule type="cellIs" dxfId="689" priority="664" operator="equal">
      <formula>"OPORTUNIDADE"</formula>
    </cfRule>
  </conditionalFormatting>
  <conditionalFormatting sqref="Z45">
    <cfRule type="cellIs" dxfId="688" priority="662" operator="equal">
      <formula>"NÃO"</formula>
    </cfRule>
    <cfRule type="cellIs" dxfId="687" priority="663" operator="equal">
      <formula>"SIM"</formula>
    </cfRule>
  </conditionalFormatting>
  <conditionalFormatting sqref="Z45">
    <cfRule type="cellIs" dxfId="686" priority="661" operator="equal">
      <formula>"OPORTUNIDADE"</formula>
    </cfRule>
  </conditionalFormatting>
  <conditionalFormatting sqref="Z45">
    <cfRule type="cellIs" dxfId="685" priority="659" operator="equal">
      <formula>"NÃO"</formula>
    </cfRule>
    <cfRule type="cellIs" dxfId="684" priority="660" operator="equal">
      <formula>"SIM"</formula>
    </cfRule>
  </conditionalFormatting>
  <conditionalFormatting sqref="Z45">
    <cfRule type="cellIs" dxfId="683" priority="658" operator="equal">
      <formula>"OPORTUNIDADE"</formula>
    </cfRule>
  </conditionalFormatting>
  <conditionalFormatting sqref="Z45">
    <cfRule type="cellIs" dxfId="682" priority="656" operator="equal">
      <formula>"NÃO"</formula>
    </cfRule>
    <cfRule type="cellIs" dxfId="681" priority="657" operator="equal">
      <formula>"SIM"</formula>
    </cfRule>
  </conditionalFormatting>
  <conditionalFormatting sqref="Z45">
    <cfRule type="cellIs" dxfId="680" priority="655" operator="equal">
      <formula>"OPORTUNIDADE"</formula>
    </cfRule>
  </conditionalFormatting>
  <conditionalFormatting sqref="Z45">
    <cfRule type="cellIs" dxfId="679" priority="653" operator="equal">
      <formula>"NÃO"</formula>
    </cfRule>
    <cfRule type="cellIs" dxfId="678" priority="654" operator="equal">
      <formula>"SIM"</formula>
    </cfRule>
  </conditionalFormatting>
  <conditionalFormatting sqref="Z45">
    <cfRule type="cellIs" dxfId="677" priority="652" operator="equal">
      <formula>"OPORTUNIDADE"</formula>
    </cfRule>
  </conditionalFormatting>
  <conditionalFormatting sqref="Z45">
    <cfRule type="cellIs" dxfId="676" priority="650" operator="equal">
      <formula>"NÃO"</formula>
    </cfRule>
    <cfRule type="cellIs" dxfId="675" priority="651" operator="equal">
      <formula>"SIM"</formula>
    </cfRule>
  </conditionalFormatting>
  <conditionalFormatting sqref="Z45">
    <cfRule type="cellIs" dxfId="674" priority="649" operator="equal">
      <formula>"OPORTUNIDADE"</formula>
    </cfRule>
  </conditionalFormatting>
  <conditionalFormatting sqref="Z45">
    <cfRule type="cellIs" dxfId="673" priority="647" operator="equal">
      <formula>"NÃO"</formula>
    </cfRule>
    <cfRule type="cellIs" dxfId="672" priority="648" operator="equal">
      <formula>"SIM"</formula>
    </cfRule>
  </conditionalFormatting>
  <conditionalFormatting sqref="Y45">
    <cfRule type="cellIs" dxfId="671" priority="646" operator="equal">
      <formula>"OPORTUNIDADE"</formula>
    </cfRule>
  </conditionalFormatting>
  <conditionalFormatting sqref="Y45">
    <cfRule type="cellIs" dxfId="670" priority="644" operator="equal">
      <formula>"NÃO"</formula>
    </cfRule>
    <cfRule type="cellIs" dxfId="669" priority="645" operator="equal">
      <formula>"SIM"</formula>
    </cfRule>
  </conditionalFormatting>
  <conditionalFormatting sqref="Y45">
    <cfRule type="cellIs" dxfId="668" priority="643" operator="equal">
      <formula>"OPORTUNIDADE"</formula>
    </cfRule>
  </conditionalFormatting>
  <conditionalFormatting sqref="Y45">
    <cfRule type="cellIs" dxfId="667" priority="641" operator="equal">
      <formula>"NÃO"</formula>
    </cfRule>
    <cfRule type="cellIs" dxfId="666" priority="642" operator="equal">
      <formula>"SIM"</formula>
    </cfRule>
  </conditionalFormatting>
  <conditionalFormatting sqref="Y45">
    <cfRule type="cellIs" dxfId="665" priority="640" operator="equal">
      <formula>"OPORTUNIDADE"</formula>
    </cfRule>
  </conditionalFormatting>
  <conditionalFormatting sqref="Y45">
    <cfRule type="cellIs" dxfId="664" priority="638" operator="equal">
      <formula>"NÃO"</formula>
    </cfRule>
    <cfRule type="cellIs" dxfId="663" priority="639" operator="equal">
      <formula>"SIM"</formula>
    </cfRule>
  </conditionalFormatting>
  <conditionalFormatting sqref="Y45">
    <cfRule type="cellIs" dxfId="662" priority="637" operator="equal">
      <formula>"OPORTUNIDADE"</formula>
    </cfRule>
  </conditionalFormatting>
  <conditionalFormatting sqref="Y45">
    <cfRule type="cellIs" dxfId="661" priority="635" operator="equal">
      <formula>"NÃO"</formula>
    </cfRule>
    <cfRule type="cellIs" dxfId="660" priority="636" operator="equal">
      <formula>"SIM"</formula>
    </cfRule>
  </conditionalFormatting>
  <conditionalFormatting sqref="Z50:Z52">
    <cfRule type="cellIs" dxfId="659" priority="634" operator="equal">
      <formula>"OPORTUNIDADE"</formula>
    </cfRule>
  </conditionalFormatting>
  <conditionalFormatting sqref="Z50:Z52">
    <cfRule type="cellIs" dxfId="658" priority="632" operator="equal">
      <formula>"NÃO"</formula>
    </cfRule>
    <cfRule type="cellIs" dxfId="657" priority="633" operator="equal">
      <formula>"SIM"</formula>
    </cfRule>
  </conditionalFormatting>
  <conditionalFormatting sqref="Z50:Z52">
    <cfRule type="cellIs" dxfId="656" priority="631" operator="equal">
      <formula>"OPORTUNIDADE"</formula>
    </cfRule>
  </conditionalFormatting>
  <conditionalFormatting sqref="Z50:Z52">
    <cfRule type="cellIs" dxfId="655" priority="629" operator="equal">
      <formula>"NÃO"</formula>
    </cfRule>
    <cfRule type="cellIs" dxfId="654" priority="630" operator="equal">
      <formula>"SIM"</formula>
    </cfRule>
  </conditionalFormatting>
  <conditionalFormatting sqref="Z50:Z52">
    <cfRule type="cellIs" dxfId="653" priority="628" operator="equal">
      <formula>"OPORTUNIDADE"</formula>
    </cfRule>
  </conditionalFormatting>
  <conditionalFormatting sqref="Z50:Z52">
    <cfRule type="cellIs" dxfId="652" priority="626" operator="equal">
      <formula>"NÃO"</formula>
    </cfRule>
    <cfRule type="cellIs" dxfId="651" priority="627" operator="equal">
      <formula>"SIM"</formula>
    </cfRule>
  </conditionalFormatting>
  <conditionalFormatting sqref="Z50:Z52">
    <cfRule type="cellIs" dxfId="650" priority="625" operator="equal">
      <formula>"OPORTUNIDADE"</formula>
    </cfRule>
  </conditionalFormatting>
  <conditionalFormatting sqref="Z50:Z52">
    <cfRule type="cellIs" dxfId="649" priority="623" operator="equal">
      <formula>"NÃO"</formula>
    </cfRule>
    <cfRule type="cellIs" dxfId="648" priority="624" operator="equal">
      <formula>"SIM"</formula>
    </cfRule>
  </conditionalFormatting>
  <conditionalFormatting sqref="Z50:Z52">
    <cfRule type="cellIs" dxfId="647" priority="622" operator="equal">
      <formula>"OPORTUNIDADE"</formula>
    </cfRule>
  </conditionalFormatting>
  <conditionalFormatting sqref="Z50:Z52">
    <cfRule type="cellIs" dxfId="646" priority="620" operator="equal">
      <formula>"NÃO"</formula>
    </cfRule>
    <cfRule type="cellIs" dxfId="645" priority="621" operator="equal">
      <formula>"SIM"</formula>
    </cfRule>
  </conditionalFormatting>
  <conditionalFormatting sqref="Z50:Z52">
    <cfRule type="cellIs" dxfId="644" priority="619" operator="equal">
      <formula>"OPORTUNIDADE"</formula>
    </cfRule>
  </conditionalFormatting>
  <conditionalFormatting sqref="Z50:Z52">
    <cfRule type="cellIs" dxfId="643" priority="617" operator="equal">
      <formula>"NÃO"</formula>
    </cfRule>
    <cfRule type="cellIs" dxfId="642" priority="618" operator="equal">
      <formula>"SIM"</formula>
    </cfRule>
  </conditionalFormatting>
  <conditionalFormatting sqref="Z50:Z52">
    <cfRule type="cellIs" dxfId="641" priority="616" operator="equal">
      <formula>"OPORTUNIDADE"</formula>
    </cfRule>
  </conditionalFormatting>
  <conditionalFormatting sqref="Z50:Z52">
    <cfRule type="cellIs" dxfId="640" priority="614" operator="equal">
      <formula>"NÃO"</formula>
    </cfRule>
    <cfRule type="cellIs" dxfId="639" priority="615" operator="equal">
      <formula>"SIM"</formula>
    </cfRule>
  </conditionalFormatting>
  <conditionalFormatting sqref="Z50:Z52">
    <cfRule type="cellIs" dxfId="638" priority="613" operator="equal">
      <formula>"OPORTUNIDADE"</formula>
    </cfRule>
  </conditionalFormatting>
  <conditionalFormatting sqref="Z50:Z52">
    <cfRule type="cellIs" dxfId="637" priority="611" operator="equal">
      <formula>"NÃO"</formula>
    </cfRule>
    <cfRule type="cellIs" dxfId="636" priority="612" operator="equal">
      <formula>"SIM"</formula>
    </cfRule>
  </conditionalFormatting>
  <conditionalFormatting sqref="Z50:Z52">
    <cfRule type="cellIs" dxfId="635" priority="610" operator="equal">
      <formula>"OPORTUNIDADE"</formula>
    </cfRule>
  </conditionalFormatting>
  <conditionalFormatting sqref="Z50:Z52">
    <cfRule type="cellIs" dxfId="634" priority="608" operator="equal">
      <formula>"NÃO"</formula>
    </cfRule>
    <cfRule type="cellIs" dxfId="633" priority="609" operator="equal">
      <formula>"SIM"</formula>
    </cfRule>
  </conditionalFormatting>
  <conditionalFormatting sqref="Z50:Z52">
    <cfRule type="cellIs" dxfId="632" priority="607" operator="equal">
      <formula>"OPORTUNIDADE"</formula>
    </cfRule>
  </conditionalFormatting>
  <conditionalFormatting sqref="Z50:Z52">
    <cfRule type="cellIs" dxfId="631" priority="605" operator="equal">
      <formula>"NÃO"</formula>
    </cfRule>
    <cfRule type="cellIs" dxfId="630" priority="606" operator="equal">
      <formula>"SIM"</formula>
    </cfRule>
  </conditionalFormatting>
  <conditionalFormatting sqref="Z50:Z52">
    <cfRule type="cellIs" dxfId="629" priority="604" operator="equal">
      <formula>"OPORTUNIDADE"</formula>
    </cfRule>
  </conditionalFormatting>
  <conditionalFormatting sqref="Z50:Z52">
    <cfRule type="cellIs" dxfId="628" priority="602" operator="equal">
      <formula>"NÃO"</formula>
    </cfRule>
    <cfRule type="cellIs" dxfId="627" priority="603" operator="equal">
      <formula>"SIM"</formula>
    </cfRule>
  </conditionalFormatting>
  <conditionalFormatting sqref="Z50:Z52">
    <cfRule type="cellIs" dxfId="626" priority="601" operator="equal">
      <formula>"OPORTUNIDADE"</formula>
    </cfRule>
  </conditionalFormatting>
  <conditionalFormatting sqref="Z50:Z52">
    <cfRule type="cellIs" dxfId="625" priority="599" operator="equal">
      <formula>"NÃO"</formula>
    </cfRule>
    <cfRule type="cellIs" dxfId="624" priority="600" operator="equal">
      <formula>"SIM"</formula>
    </cfRule>
  </conditionalFormatting>
  <conditionalFormatting sqref="Z50:Z51">
    <cfRule type="cellIs" dxfId="623" priority="598" operator="equal">
      <formula>"OPORTUNIDADE"</formula>
    </cfRule>
  </conditionalFormatting>
  <conditionalFormatting sqref="Z50:Z51">
    <cfRule type="cellIs" dxfId="622" priority="596" operator="equal">
      <formula>"NÃO"</formula>
    </cfRule>
    <cfRule type="cellIs" dxfId="621" priority="597" operator="equal">
      <formula>"SIM"</formula>
    </cfRule>
  </conditionalFormatting>
  <conditionalFormatting sqref="Z50:Z51">
    <cfRule type="cellIs" dxfId="620" priority="595" operator="equal">
      <formula>"OPORTUNIDADE"</formula>
    </cfRule>
  </conditionalFormatting>
  <conditionalFormatting sqref="Z50:Z51">
    <cfRule type="cellIs" dxfId="619" priority="593" operator="equal">
      <formula>"NÃO"</formula>
    </cfRule>
    <cfRule type="cellIs" dxfId="618" priority="594" operator="equal">
      <formula>"SIM"</formula>
    </cfRule>
  </conditionalFormatting>
  <conditionalFormatting sqref="Z50:Z51">
    <cfRule type="cellIs" dxfId="617" priority="592" operator="equal">
      <formula>"OPORTUNIDADE"</formula>
    </cfRule>
  </conditionalFormatting>
  <conditionalFormatting sqref="Z50:Z51">
    <cfRule type="cellIs" dxfId="616" priority="590" operator="equal">
      <formula>"NÃO"</formula>
    </cfRule>
    <cfRule type="cellIs" dxfId="615" priority="591" operator="equal">
      <formula>"SIM"</formula>
    </cfRule>
  </conditionalFormatting>
  <conditionalFormatting sqref="Z50:Z51">
    <cfRule type="cellIs" dxfId="614" priority="589" operator="equal">
      <formula>"OPORTUNIDADE"</formula>
    </cfRule>
  </conditionalFormatting>
  <conditionalFormatting sqref="Z50:Z51">
    <cfRule type="cellIs" dxfId="613" priority="587" operator="equal">
      <formula>"NÃO"</formula>
    </cfRule>
    <cfRule type="cellIs" dxfId="612" priority="588" operator="equal">
      <formula>"SIM"</formula>
    </cfRule>
  </conditionalFormatting>
  <conditionalFormatting sqref="Z50:Z51">
    <cfRule type="cellIs" dxfId="611" priority="586" operator="equal">
      <formula>"OPORTUNIDADE"</formula>
    </cfRule>
  </conditionalFormatting>
  <conditionalFormatting sqref="Z50:Z51">
    <cfRule type="cellIs" dxfId="610" priority="584" operator="equal">
      <formula>"NÃO"</formula>
    </cfRule>
    <cfRule type="cellIs" dxfId="609" priority="585" operator="equal">
      <formula>"SIM"</formula>
    </cfRule>
  </conditionalFormatting>
  <conditionalFormatting sqref="Z50:Z51">
    <cfRule type="cellIs" dxfId="608" priority="583" operator="equal">
      <formula>"OPORTUNIDADE"</formula>
    </cfRule>
  </conditionalFormatting>
  <conditionalFormatting sqref="Z50:Z51">
    <cfRule type="cellIs" dxfId="607" priority="581" operator="equal">
      <formula>"NÃO"</formula>
    </cfRule>
    <cfRule type="cellIs" dxfId="606" priority="582" operator="equal">
      <formula>"SIM"</formula>
    </cfRule>
  </conditionalFormatting>
  <conditionalFormatting sqref="Z50:Z51">
    <cfRule type="cellIs" dxfId="605" priority="580" operator="equal">
      <formula>"OPORTUNIDADE"</formula>
    </cfRule>
  </conditionalFormatting>
  <conditionalFormatting sqref="Z50:Z51">
    <cfRule type="cellIs" dxfId="604" priority="578" operator="equal">
      <formula>"NÃO"</formula>
    </cfRule>
    <cfRule type="cellIs" dxfId="603" priority="579" operator="equal">
      <formula>"SIM"</formula>
    </cfRule>
  </conditionalFormatting>
  <conditionalFormatting sqref="Z50:Z51">
    <cfRule type="cellIs" dxfId="602" priority="577" operator="equal">
      <formula>"OPORTUNIDADE"</formula>
    </cfRule>
  </conditionalFormatting>
  <conditionalFormatting sqref="Z50:Z51">
    <cfRule type="cellIs" dxfId="601" priority="575" operator="equal">
      <formula>"NÃO"</formula>
    </cfRule>
    <cfRule type="cellIs" dxfId="600" priority="576" operator="equal">
      <formula>"SIM"</formula>
    </cfRule>
  </conditionalFormatting>
  <conditionalFormatting sqref="Z50:Z51">
    <cfRule type="cellIs" dxfId="599" priority="574" operator="equal">
      <formula>"OPORTUNIDADE"</formula>
    </cfRule>
  </conditionalFormatting>
  <conditionalFormatting sqref="Z50:Z51">
    <cfRule type="cellIs" dxfId="598" priority="572" operator="equal">
      <formula>"NÃO"</formula>
    </cfRule>
    <cfRule type="cellIs" dxfId="597" priority="573" operator="equal">
      <formula>"SIM"</formula>
    </cfRule>
  </conditionalFormatting>
  <conditionalFormatting sqref="Z50:Z51">
    <cfRule type="cellIs" dxfId="596" priority="571" operator="equal">
      <formula>"OPORTUNIDADE"</formula>
    </cfRule>
  </conditionalFormatting>
  <conditionalFormatting sqref="Z50:Z51">
    <cfRule type="cellIs" dxfId="595" priority="569" operator="equal">
      <formula>"NÃO"</formula>
    </cfRule>
    <cfRule type="cellIs" dxfId="594" priority="570" operator="equal">
      <formula>"SIM"</formula>
    </cfRule>
  </conditionalFormatting>
  <conditionalFormatting sqref="Z50:Z51">
    <cfRule type="cellIs" dxfId="593" priority="568" operator="equal">
      <formula>"OPORTUNIDADE"</formula>
    </cfRule>
  </conditionalFormatting>
  <conditionalFormatting sqref="Z50:Z51">
    <cfRule type="cellIs" dxfId="592" priority="566" operator="equal">
      <formula>"NÃO"</formula>
    </cfRule>
    <cfRule type="cellIs" dxfId="591" priority="567" operator="equal">
      <formula>"SIM"</formula>
    </cfRule>
  </conditionalFormatting>
  <conditionalFormatting sqref="Z50:Z51">
    <cfRule type="cellIs" dxfId="590" priority="565" operator="equal">
      <formula>"OPORTUNIDADE"</formula>
    </cfRule>
  </conditionalFormatting>
  <conditionalFormatting sqref="Z50:Z51">
    <cfRule type="cellIs" dxfId="589" priority="563" operator="equal">
      <formula>"NÃO"</formula>
    </cfRule>
    <cfRule type="cellIs" dxfId="588" priority="564" operator="equal">
      <formula>"SIM"</formula>
    </cfRule>
  </conditionalFormatting>
  <conditionalFormatting sqref="Z50:Z51">
    <cfRule type="cellIs" dxfId="587" priority="562" operator="equal">
      <formula>"OPORTUNIDADE"</formula>
    </cfRule>
  </conditionalFormatting>
  <conditionalFormatting sqref="Z50:Z51">
    <cfRule type="cellIs" dxfId="586" priority="560" operator="equal">
      <formula>"NÃO"</formula>
    </cfRule>
    <cfRule type="cellIs" dxfId="585" priority="561" operator="equal">
      <formula>"SIM"</formula>
    </cfRule>
  </conditionalFormatting>
  <conditionalFormatting sqref="Z50:Z51">
    <cfRule type="cellIs" dxfId="584" priority="559" operator="equal">
      <formula>"OPORTUNIDADE"</formula>
    </cfRule>
  </conditionalFormatting>
  <conditionalFormatting sqref="Z50:Z51">
    <cfRule type="cellIs" dxfId="583" priority="557" operator="equal">
      <formula>"NÃO"</formula>
    </cfRule>
    <cfRule type="cellIs" dxfId="582" priority="558" operator="equal">
      <formula>"SIM"</formula>
    </cfRule>
  </conditionalFormatting>
  <conditionalFormatting sqref="Z50:Z51">
    <cfRule type="cellIs" dxfId="581" priority="556" operator="equal">
      <formula>"OPORTUNIDADE"</formula>
    </cfRule>
  </conditionalFormatting>
  <conditionalFormatting sqref="Z50:Z51">
    <cfRule type="cellIs" dxfId="580" priority="554" operator="equal">
      <formula>"NÃO"</formula>
    </cfRule>
    <cfRule type="cellIs" dxfId="579" priority="555" operator="equal">
      <formula>"SIM"</formula>
    </cfRule>
  </conditionalFormatting>
  <conditionalFormatting sqref="Z50:Z51">
    <cfRule type="cellIs" dxfId="578" priority="553" operator="equal">
      <formula>"OPORTUNIDADE"</formula>
    </cfRule>
  </conditionalFormatting>
  <conditionalFormatting sqref="Z50:Z51">
    <cfRule type="cellIs" dxfId="577" priority="551" operator="equal">
      <formula>"NÃO"</formula>
    </cfRule>
    <cfRule type="cellIs" dxfId="576" priority="552" operator="equal">
      <formula>"SIM"</formula>
    </cfRule>
  </conditionalFormatting>
  <conditionalFormatting sqref="Z50:Z51">
    <cfRule type="cellIs" dxfId="575" priority="550" operator="equal">
      <formula>"OPORTUNIDADE"</formula>
    </cfRule>
  </conditionalFormatting>
  <conditionalFormatting sqref="Z50:Z51">
    <cfRule type="cellIs" dxfId="574" priority="548" operator="equal">
      <formula>"NÃO"</formula>
    </cfRule>
    <cfRule type="cellIs" dxfId="573" priority="549" operator="equal">
      <formula>"SIM"</formula>
    </cfRule>
  </conditionalFormatting>
  <conditionalFormatting sqref="Z50:Z51">
    <cfRule type="cellIs" dxfId="572" priority="547" operator="equal">
      <formula>"OPORTUNIDADE"</formula>
    </cfRule>
  </conditionalFormatting>
  <conditionalFormatting sqref="Z50:Z51">
    <cfRule type="cellIs" dxfId="571" priority="545" operator="equal">
      <formula>"NÃO"</formula>
    </cfRule>
    <cfRule type="cellIs" dxfId="570" priority="546" operator="equal">
      <formula>"SIM"</formula>
    </cfRule>
  </conditionalFormatting>
  <conditionalFormatting sqref="Z50:Z51">
    <cfRule type="cellIs" dxfId="569" priority="544" operator="equal">
      <formula>"OPORTUNIDADE"</formula>
    </cfRule>
  </conditionalFormatting>
  <conditionalFormatting sqref="Z50:Z51">
    <cfRule type="cellIs" dxfId="568" priority="542" operator="equal">
      <formula>"NÃO"</formula>
    </cfRule>
    <cfRule type="cellIs" dxfId="567" priority="543" operator="equal">
      <formula>"SIM"</formula>
    </cfRule>
  </conditionalFormatting>
  <conditionalFormatting sqref="Z50:Z51">
    <cfRule type="cellIs" dxfId="566" priority="541" operator="equal">
      <formula>"OPORTUNIDADE"</formula>
    </cfRule>
  </conditionalFormatting>
  <conditionalFormatting sqref="Z50:Z51">
    <cfRule type="cellIs" dxfId="565" priority="539" operator="equal">
      <formula>"NÃO"</formula>
    </cfRule>
    <cfRule type="cellIs" dxfId="564" priority="540" operator="equal">
      <formula>"SIM"</formula>
    </cfRule>
  </conditionalFormatting>
  <conditionalFormatting sqref="Z50:Z52">
    <cfRule type="cellIs" dxfId="563" priority="538" operator="equal">
      <formula>"OPORTUNIDADE"</formula>
    </cfRule>
  </conditionalFormatting>
  <conditionalFormatting sqref="Z50:Z52">
    <cfRule type="cellIs" dxfId="562" priority="536" operator="equal">
      <formula>"NÃO"</formula>
    </cfRule>
    <cfRule type="cellIs" dxfId="561" priority="537" operator="equal">
      <formula>"SIM"</formula>
    </cfRule>
  </conditionalFormatting>
  <conditionalFormatting sqref="Z50:Z52">
    <cfRule type="cellIs" dxfId="560" priority="535" operator="equal">
      <formula>"OPORTUNIDADE"</formula>
    </cfRule>
  </conditionalFormatting>
  <conditionalFormatting sqref="Z50:Z52">
    <cfRule type="cellIs" dxfId="559" priority="533" operator="equal">
      <formula>"NÃO"</formula>
    </cfRule>
    <cfRule type="cellIs" dxfId="558" priority="534" operator="equal">
      <formula>"SIM"</formula>
    </cfRule>
  </conditionalFormatting>
  <conditionalFormatting sqref="Z50:Z52">
    <cfRule type="cellIs" dxfId="557" priority="532" operator="equal">
      <formula>"OPORTUNIDADE"</formula>
    </cfRule>
  </conditionalFormatting>
  <conditionalFormatting sqref="Z50:Z52">
    <cfRule type="cellIs" dxfId="556" priority="530" operator="equal">
      <formula>"NÃO"</formula>
    </cfRule>
    <cfRule type="cellIs" dxfId="555" priority="531" operator="equal">
      <formula>"SIM"</formula>
    </cfRule>
  </conditionalFormatting>
  <conditionalFormatting sqref="Z51:Z52">
    <cfRule type="cellIs" dxfId="554" priority="529" operator="equal">
      <formula>"OPORTUNIDADE"</formula>
    </cfRule>
  </conditionalFormatting>
  <conditionalFormatting sqref="Z51:Z52">
    <cfRule type="cellIs" dxfId="553" priority="527" operator="equal">
      <formula>"NÃO"</formula>
    </cfRule>
    <cfRule type="cellIs" dxfId="552" priority="528" operator="equal">
      <formula>"SIM"</formula>
    </cfRule>
  </conditionalFormatting>
  <conditionalFormatting sqref="Z52:Z54">
    <cfRule type="cellIs" dxfId="551" priority="505" operator="equal">
      <formula>"OPORTUNIDADE"</formula>
    </cfRule>
  </conditionalFormatting>
  <conditionalFormatting sqref="Z52:Z54">
    <cfRule type="cellIs" dxfId="550" priority="503" operator="equal">
      <formula>"NÃO"</formula>
    </cfRule>
    <cfRule type="cellIs" dxfId="549" priority="504" operator="equal">
      <formula>"SIM"</formula>
    </cfRule>
  </conditionalFormatting>
  <conditionalFormatting sqref="Z54 Z56">
    <cfRule type="cellIs" dxfId="548" priority="502" operator="equal">
      <formula>"OPORTUNIDADE"</formula>
    </cfRule>
  </conditionalFormatting>
  <conditionalFormatting sqref="Z54 Z56">
    <cfRule type="cellIs" dxfId="547" priority="500" operator="equal">
      <formula>"NÃO"</formula>
    </cfRule>
    <cfRule type="cellIs" dxfId="546" priority="501" operator="equal">
      <formula>"SIM"</formula>
    </cfRule>
  </conditionalFormatting>
  <conditionalFormatting sqref="Z53:Z54 Z56">
    <cfRule type="cellIs" dxfId="545" priority="499" operator="equal">
      <formula>"OPORTUNIDADE"</formula>
    </cfRule>
  </conditionalFormatting>
  <conditionalFormatting sqref="Z53:Z54 Z56">
    <cfRule type="cellIs" dxfId="544" priority="497" operator="equal">
      <formula>"NÃO"</formula>
    </cfRule>
    <cfRule type="cellIs" dxfId="543" priority="498" operator="equal">
      <formula>"SIM"</formula>
    </cfRule>
  </conditionalFormatting>
  <conditionalFormatting sqref="Z53:Z54 Z56">
    <cfRule type="cellIs" dxfId="542" priority="496" operator="equal">
      <formula>"OPORTUNIDADE"</formula>
    </cfRule>
  </conditionalFormatting>
  <conditionalFormatting sqref="Z53:Z54 Z56">
    <cfRule type="cellIs" dxfId="541" priority="494" operator="equal">
      <formula>"NÃO"</formula>
    </cfRule>
    <cfRule type="cellIs" dxfId="540" priority="495" operator="equal">
      <formula>"SIM"</formula>
    </cfRule>
  </conditionalFormatting>
  <conditionalFormatting sqref="Z53:Z54 Z56">
    <cfRule type="cellIs" dxfId="539" priority="493" operator="equal">
      <formula>"OPORTUNIDADE"</formula>
    </cfRule>
  </conditionalFormatting>
  <conditionalFormatting sqref="Z53:Z54 Z56">
    <cfRule type="cellIs" dxfId="538" priority="491" operator="equal">
      <formula>"NÃO"</formula>
    </cfRule>
    <cfRule type="cellIs" dxfId="537" priority="492" operator="equal">
      <formula>"SIM"</formula>
    </cfRule>
  </conditionalFormatting>
  <conditionalFormatting sqref="Z52:Z54">
    <cfRule type="cellIs" dxfId="536" priority="490" operator="equal">
      <formula>"OPORTUNIDADE"</formula>
    </cfRule>
  </conditionalFormatting>
  <conditionalFormatting sqref="Z52:Z54">
    <cfRule type="cellIs" dxfId="535" priority="488" operator="equal">
      <formula>"NÃO"</formula>
    </cfRule>
    <cfRule type="cellIs" dxfId="534" priority="489" operator="equal">
      <formula>"SIM"</formula>
    </cfRule>
  </conditionalFormatting>
  <conditionalFormatting sqref="Z52:Z54 Z56">
    <cfRule type="cellIs" dxfId="533" priority="487" operator="equal">
      <formula>"OPORTUNIDADE"</formula>
    </cfRule>
  </conditionalFormatting>
  <conditionalFormatting sqref="Z52:Z54 Z56">
    <cfRule type="cellIs" dxfId="532" priority="485" operator="equal">
      <formula>"NÃO"</formula>
    </cfRule>
    <cfRule type="cellIs" dxfId="531" priority="486" operator="equal">
      <formula>"SIM"</formula>
    </cfRule>
  </conditionalFormatting>
  <conditionalFormatting sqref="Z52:Z54">
    <cfRule type="cellIs" dxfId="530" priority="484" operator="equal">
      <formula>"OPORTUNIDADE"</formula>
    </cfRule>
  </conditionalFormatting>
  <conditionalFormatting sqref="Z52:Z54">
    <cfRule type="cellIs" dxfId="529" priority="482" operator="equal">
      <formula>"NÃO"</formula>
    </cfRule>
    <cfRule type="cellIs" dxfId="528" priority="483" operator="equal">
      <formula>"SIM"</formula>
    </cfRule>
  </conditionalFormatting>
  <conditionalFormatting sqref="Z54 Z56">
    <cfRule type="cellIs" dxfId="527" priority="481" operator="equal">
      <formula>"OPORTUNIDADE"</formula>
    </cfRule>
  </conditionalFormatting>
  <conditionalFormatting sqref="Z54 Z56">
    <cfRule type="cellIs" dxfId="526" priority="479" operator="equal">
      <formula>"NÃO"</formula>
    </cfRule>
    <cfRule type="cellIs" dxfId="525" priority="480" operator="equal">
      <formula>"SIM"</formula>
    </cfRule>
  </conditionalFormatting>
  <conditionalFormatting sqref="Z52:Z54">
    <cfRule type="cellIs" dxfId="524" priority="478" operator="equal">
      <formula>"OPORTUNIDADE"</formula>
    </cfRule>
  </conditionalFormatting>
  <conditionalFormatting sqref="Z52:Z54">
    <cfRule type="cellIs" dxfId="523" priority="476" operator="equal">
      <formula>"NÃO"</formula>
    </cfRule>
    <cfRule type="cellIs" dxfId="522" priority="477" operator="equal">
      <formula>"SIM"</formula>
    </cfRule>
  </conditionalFormatting>
  <conditionalFormatting sqref="Z54 Z56">
    <cfRule type="cellIs" dxfId="521" priority="475" operator="equal">
      <formula>"OPORTUNIDADE"</formula>
    </cfRule>
  </conditionalFormatting>
  <conditionalFormatting sqref="Z54 Z56">
    <cfRule type="cellIs" dxfId="520" priority="473" operator="equal">
      <formula>"NÃO"</formula>
    </cfRule>
    <cfRule type="cellIs" dxfId="519" priority="474" operator="equal">
      <formula>"SIM"</formula>
    </cfRule>
  </conditionalFormatting>
  <conditionalFormatting sqref="Z52:Z53">
    <cfRule type="cellIs" dxfId="518" priority="472" operator="equal">
      <formula>"OPORTUNIDADE"</formula>
    </cfRule>
  </conditionalFormatting>
  <conditionalFormatting sqref="Z52:Z53">
    <cfRule type="cellIs" dxfId="517" priority="470" operator="equal">
      <formula>"NÃO"</formula>
    </cfRule>
    <cfRule type="cellIs" dxfId="516" priority="471" operator="equal">
      <formula>"SIM"</formula>
    </cfRule>
  </conditionalFormatting>
  <conditionalFormatting sqref="Z56">
    <cfRule type="cellIs" dxfId="515" priority="445" operator="equal">
      <formula>"OPORTUNIDADE"</formula>
    </cfRule>
  </conditionalFormatting>
  <conditionalFormatting sqref="Z56">
    <cfRule type="cellIs" dxfId="514" priority="443" operator="equal">
      <formula>"NÃO"</formula>
    </cfRule>
    <cfRule type="cellIs" dxfId="513" priority="444" operator="equal">
      <formula>"SIM"</formula>
    </cfRule>
  </conditionalFormatting>
  <conditionalFormatting sqref="Z53">
    <cfRule type="cellIs" dxfId="512" priority="442" operator="equal">
      <formula>"OPORTUNIDADE"</formula>
    </cfRule>
  </conditionalFormatting>
  <conditionalFormatting sqref="Z53">
    <cfRule type="cellIs" dxfId="511" priority="440" operator="equal">
      <formula>"NÃO"</formula>
    </cfRule>
    <cfRule type="cellIs" dxfId="510" priority="441" operator="equal">
      <formula>"SIM"</formula>
    </cfRule>
  </conditionalFormatting>
  <conditionalFormatting sqref="Z53">
    <cfRule type="cellIs" dxfId="509" priority="439" operator="equal">
      <formula>"OPORTUNIDADE"</formula>
    </cfRule>
  </conditionalFormatting>
  <conditionalFormatting sqref="Z53">
    <cfRule type="cellIs" dxfId="508" priority="437" operator="equal">
      <formula>"NÃO"</formula>
    </cfRule>
    <cfRule type="cellIs" dxfId="507" priority="438" operator="equal">
      <formula>"SIM"</formula>
    </cfRule>
  </conditionalFormatting>
  <conditionalFormatting sqref="Y43:Z43">
    <cfRule type="cellIs" dxfId="506" priority="436" operator="equal">
      <formula>"OPORTUNIDADE"</formula>
    </cfRule>
  </conditionalFormatting>
  <conditionalFormatting sqref="Y43:Z43">
    <cfRule type="cellIs" dxfId="505" priority="434" operator="equal">
      <formula>"NÃO"</formula>
    </cfRule>
    <cfRule type="cellIs" dxfId="504" priority="435" operator="equal">
      <formula>"SIM"</formula>
    </cfRule>
  </conditionalFormatting>
  <conditionalFormatting sqref="Y43:Z43">
    <cfRule type="cellIs" dxfId="503" priority="433" operator="equal">
      <formula>"OPORTUNIDADE"</formula>
    </cfRule>
  </conditionalFormatting>
  <conditionalFormatting sqref="Y43:Z43">
    <cfRule type="cellIs" dxfId="502" priority="431" operator="equal">
      <formula>"NÃO"</formula>
    </cfRule>
    <cfRule type="cellIs" dxfId="501" priority="432" operator="equal">
      <formula>"SIM"</formula>
    </cfRule>
  </conditionalFormatting>
  <conditionalFormatting sqref="Y44:Z44">
    <cfRule type="cellIs" dxfId="500" priority="430" operator="equal">
      <formula>"OPORTUNIDADE"</formula>
    </cfRule>
  </conditionalFormatting>
  <conditionalFormatting sqref="Y44:Z44">
    <cfRule type="cellIs" dxfId="499" priority="428" operator="equal">
      <formula>"NÃO"</formula>
    </cfRule>
    <cfRule type="cellIs" dxfId="498" priority="429" operator="equal">
      <formula>"SIM"</formula>
    </cfRule>
  </conditionalFormatting>
  <conditionalFormatting sqref="Z56">
    <cfRule type="cellIs" dxfId="497" priority="424" operator="equal">
      <formula>"OPORTUNIDADE"</formula>
    </cfRule>
  </conditionalFormatting>
  <conditionalFormatting sqref="Z56">
    <cfRule type="cellIs" dxfId="496" priority="422" operator="equal">
      <formula>"NÃO"</formula>
    </cfRule>
    <cfRule type="cellIs" dxfId="495" priority="423" operator="equal">
      <formula>"SIM"</formula>
    </cfRule>
  </conditionalFormatting>
  <conditionalFormatting sqref="Z54">
    <cfRule type="cellIs" dxfId="494" priority="421" operator="equal">
      <formula>"OPORTUNIDADE"</formula>
    </cfRule>
  </conditionalFormatting>
  <conditionalFormatting sqref="Z54">
    <cfRule type="cellIs" dxfId="493" priority="419" operator="equal">
      <formula>"NÃO"</formula>
    </cfRule>
    <cfRule type="cellIs" dxfId="492" priority="420" operator="equal">
      <formula>"SIM"</formula>
    </cfRule>
  </conditionalFormatting>
  <conditionalFormatting sqref="Z54">
    <cfRule type="cellIs" dxfId="491" priority="418" operator="equal">
      <formula>"OPORTUNIDADE"</formula>
    </cfRule>
  </conditionalFormatting>
  <conditionalFormatting sqref="Z54">
    <cfRule type="cellIs" dxfId="490" priority="416" operator="equal">
      <formula>"NÃO"</formula>
    </cfRule>
    <cfRule type="cellIs" dxfId="489" priority="417" operator="equal">
      <formula>"SIM"</formula>
    </cfRule>
  </conditionalFormatting>
  <conditionalFormatting sqref="BP26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Z48">
    <cfRule type="cellIs" dxfId="488" priority="409" operator="equal">
      <formula>"OPORTUNIDADE"</formula>
    </cfRule>
  </conditionalFormatting>
  <conditionalFormatting sqref="Z48">
    <cfRule type="cellIs" dxfId="487" priority="407" operator="equal">
      <formula>"NÃO"</formula>
    </cfRule>
    <cfRule type="cellIs" dxfId="486" priority="408" operator="equal">
      <formula>"SIM"</formula>
    </cfRule>
  </conditionalFormatting>
  <conditionalFormatting sqref="Z48">
    <cfRule type="cellIs" dxfId="485" priority="406" operator="equal">
      <formula>"OPORTUNIDADE"</formula>
    </cfRule>
  </conditionalFormatting>
  <conditionalFormatting sqref="Z48">
    <cfRule type="cellIs" dxfId="484" priority="404" operator="equal">
      <formula>"NÃO"</formula>
    </cfRule>
    <cfRule type="cellIs" dxfId="483" priority="405" operator="equal">
      <formula>"SIM"</formula>
    </cfRule>
  </conditionalFormatting>
  <conditionalFormatting sqref="Z48">
    <cfRule type="cellIs" dxfId="482" priority="403" operator="equal">
      <formula>"OPORTUNIDADE"</formula>
    </cfRule>
  </conditionalFormatting>
  <conditionalFormatting sqref="Z48">
    <cfRule type="cellIs" dxfId="481" priority="401" operator="equal">
      <formula>"NÃO"</formula>
    </cfRule>
    <cfRule type="cellIs" dxfId="480" priority="402" operator="equal">
      <formula>"SIM"</formula>
    </cfRule>
  </conditionalFormatting>
  <conditionalFormatting sqref="Z48">
    <cfRule type="cellIs" dxfId="479" priority="400" operator="equal">
      <formula>"OPORTUNIDADE"</formula>
    </cfRule>
  </conditionalFormatting>
  <conditionalFormatting sqref="Z48">
    <cfRule type="cellIs" dxfId="478" priority="398" operator="equal">
      <formula>"NÃO"</formula>
    </cfRule>
    <cfRule type="cellIs" dxfId="477" priority="399" operator="equal">
      <formula>"SIM"</formula>
    </cfRule>
  </conditionalFormatting>
  <conditionalFormatting sqref="Z48">
    <cfRule type="cellIs" dxfId="476" priority="397" operator="equal">
      <formula>"OPORTUNIDADE"</formula>
    </cfRule>
  </conditionalFormatting>
  <conditionalFormatting sqref="Z48">
    <cfRule type="cellIs" dxfId="475" priority="395" operator="equal">
      <formula>"NÃO"</formula>
    </cfRule>
    <cfRule type="cellIs" dxfId="474" priority="396" operator="equal">
      <formula>"SIM"</formula>
    </cfRule>
  </conditionalFormatting>
  <conditionalFormatting sqref="Z48">
    <cfRule type="cellIs" dxfId="473" priority="394" operator="equal">
      <formula>"OPORTUNIDADE"</formula>
    </cfRule>
  </conditionalFormatting>
  <conditionalFormatting sqref="Z48">
    <cfRule type="cellIs" dxfId="472" priority="392" operator="equal">
      <formula>"NÃO"</formula>
    </cfRule>
    <cfRule type="cellIs" dxfId="471" priority="393" operator="equal">
      <formula>"SIM"</formula>
    </cfRule>
  </conditionalFormatting>
  <conditionalFormatting sqref="Z48">
    <cfRule type="cellIs" dxfId="470" priority="391" operator="equal">
      <formula>"OPORTUNIDADE"</formula>
    </cfRule>
  </conditionalFormatting>
  <conditionalFormatting sqref="Z48">
    <cfRule type="cellIs" dxfId="469" priority="389" operator="equal">
      <formula>"NÃO"</formula>
    </cfRule>
    <cfRule type="cellIs" dxfId="468" priority="390" operator="equal">
      <formula>"SIM"</formula>
    </cfRule>
  </conditionalFormatting>
  <conditionalFormatting sqref="Z48">
    <cfRule type="cellIs" dxfId="467" priority="388" operator="equal">
      <formula>"OPORTUNIDADE"</formula>
    </cfRule>
  </conditionalFormatting>
  <conditionalFormatting sqref="Z48">
    <cfRule type="cellIs" dxfId="466" priority="386" operator="equal">
      <formula>"NÃO"</formula>
    </cfRule>
    <cfRule type="cellIs" dxfId="465" priority="387" operator="equal">
      <formula>"SIM"</formula>
    </cfRule>
  </conditionalFormatting>
  <conditionalFormatting sqref="Z48">
    <cfRule type="cellIs" dxfId="464" priority="385" operator="equal">
      <formula>"OPORTUNIDADE"</formula>
    </cfRule>
  </conditionalFormatting>
  <conditionalFormatting sqref="Z48">
    <cfRule type="cellIs" dxfId="463" priority="383" operator="equal">
      <formula>"NÃO"</formula>
    </cfRule>
    <cfRule type="cellIs" dxfId="462" priority="384" operator="equal">
      <formula>"SIM"</formula>
    </cfRule>
  </conditionalFormatting>
  <conditionalFormatting sqref="Z48">
    <cfRule type="cellIs" dxfId="461" priority="382" operator="equal">
      <formula>"OPORTUNIDADE"</formula>
    </cfRule>
  </conditionalFormatting>
  <conditionalFormatting sqref="Z48">
    <cfRule type="cellIs" dxfId="460" priority="380" operator="equal">
      <formula>"NÃO"</formula>
    </cfRule>
    <cfRule type="cellIs" dxfId="459" priority="381" operator="equal">
      <formula>"SIM"</formula>
    </cfRule>
  </conditionalFormatting>
  <conditionalFormatting sqref="Z48">
    <cfRule type="cellIs" dxfId="458" priority="379" operator="equal">
      <formula>"OPORTUNIDADE"</formula>
    </cfRule>
  </conditionalFormatting>
  <conditionalFormatting sqref="Z48">
    <cfRule type="cellIs" dxfId="457" priority="377" operator="equal">
      <formula>"NÃO"</formula>
    </cfRule>
    <cfRule type="cellIs" dxfId="456" priority="378" operator="equal">
      <formula>"SIM"</formula>
    </cfRule>
  </conditionalFormatting>
  <conditionalFormatting sqref="Z48">
    <cfRule type="cellIs" dxfId="455" priority="376" operator="equal">
      <formula>"OPORTUNIDADE"</formula>
    </cfRule>
  </conditionalFormatting>
  <conditionalFormatting sqref="Z48">
    <cfRule type="cellIs" dxfId="454" priority="374" operator="equal">
      <formula>"NÃO"</formula>
    </cfRule>
    <cfRule type="cellIs" dxfId="453" priority="375" operator="equal">
      <formula>"SIM"</formula>
    </cfRule>
  </conditionalFormatting>
  <conditionalFormatting sqref="Z48">
    <cfRule type="cellIs" dxfId="452" priority="373" operator="equal">
      <formula>"OPORTUNIDADE"</formula>
    </cfRule>
  </conditionalFormatting>
  <conditionalFormatting sqref="Z48">
    <cfRule type="cellIs" dxfId="451" priority="371" operator="equal">
      <formula>"NÃO"</formula>
    </cfRule>
    <cfRule type="cellIs" dxfId="450" priority="372" operator="equal">
      <formula>"SIM"</formula>
    </cfRule>
  </conditionalFormatting>
  <conditionalFormatting sqref="Z48">
    <cfRule type="cellIs" dxfId="449" priority="370" operator="equal">
      <formula>"OPORTUNIDADE"</formula>
    </cfRule>
  </conditionalFormatting>
  <conditionalFormatting sqref="Z48">
    <cfRule type="cellIs" dxfId="448" priority="368" operator="equal">
      <formula>"NÃO"</formula>
    </cfRule>
    <cfRule type="cellIs" dxfId="447" priority="369" operator="equal">
      <formula>"SIM"</formula>
    </cfRule>
  </conditionalFormatting>
  <conditionalFormatting sqref="Z48">
    <cfRule type="cellIs" dxfId="446" priority="367" operator="equal">
      <formula>"OPORTUNIDADE"</formula>
    </cfRule>
  </conditionalFormatting>
  <conditionalFormatting sqref="Z48">
    <cfRule type="cellIs" dxfId="445" priority="365" operator="equal">
      <formula>"NÃO"</formula>
    </cfRule>
    <cfRule type="cellIs" dxfId="444" priority="366" operator="equal">
      <formula>"SIM"</formula>
    </cfRule>
  </conditionalFormatting>
  <conditionalFormatting sqref="Z48">
    <cfRule type="cellIs" dxfId="443" priority="364" operator="equal">
      <formula>"OPORTUNIDADE"</formula>
    </cfRule>
  </conditionalFormatting>
  <conditionalFormatting sqref="Z48">
    <cfRule type="cellIs" dxfId="442" priority="362" operator="equal">
      <formula>"NÃO"</formula>
    </cfRule>
    <cfRule type="cellIs" dxfId="441" priority="363" operator="equal">
      <formula>"SIM"</formula>
    </cfRule>
  </conditionalFormatting>
  <conditionalFormatting sqref="Z48">
    <cfRule type="cellIs" dxfId="440" priority="361" operator="equal">
      <formula>"OPORTUNIDADE"</formula>
    </cfRule>
  </conditionalFormatting>
  <conditionalFormatting sqref="Z48">
    <cfRule type="cellIs" dxfId="439" priority="359" operator="equal">
      <formula>"NÃO"</formula>
    </cfRule>
    <cfRule type="cellIs" dxfId="438" priority="360" operator="equal">
      <formula>"SIM"</formula>
    </cfRule>
  </conditionalFormatting>
  <conditionalFormatting sqref="Z48">
    <cfRule type="cellIs" dxfId="437" priority="358" operator="equal">
      <formula>"OPORTUNIDADE"</formula>
    </cfRule>
  </conditionalFormatting>
  <conditionalFormatting sqref="Z48">
    <cfRule type="cellIs" dxfId="436" priority="356" operator="equal">
      <formula>"NÃO"</formula>
    </cfRule>
    <cfRule type="cellIs" dxfId="435" priority="357" operator="equal">
      <formula>"SIM"</formula>
    </cfRule>
  </conditionalFormatting>
  <conditionalFormatting sqref="Z48">
    <cfRule type="cellIs" dxfId="434" priority="355" operator="equal">
      <formula>"OPORTUNIDADE"</formula>
    </cfRule>
  </conditionalFormatting>
  <conditionalFormatting sqref="Z48">
    <cfRule type="cellIs" dxfId="433" priority="353" operator="equal">
      <formula>"NÃO"</formula>
    </cfRule>
    <cfRule type="cellIs" dxfId="432" priority="354" operator="equal">
      <formula>"SIM"</formula>
    </cfRule>
  </conditionalFormatting>
  <conditionalFormatting sqref="Z48">
    <cfRule type="cellIs" dxfId="431" priority="352" operator="equal">
      <formula>"OPORTUNIDADE"</formula>
    </cfRule>
  </conditionalFormatting>
  <conditionalFormatting sqref="Z48">
    <cfRule type="cellIs" dxfId="430" priority="350" operator="equal">
      <formula>"NÃO"</formula>
    </cfRule>
    <cfRule type="cellIs" dxfId="429" priority="351" operator="equal">
      <formula>"SIM"</formula>
    </cfRule>
  </conditionalFormatting>
  <conditionalFormatting sqref="Z48">
    <cfRule type="cellIs" dxfId="428" priority="349" operator="equal">
      <formula>"OPORTUNIDADE"</formula>
    </cfRule>
  </conditionalFormatting>
  <conditionalFormatting sqref="Z48">
    <cfRule type="cellIs" dxfId="427" priority="347" operator="equal">
      <formula>"NÃO"</formula>
    </cfRule>
    <cfRule type="cellIs" dxfId="426" priority="348" operator="equal">
      <formula>"SIM"</formula>
    </cfRule>
  </conditionalFormatting>
  <conditionalFormatting sqref="Y58:Z58 Y65:Y67 Y69:Y70 Y72:Y75 Y59:Y63">
    <cfRule type="cellIs" dxfId="425" priority="343" operator="equal">
      <formula>"OPORTUNIDADE"</formula>
    </cfRule>
  </conditionalFormatting>
  <conditionalFormatting sqref="Y58:Z58 Y65:Y67 Y69:Y70 Y72:Y75 Y59:Y63">
    <cfRule type="cellIs" dxfId="424" priority="341" operator="equal">
      <formula>"NÃO"</formula>
    </cfRule>
    <cfRule type="cellIs" dxfId="423" priority="342" operator="equal">
      <formula>"SIM"</formula>
    </cfRule>
  </conditionalFormatting>
  <conditionalFormatting sqref="Z59">
    <cfRule type="cellIs" dxfId="422" priority="340" operator="equal">
      <formula>"OPORTUNIDADE"</formula>
    </cfRule>
  </conditionalFormatting>
  <conditionalFormatting sqref="Z59">
    <cfRule type="cellIs" dxfId="421" priority="338" operator="equal">
      <formula>"NÃO"</formula>
    </cfRule>
    <cfRule type="cellIs" dxfId="420" priority="339" operator="equal">
      <formula>"SIM"</formula>
    </cfRule>
  </conditionalFormatting>
  <conditionalFormatting sqref="Z59">
    <cfRule type="cellIs" dxfId="419" priority="337" operator="equal">
      <formula>"OPORTUNIDADE"</formula>
    </cfRule>
  </conditionalFormatting>
  <conditionalFormatting sqref="Z59">
    <cfRule type="cellIs" dxfId="418" priority="335" operator="equal">
      <formula>"NÃO"</formula>
    </cfRule>
    <cfRule type="cellIs" dxfId="417" priority="336" operator="equal">
      <formula>"SIM"</formula>
    </cfRule>
  </conditionalFormatting>
  <conditionalFormatting sqref="Z59">
    <cfRule type="cellIs" dxfId="416" priority="334" operator="equal">
      <formula>"OPORTUNIDADE"</formula>
    </cfRule>
  </conditionalFormatting>
  <conditionalFormatting sqref="Z59">
    <cfRule type="cellIs" dxfId="415" priority="332" operator="equal">
      <formula>"NÃO"</formula>
    </cfRule>
    <cfRule type="cellIs" dxfId="414" priority="333" operator="equal">
      <formula>"SIM"</formula>
    </cfRule>
  </conditionalFormatting>
  <conditionalFormatting sqref="Z59">
    <cfRule type="cellIs" dxfId="413" priority="331" operator="equal">
      <formula>"OPORTUNIDADE"</formula>
    </cfRule>
  </conditionalFormatting>
  <conditionalFormatting sqref="Z59">
    <cfRule type="cellIs" dxfId="412" priority="329" operator="equal">
      <formula>"NÃO"</formula>
    </cfRule>
    <cfRule type="cellIs" dxfId="411" priority="330" operator="equal">
      <formula>"SIM"</formula>
    </cfRule>
  </conditionalFormatting>
  <conditionalFormatting sqref="Z59">
    <cfRule type="cellIs" dxfId="410" priority="328" operator="equal">
      <formula>"OPORTUNIDADE"</formula>
    </cfRule>
  </conditionalFormatting>
  <conditionalFormatting sqref="Z59">
    <cfRule type="cellIs" dxfId="409" priority="326" operator="equal">
      <formula>"NÃO"</formula>
    </cfRule>
    <cfRule type="cellIs" dxfId="408" priority="327" operator="equal">
      <formula>"SIM"</formula>
    </cfRule>
  </conditionalFormatting>
  <conditionalFormatting sqref="Z59">
    <cfRule type="cellIs" dxfId="407" priority="325" operator="equal">
      <formula>"OPORTUNIDADE"</formula>
    </cfRule>
  </conditionalFormatting>
  <conditionalFormatting sqref="Z59">
    <cfRule type="cellIs" dxfId="406" priority="323" operator="equal">
      <formula>"NÃO"</formula>
    </cfRule>
    <cfRule type="cellIs" dxfId="405" priority="324" operator="equal">
      <formula>"SIM"</formula>
    </cfRule>
  </conditionalFormatting>
  <conditionalFormatting sqref="Z59">
    <cfRule type="cellIs" dxfId="404" priority="322" operator="equal">
      <formula>"OPORTUNIDADE"</formula>
    </cfRule>
  </conditionalFormatting>
  <conditionalFormatting sqref="Z59">
    <cfRule type="cellIs" dxfId="403" priority="320" operator="equal">
      <formula>"NÃO"</formula>
    </cfRule>
    <cfRule type="cellIs" dxfId="402" priority="321" operator="equal">
      <formula>"SIM"</formula>
    </cfRule>
  </conditionalFormatting>
  <conditionalFormatting sqref="Z59">
    <cfRule type="cellIs" dxfId="401" priority="319" operator="equal">
      <formula>"OPORTUNIDADE"</formula>
    </cfRule>
  </conditionalFormatting>
  <conditionalFormatting sqref="Z59">
    <cfRule type="cellIs" dxfId="400" priority="317" operator="equal">
      <formula>"NÃO"</formula>
    </cfRule>
    <cfRule type="cellIs" dxfId="399" priority="318" operator="equal">
      <formula>"SIM"</formula>
    </cfRule>
  </conditionalFormatting>
  <conditionalFormatting sqref="Z59">
    <cfRule type="cellIs" dxfId="398" priority="316" operator="equal">
      <formula>"OPORTUNIDADE"</formula>
    </cfRule>
  </conditionalFormatting>
  <conditionalFormatting sqref="Z59">
    <cfRule type="cellIs" dxfId="397" priority="314" operator="equal">
      <formula>"NÃO"</formula>
    </cfRule>
    <cfRule type="cellIs" dxfId="396" priority="315" operator="equal">
      <formula>"SIM"</formula>
    </cfRule>
  </conditionalFormatting>
  <conditionalFormatting sqref="Z59">
    <cfRule type="cellIs" dxfId="395" priority="313" operator="equal">
      <formula>"OPORTUNIDADE"</formula>
    </cfRule>
  </conditionalFormatting>
  <conditionalFormatting sqref="Z59">
    <cfRule type="cellIs" dxfId="394" priority="311" operator="equal">
      <formula>"NÃO"</formula>
    </cfRule>
    <cfRule type="cellIs" dxfId="393" priority="312" operator="equal">
      <formula>"SIM"</formula>
    </cfRule>
  </conditionalFormatting>
  <conditionalFormatting sqref="Z59">
    <cfRule type="cellIs" dxfId="392" priority="310" operator="equal">
      <formula>"OPORTUNIDADE"</formula>
    </cfRule>
  </conditionalFormatting>
  <conditionalFormatting sqref="Z59">
    <cfRule type="cellIs" dxfId="391" priority="308" operator="equal">
      <formula>"NÃO"</formula>
    </cfRule>
    <cfRule type="cellIs" dxfId="390" priority="309" operator="equal">
      <formula>"SIM"</formula>
    </cfRule>
  </conditionalFormatting>
  <conditionalFormatting sqref="Z59">
    <cfRule type="cellIs" dxfId="389" priority="307" operator="equal">
      <formula>"OPORTUNIDADE"</formula>
    </cfRule>
  </conditionalFormatting>
  <conditionalFormatting sqref="Z59">
    <cfRule type="cellIs" dxfId="388" priority="305" operator="equal">
      <formula>"NÃO"</formula>
    </cfRule>
    <cfRule type="cellIs" dxfId="387" priority="306" operator="equal">
      <formula>"SIM"</formula>
    </cfRule>
  </conditionalFormatting>
  <conditionalFormatting sqref="Z59">
    <cfRule type="cellIs" dxfId="386" priority="304" operator="equal">
      <formula>"OPORTUNIDADE"</formula>
    </cfRule>
  </conditionalFormatting>
  <conditionalFormatting sqref="Z59">
    <cfRule type="cellIs" dxfId="385" priority="302" operator="equal">
      <formula>"NÃO"</formula>
    </cfRule>
    <cfRule type="cellIs" dxfId="384" priority="303" operator="equal">
      <formula>"SIM"</formula>
    </cfRule>
  </conditionalFormatting>
  <conditionalFormatting sqref="Z59">
    <cfRule type="cellIs" dxfId="383" priority="301" operator="equal">
      <formula>"OPORTUNIDADE"</formula>
    </cfRule>
  </conditionalFormatting>
  <conditionalFormatting sqref="Z59">
    <cfRule type="cellIs" dxfId="382" priority="299" operator="equal">
      <formula>"NÃO"</formula>
    </cfRule>
    <cfRule type="cellIs" dxfId="381" priority="300" operator="equal">
      <formula>"SIM"</formula>
    </cfRule>
  </conditionalFormatting>
  <conditionalFormatting sqref="Z59">
    <cfRule type="cellIs" dxfId="380" priority="298" operator="equal">
      <formula>"OPORTUNIDADE"</formula>
    </cfRule>
  </conditionalFormatting>
  <conditionalFormatting sqref="Z59">
    <cfRule type="cellIs" dxfId="379" priority="296" operator="equal">
      <formula>"NÃO"</formula>
    </cfRule>
    <cfRule type="cellIs" dxfId="378" priority="297" operator="equal">
      <formula>"SIM"</formula>
    </cfRule>
  </conditionalFormatting>
  <conditionalFormatting sqref="Z59">
    <cfRule type="cellIs" dxfId="377" priority="295" operator="equal">
      <formula>"OPORTUNIDADE"</formula>
    </cfRule>
  </conditionalFormatting>
  <conditionalFormatting sqref="Z59">
    <cfRule type="cellIs" dxfId="376" priority="293" operator="equal">
      <formula>"NÃO"</formula>
    </cfRule>
    <cfRule type="cellIs" dxfId="375" priority="294" operator="equal">
      <formula>"SIM"</formula>
    </cfRule>
  </conditionalFormatting>
  <conditionalFormatting sqref="Z59">
    <cfRule type="cellIs" dxfId="374" priority="292" operator="equal">
      <formula>"OPORTUNIDADE"</formula>
    </cfRule>
  </conditionalFormatting>
  <conditionalFormatting sqref="Z59">
    <cfRule type="cellIs" dxfId="373" priority="290" operator="equal">
      <formula>"NÃO"</formula>
    </cfRule>
    <cfRule type="cellIs" dxfId="372" priority="291" operator="equal">
      <formula>"SIM"</formula>
    </cfRule>
  </conditionalFormatting>
  <conditionalFormatting sqref="Z59">
    <cfRule type="cellIs" dxfId="371" priority="289" operator="equal">
      <formula>"OPORTUNIDADE"</formula>
    </cfRule>
  </conditionalFormatting>
  <conditionalFormatting sqref="Z59">
    <cfRule type="cellIs" dxfId="370" priority="287" operator="equal">
      <formula>"NÃO"</formula>
    </cfRule>
    <cfRule type="cellIs" dxfId="369" priority="288" operator="equal">
      <formula>"SIM"</formula>
    </cfRule>
  </conditionalFormatting>
  <conditionalFormatting sqref="Z59">
    <cfRule type="cellIs" dxfId="368" priority="286" operator="equal">
      <formula>"OPORTUNIDADE"</formula>
    </cfRule>
  </conditionalFormatting>
  <conditionalFormatting sqref="Z59">
    <cfRule type="cellIs" dxfId="367" priority="284" operator="equal">
      <formula>"NÃO"</formula>
    </cfRule>
    <cfRule type="cellIs" dxfId="366" priority="285" operator="equal">
      <formula>"SIM"</formula>
    </cfRule>
  </conditionalFormatting>
  <conditionalFormatting sqref="Z59">
    <cfRule type="cellIs" dxfId="365" priority="283" operator="equal">
      <formula>"OPORTUNIDADE"</formula>
    </cfRule>
  </conditionalFormatting>
  <conditionalFormatting sqref="Z59">
    <cfRule type="cellIs" dxfId="364" priority="281" operator="equal">
      <formula>"NÃO"</formula>
    </cfRule>
    <cfRule type="cellIs" dxfId="363" priority="282" operator="equal">
      <formula>"SIM"</formula>
    </cfRule>
  </conditionalFormatting>
  <conditionalFormatting sqref="Z59">
    <cfRule type="cellIs" dxfId="362" priority="280" operator="equal">
      <formula>"OPORTUNIDADE"</formula>
    </cfRule>
  </conditionalFormatting>
  <conditionalFormatting sqref="Z59">
    <cfRule type="cellIs" dxfId="361" priority="278" operator="equal">
      <formula>"NÃO"</formula>
    </cfRule>
    <cfRule type="cellIs" dxfId="360" priority="279" operator="equal">
      <formula>"SIM"</formula>
    </cfRule>
  </conditionalFormatting>
  <conditionalFormatting sqref="Z59">
    <cfRule type="cellIs" dxfId="359" priority="277" operator="equal">
      <formula>"OPORTUNIDADE"</formula>
    </cfRule>
  </conditionalFormatting>
  <conditionalFormatting sqref="Z59">
    <cfRule type="cellIs" dxfId="358" priority="275" operator="equal">
      <formula>"NÃO"</formula>
    </cfRule>
    <cfRule type="cellIs" dxfId="357" priority="276" operator="equal">
      <formula>"SIM"</formula>
    </cfRule>
  </conditionalFormatting>
  <conditionalFormatting sqref="Z59">
    <cfRule type="cellIs" dxfId="356" priority="274" operator="equal">
      <formula>"OPORTUNIDADE"</formula>
    </cfRule>
  </conditionalFormatting>
  <conditionalFormatting sqref="Z59">
    <cfRule type="cellIs" dxfId="355" priority="272" operator="equal">
      <formula>"NÃO"</formula>
    </cfRule>
    <cfRule type="cellIs" dxfId="354" priority="273" operator="equal">
      <formula>"SIM"</formula>
    </cfRule>
  </conditionalFormatting>
  <conditionalFormatting sqref="Y59">
    <cfRule type="cellIs" dxfId="353" priority="271" operator="equal">
      <formula>"OPORTUNIDADE"</formula>
    </cfRule>
  </conditionalFormatting>
  <conditionalFormatting sqref="Y59">
    <cfRule type="cellIs" dxfId="352" priority="269" operator="equal">
      <formula>"NÃO"</formula>
    </cfRule>
    <cfRule type="cellIs" dxfId="351" priority="270" operator="equal">
      <formula>"SIM"</formula>
    </cfRule>
  </conditionalFormatting>
  <conditionalFormatting sqref="Y59">
    <cfRule type="cellIs" dxfId="350" priority="268" operator="equal">
      <formula>"OPORTUNIDADE"</formula>
    </cfRule>
  </conditionalFormatting>
  <conditionalFormatting sqref="Y59">
    <cfRule type="cellIs" dxfId="349" priority="266" operator="equal">
      <formula>"NÃO"</formula>
    </cfRule>
    <cfRule type="cellIs" dxfId="348" priority="267" operator="equal">
      <formula>"SIM"</formula>
    </cfRule>
  </conditionalFormatting>
  <conditionalFormatting sqref="Y59">
    <cfRule type="cellIs" dxfId="347" priority="265" operator="equal">
      <formula>"OPORTUNIDADE"</formula>
    </cfRule>
  </conditionalFormatting>
  <conditionalFormatting sqref="Y59">
    <cfRule type="cellIs" dxfId="346" priority="263" operator="equal">
      <formula>"NÃO"</formula>
    </cfRule>
    <cfRule type="cellIs" dxfId="345" priority="264" operator="equal">
      <formula>"SIM"</formula>
    </cfRule>
  </conditionalFormatting>
  <conditionalFormatting sqref="Y59">
    <cfRule type="cellIs" dxfId="344" priority="262" operator="equal">
      <formula>"OPORTUNIDADE"</formula>
    </cfRule>
  </conditionalFormatting>
  <conditionalFormatting sqref="Y59">
    <cfRule type="cellIs" dxfId="343" priority="260" operator="equal">
      <formula>"NÃO"</formula>
    </cfRule>
    <cfRule type="cellIs" dxfId="342" priority="261" operator="equal">
      <formula>"SIM"</formula>
    </cfRule>
  </conditionalFormatting>
  <conditionalFormatting sqref="Z59">
    <cfRule type="cellIs" dxfId="341" priority="259" operator="equal">
      <formula>"OPORTUNIDADE"</formula>
    </cfRule>
  </conditionalFormatting>
  <conditionalFormatting sqref="Z59">
    <cfRule type="cellIs" dxfId="340" priority="257" operator="equal">
      <formula>"NÃO"</formula>
    </cfRule>
    <cfRule type="cellIs" dxfId="339" priority="258" operator="equal">
      <formula>"SIM"</formula>
    </cfRule>
  </conditionalFormatting>
  <conditionalFormatting sqref="Z59">
    <cfRule type="cellIs" dxfId="338" priority="256" operator="equal">
      <formula>"OPORTUNIDADE"</formula>
    </cfRule>
  </conditionalFormatting>
  <conditionalFormatting sqref="Z59">
    <cfRule type="cellIs" dxfId="337" priority="254" operator="equal">
      <formula>"NÃO"</formula>
    </cfRule>
    <cfRule type="cellIs" dxfId="336" priority="255" operator="equal">
      <formula>"SIM"</formula>
    </cfRule>
  </conditionalFormatting>
  <conditionalFormatting sqref="Z59">
    <cfRule type="cellIs" dxfId="335" priority="253" operator="equal">
      <formula>"OPORTUNIDADE"</formula>
    </cfRule>
  </conditionalFormatting>
  <conditionalFormatting sqref="Z59">
    <cfRule type="cellIs" dxfId="334" priority="251" operator="equal">
      <formula>"NÃO"</formula>
    </cfRule>
    <cfRule type="cellIs" dxfId="333" priority="252" operator="equal">
      <formula>"SIM"</formula>
    </cfRule>
  </conditionalFormatting>
  <conditionalFormatting sqref="Z59">
    <cfRule type="cellIs" dxfId="332" priority="250" operator="equal">
      <formula>"OPORTUNIDADE"</formula>
    </cfRule>
  </conditionalFormatting>
  <conditionalFormatting sqref="Z59">
    <cfRule type="cellIs" dxfId="331" priority="248" operator="equal">
      <formula>"NÃO"</formula>
    </cfRule>
    <cfRule type="cellIs" dxfId="330" priority="249" operator="equal">
      <formula>"SIM"</formula>
    </cfRule>
  </conditionalFormatting>
  <conditionalFormatting sqref="Z59">
    <cfRule type="cellIs" dxfId="329" priority="247" operator="equal">
      <formula>"OPORTUNIDADE"</formula>
    </cfRule>
  </conditionalFormatting>
  <conditionalFormatting sqref="Z59">
    <cfRule type="cellIs" dxfId="328" priority="245" operator="equal">
      <formula>"NÃO"</formula>
    </cfRule>
    <cfRule type="cellIs" dxfId="327" priority="246" operator="equal">
      <formula>"SIM"</formula>
    </cfRule>
  </conditionalFormatting>
  <conditionalFormatting sqref="Z59">
    <cfRule type="cellIs" dxfId="326" priority="244" operator="equal">
      <formula>"OPORTUNIDADE"</formula>
    </cfRule>
  </conditionalFormatting>
  <conditionalFormatting sqref="Z59">
    <cfRule type="cellIs" dxfId="325" priority="242" operator="equal">
      <formula>"NÃO"</formula>
    </cfRule>
    <cfRule type="cellIs" dxfId="324" priority="243" operator="equal">
      <formula>"SIM"</formula>
    </cfRule>
  </conditionalFormatting>
  <conditionalFormatting sqref="Z59">
    <cfRule type="cellIs" dxfId="323" priority="241" operator="equal">
      <formula>"OPORTUNIDADE"</formula>
    </cfRule>
  </conditionalFormatting>
  <conditionalFormatting sqref="Z59">
    <cfRule type="cellIs" dxfId="322" priority="239" operator="equal">
      <formula>"NÃO"</formula>
    </cfRule>
    <cfRule type="cellIs" dxfId="321" priority="240" operator="equal">
      <formula>"SIM"</formula>
    </cfRule>
  </conditionalFormatting>
  <conditionalFormatting sqref="Z59">
    <cfRule type="cellIs" dxfId="320" priority="238" operator="equal">
      <formula>"OPORTUNIDADE"</formula>
    </cfRule>
  </conditionalFormatting>
  <conditionalFormatting sqref="Z59">
    <cfRule type="cellIs" dxfId="319" priority="236" operator="equal">
      <formula>"NÃO"</formula>
    </cfRule>
    <cfRule type="cellIs" dxfId="318" priority="237" operator="equal">
      <formula>"SIM"</formula>
    </cfRule>
  </conditionalFormatting>
  <conditionalFormatting sqref="Z59">
    <cfRule type="cellIs" dxfId="317" priority="235" operator="equal">
      <formula>"OPORTUNIDADE"</formula>
    </cfRule>
  </conditionalFormatting>
  <conditionalFormatting sqref="Z59">
    <cfRule type="cellIs" dxfId="316" priority="233" operator="equal">
      <formula>"NÃO"</formula>
    </cfRule>
    <cfRule type="cellIs" dxfId="315" priority="234" operator="equal">
      <formula>"SIM"</formula>
    </cfRule>
  </conditionalFormatting>
  <conditionalFormatting sqref="Z59">
    <cfRule type="cellIs" dxfId="314" priority="232" operator="equal">
      <formula>"OPORTUNIDADE"</formula>
    </cfRule>
  </conditionalFormatting>
  <conditionalFormatting sqref="Z59">
    <cfRule type="cellIs" dxfId="313" priority="230" operator="equal">
      <formula>"NÃO"</formula>
    </cfRule>
    <cfRule type="cellIs" dxfId="312" priority="231" operator="equal">
      <formula>"SIM"</formula>
    </cfRule>
  </conditionalFormatting>
  <conditionalFormatting sqref="Z59">
    <cfRule type="cellIs" dxfId="311" priority="229" operator="equal">
      <formula>"OPORTUNIDADE"</formula>
    </cfRule>
  </conditionalFormatting>
  <conditionalFormatting sqref="Z59">
    <cfRule type="cellIs" dxfId="310" priority="227" operator="equal">
      <formula>"NÃO"</formula>
    </cfRule>
    <cfRule type="cellIs" dxfId="309" priority="228" operator="equal">
      <formula>"SIM"</formula>
    </cfRule>
  </conditionalFormatting>
  <conditionalFormatting sqref="Z59">
    <cfRule type="cellIs" dxfId="308" priority="226" operator="equal">
      <formula>"OPORTUNIDADE"</formula>
    </cfRule>
  </conditionalFormatting>
  <conditionalFormatting sqref="Z59">
    <cfRule type="cellIs" dxfId="307" priority="224" operator="equal">
      <formula>"NÃO"</formula>
    </cfRule>
    <cfRule type="cellIs" dxfId="306" priority="225" operator="equal">
      <formula>"SIM"</formula>
    </cfRule>
  </conditionalFormatting>
  <conditionalFormatting sqref="Z59">
    <cfRule type="cellIs" dxfId="305" priority="223" operator="equal">
      <formula>"OPORTUNIDADE"</formula>
    </cfRule>
  </conditionalFormatting>
  <conditionalFormatting sqref="Z59">
    <cfRule type="cellIs" dxfId="304" priority="221" operator="equal">
      <formula>"NÃO"</formula>
    </cfRule>
    <cfRule type="cellIs" dxfId="303" priority="222" operator="equal">
      <formula>"SIM"</formula>
    </cfRule>
  </conditionalFormatting>
  <conditionalFormatting sqref="Y59">
    <cfRule type="cellIs" dxfId="302" priority="220" operator="equal">
      <formula>"OPORTUNIDADE"</formula>
    </cfRule>
  </conditionalFormatting>
  <conditionalFormatting sqref="Y59">
    <cfRule type="cellIs" dxfId="301" priority="218" operator="equal">
      <formula>"NÃO"</formula>
    </cfRule>
    <cfRule type="cellIs" dxfId="300" priority="219" operator="equal">
      <formula>"SIM"</formula>
    </cfRule>
  </conditionalFormatting>
  <conditionalFormatting sqref="Y59">
    <cfRule type="cellIs" dxfId="299" priority="217" operator="equal">
      <formula>"OPORTUNIDADE"</formula>
    </cfRule>
  </conditionalFormatting>
  <conditionalFormatting sqref="Y59">
    <cfRule type="cellIs" dxfId="298" priority="215" operator="equal">
      <formula>"NÃO"</formula>
    </cfRule>
    <cfRule type="cellIs" dxfId="297" priority="216" operator="equal">
      <formula>"SIM"</formula>
    </cfRule>
  </conditionalFormatting>
  <conditionalFormatting sqref="Y59">
    <cfRule type="cellIs" dxfId="296" priority="214" operator="equal">
      <formula>"OPORTUNIDADE"</formula>
    </cfRule>
  </conditionalFormatting>
  <conditionalFormatting sqref="Y59">
    <cfRule type="cellIs" dxfId="295" priority="212" operator="equal">
      <formula>"NÃO"</formula>
    </cfRule>
    <cfRule type="cellIs" dxfId="294" priority="213" operator="equal">
      <formula>"SIM"</formula>
    </cfRule>
  </conditionalFormatting>
  <conditionalFormatting sqref="Y59">
    <cfRule type="cellIs" dxfId="293" priority="211" operator="equal">
      <formula>"OPORTUNIDADE"</formula>
    </cfRule>
  </conditionalFormatting>
  <conditionalFormatting sqref="Y59">
    <cfRule type="cellIs" dxfId="292" priority="209" operator="equal">
      <formula>"NÃO"</formula>
    </cfRule>
    <cfRule type="cellIs" dxfId="291" priority="210" operator="equal">
      <formula>"SIM"</formula>
    </cfRule>
  </conditionalFormatting>
  <conditionalFormatting sqref="Y46:Z46">
    <cfRule type="cellIs" dxfId="290" priority="208" operator="equal">
      <formula>"OPORTUNIDADE"</formula>
    </cfRule>
  </conditionalFormatting>
  <conditionalFormatting sqref="Y46:Z46">
    <cfRule type="cellIs" dxfId="289" priority="206" operator="equal">
      <formula>"NÃO"</formula>
    </cfRule>
    <cfRule type="cellIs" dxfId="288" priority="207" operator="equal">
      <formula>"SIM"</formula>
    </cfRule>
  </conditionalFormatting>
  <conditionalFormatting sqref="Z47">
    <cfRule type="cellIs" dxfId="287" priority="205" operator="equal">
      <formula>"OPORTUNIDADE"</formula>
    </cfRule>
  </conditionalFormatting>
  <conditionalFormatting sqref="Z47">
    <cfRule type="cellIs" dxfId="286" priority="203" operator="equal">
      <formula>"NÃO"</formula>
    </cfRule>
    <cfRule type="cellIs" dxfId="285" priority="204" operator="equal">
      <formula>"SIM"</formula>
    </cfRule>
  </conditionalFormatting>
  <conditionalFormatting sqref="Z47">
    <cfRule type="cellIs" dxfId="284" priority="202" operator="equal">
      <formula>"OPORTUNIDADE"</formula>
    </cfRule>
  </conditionalFormatting>
  <conditionalFormatting sqref="Z47">
    <cfRule type="cellIs" dxfId="283" priority="200" operator="equal">
      <formula>"NÃO"</formula>
    </cfRule>
    <cfRule type="cellIs" dxfId="282" priority="201" operator="equal">
      <formula>"SIM"</formula>
    </cfRule>
  </conditionalFormatting>
  <conditionalFormatting sqref="Z47">
    <cfRule type="cellIs" dxfId="281" priority="199" operator="equal">
      <formula>"OPORTUNIDADE"</formula>
    </cfRule>
  </conditionalFormatting>
  <conditionalFormatting sqref="Z47">
    <cfRule type="cellIs" dxfId="280" priority="197" operator="equal">
      <formula>"NÃO"</formula>
    </cfRule>
    <cfRule type="cellIs" dxfId="279" priority="198" operator="equal">
      <formula>"SIM"</formula>
    </cfRule>
  </conditionalFormatting>
  <conditionalFormatting sqref="Z47">
    <cfRule type="cellIs" dxfId="278" priority="196" operator="equal">
      <formula>"OPORTUNIDADE"</formula>
    </cfRule>
  </conditionalFormatting>
  <conditionalFormatting sqref="Z47">
    <cfRule type="cellIs" dxfId="277" priority="194" operator="equal">
      <formula>"NÃO"</formula>
    </cfRule>
    <cfRule type="cellIs" dxfId="276" priority="195" operator="equal">
      <formula>"SIM"</formula>
    </cfRule>
  </conditionalFormatting>
  <conditionalFormatting sqref="Z47">
    <cfRule type="cellIs" dxfId="275" priority="193" operator="equal">
      <formula>"OPORTUNIDADE"</formula>
    </cfRule>
  </conditionalFormatting>
  <conditionalFormatting sqref="Z47">
    <cfRule type="cellIs" dxfId="274" priority="191" operator="equal">
      <formula>"NÃO"</formula>
    </cfRule>
    <cfRule type="cellIs" dxfId="273" priority="192" operator="equal">
      <formula>"SIM"</formula>
    </cfRule>
  </conditionalFormatting>
  <conditionalFormatting sqref="Z47">
    <cfRule type="cellIs" dxfId="272" priority="190" operator="equal">
      <formula>"OPORTUNIDADE"</formula>
    </cfRule>
  </conditionalFormatting>
  <conditionalFormatting sqref="Z47">
    <cfRule type="cellIs" dxfId="271" priority="188" operator="equal">
      <formula>"NÃO"</formula>
    </cfRule>
    <cfRule type="cellIs" dxfId="270" priority="189" operator="equal">
      <formula>"SIM"</formula>
    </cfRule>
  </conditionalFormatting>
  <conditionalFormatting sqref="Z47">
    <cfRule type="cellIs" dxfId="269" priority="187" operator="equal">
      <formula>"OPORTUNIDADE"</formula>
    </cfRule>
  </conditionalFormatting>
  <conditionalFormatting sqref="Z47">
    <cfRule type="cellIs" dxfId="268" priority="185" operator="equal">
      <formula>"NÃO"</formula>
    </cfRule>
    <cfRule type="cellIs" dxfId="267" priority="186" operator="equal">
      <formula>"SIM"</formula>
    </cfRule>
  </conditionalFormatting>
  <conditionalFormatting sqref="Z47">
    <cfRule type="cellIs" dxfId="266" priority="184" operator="equal">
      <formula>"OPORTUNIDADE"</formula>
    </cfRule>
  </conditionalFormatting>
  <conditionalFormatting sqref="Z47">
    <cfRule type="cellIs" dxfId="265" priority="182" operator="equal">
      <formula>"NÃO"</formula>
    </cfRule>
    <cfRule type="cellIs" dxfId="264" priority="183" operator="equal">
      <formula>"SIM"</formula>
    </cfRule>
  </conditionalFormatting>
  <conditionalFormatting sqref="Z47">
    <cfRule type="cellIs" dxfId="263" priority="181" operator="equal">
      <formula>"OPORTUNIDADE"</formula>
    </cfRule>
  </conditionalFormatting>
  <conditionalFormatting sqref="Z47">
    <cfRule type="cellIs" dxfId="262" priority="179" operator="equal">
      <formula>"NÃO"</formula>
    </cfRule>
    <cfRule type="cellIs" dxfId="261" priority="180" operator="equal">
      <formula>"SIM"</formula>
    </cfRule>
  </conditionalFormatting>
  <conditionalFormatting sqref="Z47">
    <cfRule type="cellIs" dxfId="260" priority="178" operator="equal">
      <formula>"OPORTUNIDADE"</formula>
    </cfRule>
  </conditionalFormatting>
  <conditionalFormatting sqref="Z47">
    <cfRule type="cellIs" dxfId="259" priority="176" operator="equal">
      <formula>"NÃO"</formula>
    </cfRule>
    <cfRule type="cellIs" dxfId="258" priority="177" operator="equal">
      <formula>"SIM"</formula>
    </cfRule>
  </conditionalFormatting>
  <conditionalFormatting sqref="Z47">
    <cfRule type="cellIs" dxfId="257" priority="175" operator="equal">
      <formula>"OPORTUNIDADE"</formula>
    </cfRule>
  </conditionalFormatting>
  <conditionalFormatting sqref="Z47">
    <cfRule type="cellIs" dxfId="256" priority="173" operator="equal">
      <formula>"NÃO"</formula>
    </cfRule>
    <cfRule type="cellIs" dxfId="255" priority="174" operator="equal">
      <formula>"SIM"</formula>
    </cfRule>
  </conditionalFormatting>
  <conditionalFormatting sqref="Z47">
    <cfRule type="cellIs" dxfId="254" priority="172" operator="equal">
      <formula>"OPORTUNIDADE"</formula>
    </cfRule>
  </conditionalFormatting>
  <conditionalFormatting sqref="Z47">
    <cfRule type="cellIs" dxfId="253" priority="170" operator="equal">
      <formula>"NÃO"</formula>
    </cfRule>
    <cfRule type="cellIs" dxfId="252" priority="171" operator="equal">
      <formula>"SIM"</formula>
    </cfRule>
  </conditionalFormatting>
  <conditionalFormatting sqref="Z47">
    <cfRule type="cellIs" dxfId="251" priority="169" operator="equal">
      <formula>"OPORTUNIDADE"</formula>
    </cfRule>
  </conditionalFormatting>
  <conditionalFormatting sqref="Z47">
    <cfRule type="cellIs" dxfId="250" priority="167" operator="equal">
      <formula>"NÃO"</formula>
    </cfRule>
    <cfRule type="cellIs" dxfId="249" priority="168" operator="equal">
      <formula>"SIM"</formula>
    </cfRule>
  </conditionalFormatting>
  <conditionalFormatting sqref="Z47">
    <cfRule type="cellIs" dxfId="248" priority="166" operator="equal">
      <formula>"OPORTUNIDADE"</formula>
    </cfRule>
  </conditionalFormatting>
  <conditionalFormatting sqref="Z47">
    <cfRule type="cellIs" dxfId="247" priority="164" operator="equal">
      <formula>"NÃO"</formula>
    </cfRule>
    <cfRule type="cellIs" dxfId="246" priority="165" operator="equal">
      <formula>"SIM"</formula>
    </cfRule>
  </conditionalFormatting>
  <conditionalFormatting sqref="Z47">
    <cfRule type="cellIs" dxfId="245" priority="163" operator="equal">
      <formula>"OPORTUNIDADE"</formula>
    </cfRule>
  </conditionalFormatting>
  <conditionalFormatting sqref="Z47">
    <cfRule type="cellIs" dxfId="244" priority="161" operator="equal">
      <formula>"NÃO"</formula>
    </cfRule>
    <cfRule type="cellIs" dxfId="243" priority="162" operator="equal">
      <formula>"SIM"</formula>
    </cfRule>
  </conditionalFormatting>
  <conditionalFormatting sqref="Z47">
    <cfRule type="cellIs" dxfId="242" priority="160" operator="equal">
      <formula>"OPORTUNIDADE"</formula>
    </cfRule>
  </conditionalFormatting>
  <conditionalFormatting sqref="Z47">
    <cfRule type="cellIs" dxfId="241" priority="158" operator="equal">
      <formula>"NÃO"</formula>
    </cfRule>
    <cfRule type="cellIs" dxfId="240" priority="159" operator="equal">
      <formula>"SIM"</formula>
    </cfRule>
  </conditionalFormatting>
  <conditionalFormatting sqref="Z47">
    <cfRule type="cellIs" dxfId="239" priority="157" operator="equal">
      <formula>"OPORTUNIDADE"</formula>
    </cfRule>
  </conditionalFormatting>
  <conditionalFormatting sqref="Z47">
    <cfRule type="cellIs" dxfId="238" priority="155" operator="equal">
      <formula>"NÃO"</formula>
    </cfRule>
    <cfRule type="cellIs" dxfId="237" priority="156" operator="equal">
      <formula>"SIM"</formula>
    </cfRule>
  </conditionalFormatting>
  <conditionalFormatting sqref="Z47">
    <cfRule type="cellIs" dxfId="236" priority="154" operator="equal">
      <formula>"OPORTUNIDADE"</formula>
    </cfRule>
  </conditionalFormatting>
  <conditionalFormatting sqref="Z47">
    <cfRule type="cellIs" dxfId="235" priority="152" operator="equal">
      <formula>"NÃO"</formula>
    </cfRule>
    <cfRule type="cellIs" dxfId="234" priority="153" operator="equal">
      <formula>"SIM"</formula>
    </cfRule>
  </conditionalFormatting>
  <conditionalFormatting sqref="Z47">
    <cfRule type="cellIs" dxfId="233" priority="151" operator="equal">
      <formula>"OPORTUNIDADE"</formula>
    </cfRule>
  </conditionalFormatting>
  <conditionalFormatting sqref="Z47">
    <cfRule type="cellIs" dxfId="232" priority="149" operator="equal">
      <formula>"NÃO"</formula>
    </cfRule>
    <cfRule type="cellIs" dxfId="231" priority="150" operator="equal">
      <formula>"SIM"</formula>
    </cfRule>
  </conditionalFormatting>
  <conditionalFormatting sqref="Z47">
    <cfRule type="cellIs" dxfId="230" priority="148" operator="equal">
      <formula>"OPORTUNIDADE"</formula>
    </cfRule>
  </conditionalFormatting>
  <conditionalFormatting sqref="Z47">
    <cfRule type="cellIs" dxfId="229" priority="146" operator="equal">
      <formula>"NÃO"</formula>
    </cfRule>
    <cfRule type="cellIs" dxfId="228" priority="147" operator="equal">
      <formula>"SIM"</formula>
    </cfRule>
  </conditionalFormatting>
  <conditionalFormatting sqref="Z47">
    <cfRule type="cellIs" dxfId="227" priority="145" operator="equal">
      <formula>"OPORTUNIDADE"</formula>
    </cfRule>
  </conditionalFormatting>
  <conditionalFormatting sqref="Z47">
    <cfRule type="cellIs" dxfId="226" priority="143" operator="equal">
      <formula>"NÃO"</formula>
    </cfRule>
    <cfRule type="cellIs" dxfId="225" priority="144" operator="equal">
      <formula>"SIM"</formula>
    </cfRule>
  </conditionalFormatting>
  <conditionalFormatting sqref="Z47">
    <cfRule type="cellIs" dxfId="224" priority="142" operator="equal">
      <formula>"OPORTUNIDADE"</formula>
    </cfRule>
  </conditionalFormatting>
  <conditionalFormatting sqref="Z47">
    <cfRule type="cellIs" dxfId="223" priority="140" operator="equal">
      <formula>"NÃO"</formula>
    </cfRule>
    <cfRule type="cellIs" dxfId="222" priority="141" operator="equal">
      <formula>"SIM"</formula>
    </cfRule>
  </conditionalFormatting>
  <conditionalFormatting sqref="Z47">
    <cfRule type="cellIs" dxfId="221" priority="139" operator="equal">
      <formula>"OPORTUNIDADE"</formula>
    </cfRule>
  </conditionalFormatting>
  <conditionalFormatting sqref="Z47">
    <cfRule type="cellIs" dxfId="220" priority="137" operator="equal">
      <formula>"NÃO"</formula>
    </cfRule>
    <cfRule type="cellIs" dxfId="219" priority="138" operator="equal">
      <formula>"SIM"</formula>
    </cfRule>
  </conditionalFormatting>
  <conditionalFormatting sqref="Y47:Y56">
    <cfRule type="cellIs" dxfId="218" priority="136" operator="equal">
      <formula>"OPORTUNIDADE"</formula>
    </cfRule>
  </conditionalFormatting>
  <conditionalFormatting sqref="Y47:Y56">
    <cfRule type="cellIs" dxfId="217" priority="134" operator="equal">
      <formula>"NÃO"</formula>
    </cfRule>
    <cfRule type="cellIs" dxfId="216" priority="135" operator="equal">
      <formula>"SIM"</formula>
    </cfRule>
  </conditionalFormatting>
  <conditionalFormatting sqref="Y47:Y56">
    <cfRule type="cellIs" dxfId="215" priority="133" operator="equal">
      <formula>"OPORTUNIDADE"</formula>
    </cfRule>
  </conditionalFormatting>
  <conditionalFormatting sqref="Y47:Y56">
    <cfRule type="cellIs" dxfId="214" priority="131" operator="equal">
      <formula>"NÃO"</formula>
    </cfRule>
    <cfRule type="cellIs" dxfId="213" priority="132" operator="equal">
      <formula>"SIM"</formula>
    </cfRule>
  </conditionalFormatting>
  <conditionalFormatting sqref="Y47:Y56">
    <cfRule type="cellIs" dxfId="212" priority="130" operator="equal">
      <formula>"OPORTUNIDADE"</formula>
    </cfRule>
  </conditionalFormatting>
  <conditionalFormatting sqref="Y47:Y56">
    <cfRule type="cellIs" dxfId="211" priority="128" operator="equal">
      <formula>"NÃO"</formula>
    </cfRule>
    <cfRule type="cellIs" dxfId="210" priority="129" operator="equal">
      <formula>"SIM"</formula>
    </cfRule>
  </conditionalFormatting>
  <conditionalFormatting sqref="Y47:Y56">
    <cfRule type="cellIs" dxfId="209" priority="127" operator="equal">
      <formula>"OPORTUNIDADE"</formula>
    </cfRule>
  </conditionalFormatting>
  <conditionalFormatting sqref="Y47:Y56">
    <cfRule type="cellIs" dxfId="208" priority="125" operator="equal">
      <formula>"NÃO"</formula>
    </cfRule>
    <cfRule type="cellIs" dxfId="207" priority="126" operator="equal">
      <formula>"SIM"</formula>
    </cfRule>
  </conditionalFormatting>
  <conditionalFormatting sqref="Z47">
    <cfRule type="cellIs" dxfId="206" priority="124" operator="equal">
      <formula>"OPORTUNIDADE"</formula>
    </cfRule>
  </conditionalFormatting>
  <conditionalFormatting sqref="Z47">
    <cfRule type="cellIs" dxfId="205" priority="122" operator="equal">
      <formula>"NÃO"</formula>
    </cfRule>
    <cfRule type="cellIs" dxfId="204" priority="123" operator="equal">
      <formula>"SIM"</formula>
    </cfRule>
  </conditionalFormatting>
  <conditionalFormatting sqref="Z47">
    <cfRule type="cellIs" dxfId="203" priority="121" operator="equal">
      <formula>"OPORTUNIDADE"</formula>
    </cfRule>
  </conditionalFormatting>
  <conditionalFormatting sqref="Z47">
    <cfRule type="cellIs" dxfId="202" priority="119" operator="equal">
      <formula>"NÃO"</formula>
    </cfRule>
    <cfRule type="cellIs" dxfId="201" priority="120" operator="equal">
      <formula>"SIM"</formula>
    </cfRule>
  </conditionalFormatting>
  <conditionalFormatting sqref="Z47">
    <cfRule type="cellIs" dxfId="200" priority="118" operator="equal">
      <formula>"OPORTUNIDADE"</formula>
    </cfRule>
  </conditionalFormatting>
  <conditionalFormatting sqref="Z47">
    <cfRule type="cellIs" dxfId="199" priority="116" operator="equal">
      <formula>"NÃO"</formula>
    </cfRule>
    <cfRule type="cellIs" dxfId="198" priority="117" operator="equal">
      <formula>"SIM"</formula>
    </cfRule>
  </conditionalFormatting>
  <conditionalFormatting sqref="Z47">
    <cfRule type="cellIs" dxfId="197" priority="115" operator="equal">
      <formula>"OPORTUNIDADE"</formula>
    </cfRule>
  </conditionalFormatting>
  <conditionalFormatting sqref="Z47">
    <cfRule type="cellIs" dxfId="196" priority="113" operator="equal">
      <formula>"NÃO"</formula>
    </cfRule>
    <cfRule type="cellIs" dxfId="195" priority="114" operator="equal">
      <formula>"SIM"</formula>
    </cfRule>
  </conditionalFormatting>
  <conditionalFormatting sqref="Z47">
    <cfRule type="cellIs" dxfId="194" priority="112" operator="equal">
      <formula>"OPORTUNIDADE"</formula>
    </cfRule>
  </conditionalFormatting>
  <conditionalFormatting sqref="Z47">
    <cfRule type="cellIs" dxfId="193" priority="110" operator="equal">
      <formula>"NÃO"</formula>
    </cfRule>
    <cfRule type="cellIs" dxfId="192" priority="111" operator="equal">
      <formula>"SIM"</formula>
    </cfRule>
  </conditionalFormatting>
  <conditionalFormatting sqref="Z47">
    <cfRule type="cellIs" dxfId="191" priority="109" operator="equal">
      <formula>"OPORTUNIDADE"</formula>
    </cfRule>
  </conditionalFormatting>
  <conditionalFormatting sqref="Z47">
    <cfRule type="cellIs" dxfId="190" priority="107" operator="equal">
      <formula>"NÃO"</formula>
    </cfRule>
    <cfRule type="cellIs" dxfId="189" priority="108" operator="equal">
      <formula>"SIM"</formula>
    </cfRule>
  </conditionalFormatting>
  <conditionalFormatting sqref="Z47">
    <cfRule type="cellIs" dxfId="188" priority="106" operator="equal">
      <formula>"OPORTUNIDADE"</formula>
    </cfRule>
  </conditionalFormatting>
  <conditionalFormatting sqref="Z47">
    <cfRule type="cellIs" dxfId="187" priority="104" operator="equal">
      <formula>"NÃO"</formula>
    </cfRule>
    <cfRule type="cellIs" dxfId="186" priority="105" operator="equal">
      <formula>"SIM"</formula>
    </cfRule>
  </conditionalFormatting>
  <conditionalFormatting sqref="Z47">
    <cfRule type="cellIs" dxfId="185" priority="103" operator="equal">
      <formula>"OPORTUNIDADE"</formula>
    </cfRule>
  </conditionalFormatting>
  <conditionalFormatting sqref="Z47">
    <cfRule type="cellIs" dxfId="184" priority="101" operator="equal">
      <formula>"NÃO"</formula>
    </cfRule>
    <cfRule type="cellIs" dxfId="183" priority="102" operator="equal">
      <formula>"SIM"</formula>
    </cfRule>
  </conditionalFormatting>
  <conditionalFormatting sqref="Z47">
    <cfRule type="cellIs" dxfId="182" priority="100" operator="equal">
      <formula>"OPORTUNIDADE"</formula>
    </cfRule>
  </conditionalFormatting>
  <conditionalFormatting sqref="Z47">
    <cfRule type="cellIs" dxfId="181" priority="98" operator="equal">
      <formula>"NÃO"</formula>
    </cfRule>
    <cfRule type="cellIs" dxfId="180" priority="99" operator="equal">
      <formula>"SIM"</formula>
    </cfRule>
  </conditionalFormatting>
  <conditionalFormatting sqref="Z47">
    <cfRule type="cellIs" dxfId="179" priority="97" operator="equal">
      <formula>"OPORTUNIDADE"</formula>
    </cfRule>
  </conditionalFormatting>
  <conditionalFormatting sqref="Z47">
    <cfRule type="cellIs" dxfId="178" priority="95" operator="equal">
      <formula>"NÃO"</formula>
    </cfRule>
    <cfRule type="cellIs" dxfId="177" priority="96" operator="equal">
      <formula>"SIM"</formula>
    </cfRule>
  </conditionalFormatting>
  <conditionalFormatting sqref="Z47">
    <cfRule type="cellIs" dxfId="176" priority="94" operator="equal">
      <formula>"OPORTUNIDADE"</formula>
    </cfRule>
  </conditionalFormatting>
  <conditionalFormatting sqref="Z47">
    <cfRule type="cellIs" dxfId="175" priority="92" operator="equal">
      <formula>"NÃO"</formula>
    </cfRule>
    <cfRule type="cellIs" dxfId="174" priority="93" operator="equal">
      <formula>"SIM"</formula>
    </cfRule>
  </conditionalFormatting>
  <conditionalFormatting sqref="Z47">
    <cfRule type="cellIs" dxfId="173" priority="91" operator="equal">
      <formula>"OPORTUNIDADE"</formula>
    </cfRule>
  </conditionalFormatting>
  <conditionalFormatting sqref="Z47">
    <cfRule type="cellIs" dxfId="172" priority="89" operator="equal">
      <formula>"NÃO"</formula>
    </cfRule>
    <cfRule type="cellIs" dxfId="171" priority="90" operator="equal">
      <formula>"SIM"</formula>
    </cfRule>
  </conditionalFormatting>
  <conditionalFormatting sqref="Z47">
    <cfRule type="cellIs" dxfId="170" priority="88" operator="equal">
      <formula>"OPORTUNIDADE"</formula>
    </cfRule>
  </conditionalFormatting>
  <conditionalFormatting sqref="Z47">
    <cfRule type="cellIs" dxfId="169" priority="86" operator="equal">
      <formula>"NÃO"</formula>
    </cfRule>
    <cfRule type="cellIs" dxfId="168" priority="87" operator="equal">
      <formula>"SIM"</formula>
    </cfRule>
  </conditionalFormatting>
  <conditionalFormatting sqref="Y47:Y56">
    <cfRule type="cellIs" dxfId="167" priority="85" operator="equal">
      <formula>"OPORTUNIDADE"</formula>
    </cfRule>
  </conditionalFormatting>
  <conditionalFormatting sqref="Y47:Y56">
    <cfRule type="cellIs" dxfId="166" priority="83" operator="equal">
      <formula>"NÃO"</formula>
    </cfRule>
    <cfRule type="cellIs" dxfId="165" priority="84" operator="equal">
      <formula>"SIM"</formula>
    </cfRule>
  </conditionalFormatting>
  <conditionalFormatting sqref="Y47:Y56">
    <cfRule type="cellIs" dxfId="164" priority="82" operator="equal">
      <formula>"OPORTUNIDADE"</formula>
    </cfRule>
  </conditionalFormatting>
  <conditionalFormatting sqref="Y47:Y56">
    <cfRule type="cellIs" dxfId="163" priority="80" operator="equal">
      <formula>"NÃO"</formula>
    </cfRule>
    <cfRule type="cellIs" dxfId="162" priority="81" operator="equal">
      <formula>"SIM"</formula>
    </cfRule>
  </conditionalFormatting>
  <conditionalFormatting sqref="Y47:Y56">
    <cfRule type="cellIs" dxfId="161" priority="79" operator="equal">
      <formula>"OPORTUNIDADE"</formula>
    </cfRule>
  </conditionalFormatting>
  <conditionalFormatting sqref="Y47:Y56">
    <cfRule type="cellIs" dxfId="160" priority="77" operator="equal">
      <formula>"NÃO"</formula>
    </cfRule>
    <cfRule type="cellIs" dxfId="159" priority="78" operator="equal">
      <formula>"SIM"</formula>
    </cfRule>
  </conditionalFormatting>
  <conditionalFormatting sqref="Y47:Y56">
    <cfRule type="cellIs" dxfId="158" priority="76" operator="equal">
      <formula>"OPORTUNIDADE"</formula>
    </cfRule>
  </conditionalFormatting>
  <conditionalFormatting sqref="Y47:Y56">
    <cfRule type="cellIs" dxfId="157" priority="74" operator="equal">
      <formula>"NÃO"</formula>
    </cfRule>
    <cfRule type="cellIs" dxfId="156" priority="75" operator="equal">
      <formula>"SIM"</formula>
    </cfRule>
  </conditionalFormatting>
  <conditionalFormatting sqref="Z55">
    <cfRule type="cellIs" dxfId="155" priority="73" operator="equal">
      <formula>"OPORTUNIDADE"</formula>
    </cfRule>
  </conditionalFormatting>
  <conditionalFormatting sqref="Z55">
    <cfRule type="cellIs" dxfId="154" priority="71" operator="equal">
      <formula>"NÃO"</formula>
    </cfRule>
    <cfRule type="cellIs" dxfId="153" priority="72" operator="equal">
      <formula>"SIM"</formula>
    </cfRule>
  </conditionalFormatting>
  <conditionalFormatting sqref="Z55">
    <cfRule type="cellIs" dxfId="152" priority="70" operator="equal">
      <formula>"OPORTUNIDADE"</formula>
    </cfRule>
  </conditionalFormatting>
  <conditionalFormatting sqref="Z55">
    <cfRule type="cellIs" dxfId="151" priority="68" operator="equal">
      <formula>"NÃO"</formula>
    </cfRule>
    <cfRule type="cellIs" dxfId="150" priority="69" operator="equal">
      <formula>"SIM"</formula>
    </cfRule>
  </conditionalFormatting>
  <conditionalFormatting sqref="Z55">
    <cfRule type="cellIs" dxfId="149" priority="67" operator="equal">
      <formula>"OPORTUNIDADE"</formula>
    </cfRule>
  </conditionalFormatting>
  <conditionalFormatting sqref="Z55">
    <cfRule type="cellIs" dxfId="148" priority="65" operator="equal">
      <formula>"NÃO"</formula>
    </cfRule>
    <cfRule type="cellIs" dxfId="147" priority="66" operator="equal">
      <formula>"SIM"</formula>
    </cfRule>
  </conditionalFormatting>
  <conditionalFormatting sqref="Z55">
    <cfRule type="cellIs" dxfId="146" priority="64" operator="equal">
      <formula>"OPORTUNIDADE"</formula>
    </cfRule>
  </conditionalFormatting>
  <conditionalFormatting sqref="Z55">
    <cfRule type="cellIs" dxfId="145" priority="62" operator="equal">
      <formula>"NÃO"</formula>
    </cfRule>
    <cfRule type="cellIs" dxfId="144" priority="63" operator="equal">
      <formula>"SIM"</formula>
    </cfRule>
  </conditionalFormatting>
  <conditionalFormatting sqref="Z55">
    <cfRule type="cellIs" dxfId="143" priority="61" operator="equal">
      <formula>"OPORTUNIDADE"</formula>
    </cfRule>
  </conditionalFormatting>
  <conditionalFormatting sqref="Z55">
    <cfRule type="cellIs" dxfId="142" priority="59" operator="equal">
      <formula>"NÃO"</formula>
    </cfRule>
    <cfRule type="cellIs" dxfId="141" priority="60" operator="equal">
      <formula>"SIM"</formula>
    </cfRule>
  </conditionalFormatting>
  <conditionalFormatting sqref="Z55">
    <cfRule type="cellIs" dxfId="140" priority="58" operator="equal">
      <formula>"OPORTUNIDADE"</formula>
    </cfRule>
  </conditionalFormatting>
  <conditionalFormatting sqref="Z55">
    <cfRule type="cellIs" dxfId="139" priority="56" operator="equal">
      <formula>"NÃO"</formula>
    </cfRule>
    <cfRule type="cellIs" dxfId="138" priority="57" operator="equal">
      <formula>"SIM"</formula>
    </cfRule>
  </conditionalFormatting>
  <conditionalFormatting sqref="Z55">
    <cfRule type="cellIs" dxfId="137" priority="55" operator="equal">
      <formula>"OPORTUNIDADE"</formula>
    </cfRule>
  </conditionalFormatting>
  <conditionalFormatting sqref="Z55">
    <cfRule type="cellIs" dxfId="136" priority="53" operator="equal">
      <formula>"NÃO"</formula>
    </cfRule>
    <cfRule type="cellIs" dxfId="135" priority="54" operator="equal">
      <formula>"SIM"</formula>
    </cfRule>
  </conditionalFormatting>
  <conditionalFormatting sqref="BK4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34" priority="31" operator="equal">
      <formula>"OPORTUNIDADE"</formula>
    </cfRule>
  </conditionalFormatting>
  <conditionalFormatting sqref="Y82:Z82">
    <cfRule type="cellIs" dxfId="133" priority="29" operator="equal">
      <formula>"NÃO"</formula>
    </cfRule>
    <cfRule type="cellIs" dxfId="132" priority="30" operator="equal">
      <formula>"SIM"</formula>
    </cfRule>
  </conditionalFormatting>
  <conditionalFormatting sqref="Y82:Z82">
    <cfRule type="cellIs" dxfId="131" priority="28" operator="equal">
      <formula>"OPORTUNIDADE"</formula>
    </cfRule>
  </conditionalFormatting>
  <conditionalFormatting sqref="Y82:Z82">
    <cfRule type="cellIs" dxfId="130" priority="26" operator="equal">
      <formula>"NÃO"</formula>
    </cfRule>
    <cfRule type="cellIs" dxfId="129" priority="27" operator="equal">
      <formula>"SIM"</formula>
    </cfRule>
  </conditionalFormatting>
  <conditionalFormatting sqref="Y82">
    <cfRule type="cellIs" dxfId="128" priority="25" operator="equal">
      <formula>"OPORTUNIDADE"</formula>
    </cfRule>
  </conditionalFormatting>
  <conditionalFormatting sqref="Y82">
    <cfRule type="cellIs" dxfId="127" priority="23" operator="equal">
      <formula>"NÃO"</formula>
    </cfRule>
    <cfRule type="cellIs" dxfId="126" priority="24" operator="equal">
      <formula>"SIM"</formula>
    </cfRule>
  </conditionalFormatting>
  <conditionalFormatting sqref="Y82:Z82">
    <cfRule type="cellIs" dxfId="125" priority="22" operator="equal">
      <formula>"OPORTUNIDADE"</formula>
    </cfRule>
  </conditionalFormatting>
  <conditionalFormatting sqref="Y82:Z82">
    <cfRule type="cellIs" dxfId="124" priority="20" operator="equal">
      <formula>"NÃO"</formula>
    </cfRule>
    <cfRule type="cellIs" dxfId="123" priority="21" operator="equal">
      <formula>"SIM"</formula>
    </cfRule>
  </conditionalFormatting>
  <conditionalFormatting sqref="Y83">
    <cfRule type="cellIs" dxfId="122" priority="19" operator="equal">
      <formula>"OPORTUNIDADE"</formula>
    </cfRule>
  </conditionalFormatting>
  <conditionalFormatting sqref="Y83">
    <cfRule type="cellIs" dxfId="121" priority="17" operator="equal">
      <formula>"NÃO"</formula>
    </cfRule>
    <cfRule type="cellIs" dxfId="120" priority="18" operator="equal">
      <formula>"SIM"</formula>
    </cfRule>
  </conditionalFormatting>
  <conditionalFormatting sqref="Y78:Y79">
    <cfRule type="cellIs" dxfId="119" priority="16" operator="equal">
      <formula>"OPORTUNIDADE"</formula>
    </cfRule>
  </conditionalFormatting>
  <conditionalFormatting sqref="Y78:Y79">
    <cfRule type="cellIs" dxfId="118" priority="14" operator="equal">
      <formula>"NÃO"</formula>
    </cfRule>
    <cfRule type="cellIs" dxfId="117" priority="15" operator="equal">
      <formula>"SIM"</formula>
    </cfRule>
  </conditionalFormatting>
  <conditionalFormatting sqref="Y84">
    <cfRule type="cellIs" dxfId="116" priority="13" operator="equal">
      <formula>"OPORTUNIDADE"</formula>
    </cfRule>
  </conditionalFormatting>
  <conditionalFormatting sqref="Y84">
    <cfRule type="cellIs" dxfId="115" priority="11" operator="equal">
      <formula>"NÃO"</formula>
    </cfRule>
    <cfRule type="cellIs" dxfId="114" priority="12" operator="equal">
      <formula>"SIM"</formula>
    </cfRule>
  </conditionalFormatting>
  <conditionalFormatting sqref="Y86">
    <cfRule type="cellIs" dxfId="113" priority="10" operator="equal">
      <formula>"OPORTUNIDADE"</formula>
    </cfRule>
  </conditionalFormatting>
  <conditionalFormatting sqref="Y86">
    <cfRule type="cellIs" dxfId="112" priority="8" operator="equal">
      <formula>"NÃO"</formula>
    </cfRule>
    <cfRule type="cellIs" dxfId="111" priority="9" operator="equal">
      <formula>"SIM"</formula>
    </cfRule>
  </conditionalFormatting>
  <conditionalFormatting sqref="Y87:Y89">
    <cfRule type="cellIs" dxfId="110" priority="7" operator="equal">
      <formula>"OPORTUNIDADE"</formula>
    </cfRule>
  </conditionalFormatting>
  <conditionalFormatting sqref="Y87:Y89">
    <cfRule type="cellIs" dxfId="109" priority="5" operator="equal">
      <formula>"NÃO"</formula>
    </cfRule>
    <cfRule type="cellIs" dxfId="108" priority="6" operator="equal">
      <formula>"SIM"</formula>
    </cfRule>
  </conditionalFormatting>
  <conditionalFormatting sqref="Y90">
    <cfRule type="cellIs" dxfId="107" priority="4" operator="equal">
      <formula>"OPORTUNIDADE"</formula>
    </cfRule>
  </conditionalFormatting>
  <conditionalFormatting sqref="Y90">
    <cfRule type="cellIs" dxfId="106" priority="2" operator="equal">
      <formula>"NÃO"</formula>
    </cfRule>
    <cfRule type="cellIs" dxfId="105" priority="3" operator="equal">
      <formula>"SIM"</formula>
    </cfRule>
  </conditionalFormatting>
  <conditionalFormatting sqref="BP6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1" workbookViewId="0">
      <selection activeCell="A60" sqref="A60:Q77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89" t="s">
        <v>1431</v>
      </c>
      <c r="D5" s="390"/>
      <c r="E5" s="390"/>
      <c r="F5" s="390"/>
      <c r="G5" s="390"/>
      <c r="H5" s="390"/>
      <c r="I5" s="390"/>
      <c r="J5" s="391"/>
      <c r="K5" s="392" t="s">
        <v>1432</v>
      </c>
      <c r="L5" s="393"/>
      <c r="M5" s="393"/>
      <c r="N5" s="393"/>
      <c r="O5" s="394" t="s">
        <v>1433</v>
      </c>
      <c r="P5" s="395"/>
      <c r="Q5" s="396"/>
    </row>
    <row r="6" spans="1:17" s="93" customFormat="1" ht="15.75" customHeight="1">
      <c r="A6" s="87" t="s">
        <v>1434</v>
      </c>
      <c r="B6" s="94" t="s">
        <v>1435</v>
      </c>
      <c r="C6" s="95" t="s">
        <v>1163</v>
      </c>
      <c r="D6" s="96" t="s">
        <v>1164</v>
      </c>
      <c r="E6" s="95" t="s">
        <v>1436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1437</v>
      </c>
      <c r="M6" s="139" t="s">
        <v>628</v>
      </c>
      <c r="N6" s="140" t="s">
        <v>1158</v>
      </c>
      <c r="O6" s="246" t="s">
        <v>1201</v>
      </c>
      <c r="P6" s="157"/>
      <c r="Q6" s="193" t="s">
        <v>1438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</v>
      </c>
    </row>
    <row r="61" spans="1:17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(km 577+000 10 min para descarga de tampão)</v>
      </c>
    </row>
    <row r="62" spans="1:17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</v>
      </c>
    </row>
    <row r="64" spans="1:17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8.3333333333333329E-2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Em intervalo para desguarnecimento ombro de lastro, inciado às 12h17</v>
      </c>
    </row>
    <row r="65" spans="1:17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0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1</v>
      </c>
      <c r="P72" s="90"/>
      <c r="Q72" s="145" t="str">
        <f>IF($A$2=1,IF(FN_MC!BJ70="","*",FN_MC!BJ70),IF(FN_MC!BK70="","*",FN_MC!BK70))</f>
        <v>TP Pronto 08h29 para exec. de solda no km 62,2 em TQI VIA2, devido i77 emergenciar na região, oportunidade de FX após i81 às 11h30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</v>
      </c>
    </row>
    <row r="76" spans="1:17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em intervalo para exec. de soldas no km 1849+500 entre PAMPSO / 09h18 - 12h00</v>
      </c>
    </row>
    <row r="77" spans="1:17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POS, inspeção de chuva na região, segue até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TPC-TVL</v>
      </c>
      <c r="H83" s="154">
        <f>IF(FN_MC!K81="","*",FN_MC!K81)</f>
        <v>436.35</v>
      </c>
      <c r="I83" s="132">
        <f>IF(FN_MC!O81="","*",FN_MC!O81)</f>
        <v>0.45833333333333331</v>
      </c>
      <c r="J83" s="132">
        <f>IF(FN_MC!P81="","*",FN_MC!P81)</f>
        <v>8.3333333333333329E-2</v>
      </c>
      <c r="K83" s="141" t="str">
        <f>IF(FN_MC!AK81="","*",FN_MC!AK81)</f>
        <v>TCS2</v>
      </c>
      <c r="L83" s="141" t="str">
        <f>IF(FN_MC!AM81="","*",FN_MC!AM81)</f>
        <v>TPC-TVL</v>
      </c>
      <c r="M83" s="141">
        <f>IF(FN_MC!AP81="","*",FN_MC!AP81)</f>
        <v>436.35</v>
      </c>
      <c r="N83" s="141" t="str">
        <f>IF(FN_MC!AM81="","*",FN_MC!AM81)</f>
        <v>TPC-TVL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TID-TVI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8.3333333333333329E-2</v>
      </c>
      <c r="K86" s="141" t="str">
        <f>IF(FN_MC!AK84="","*",FN_MC!AK84)</f>
        <v>TVI2</v>
      </c>
      <c r="L86" s="141" t="str">
        <f>IF(FN_MC!AM84="","*",FN_MC!AM84)</f>
        <v>TID-TVI</v>
      </c>
      <c r="M86" s="141">
        <f>IF(FN_MC!AP84="","*",FN_MC!AP84)</f>
        <v>200</v>
      </c>
      <c r="N86" s="141" t="str">
        <f>IF(FN_MC!AM84="","*",FN_MC!AM84)</f>
        <v>TID-TVI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0.41666666666666669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1438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I1" workbookViewId="0">
      <selection activeCell="B76" sqref="B76:U8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7"/>
      <c r="B1" s="398"/>
      <c r="C1" s="399"/>
      <c r="L1" s="101"/>
      <c r="M1" s="124"/>
      <c r="N1" s="294"/>
      <c r="O1" s="294"/>
      <c r="P1" s="170"/>
      <c r="Q1" s="400" t="s">
        <v>1211</v>
      </c>
      <c r="R1" s="401"/>
      <c r="U1" s="102"/>
      <c r="V1" s="402" t="s">
        <v>1439</v>
      </c>
      <c r="W1" s="402"/>
      <c r="X1" s="402"/>
      <c r="Y1" s="104"/>
    </row>
    <row r="2" spans="1:25" s="100" customFormat="1" ht="11.25" customHeight="1">
      <c r="A2" s="105" t="s">
        <v>1440</v>
      </c>
      <c r="B2" s="105" t="s">
        <v>1435</v>
      </c>
      <c r="C2" s="105" t="s">
        <v>605</v>
      </c>
      <c r="D2" s="106" t="s">
        <v>1163</v>
      </c>
      <c r="E2" s="106" t="s">
        <v>1164</v>
      </c>
      <c r="F2" s="106" t="s">
        <v>1434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1441</v>
      </c>
      <c r="U2" s="108" t="s">
        <v>1166</v>
      </c>
      <c r="V2" s="103">
        <f ca="1">TODAY()-1</f>
        <v>45965</v>
      </c>
      <c r="W2" s="103">
        <f ca="1">V2-1</f>
        <v>45964</v>
      </c>
      <c r="X2" s="103">
        <f ca="1">W2-1</f>
        <v>45963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37710</v>
      </c>
      <c r="W6" s="112">
        <f ca="1">_xlfn.XLOOKUP(G6&amp;$W$2,BS_CONTROLE[CHAVE],BS_CONTROLE[Quantidade_11],"-")</f>
        <v>35870</v>
      </c>
      <c r="X6" s="112">
        <f ca="1">_xlfn.XLOOKUP(G6&amp;$X$2,BS_CONTROLE[CHAVE],BS_CONTROLE[Quantidade_11],"-")</f>
        <v>53870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>
        <f ca="1">_xlfn.XLOOKUP(G7&amp;$V$2,BS_CONTROLE[CHAVE],BS_CONTROLE[Quantidade_11],"-")</f>
        <v>1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878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2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1000</v>
      </c>
      <c r="X10" s="112">
        <f ca="1">_xlfn.XLOOKUP(G10&amp;$X$2,BS_CONTROLE[CHAVE],BS_CONTROLE[Quantidade_11],"-")</f>
        <v>1010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20</v>
      </c>
      <c r="W13" s="112">
        <f ca="1">_xlfn.XLOOKUP(G13&amp;$W$2,BS_CONTROLE[CHAVE],BS_CONTROLE[Quantidade_11],"-")</f>
        <v>139</v>
      </c>
      <c r="X13" s="112">
        <f ca="1">_xlfn.XLOOKUP(G13&amp;$X$2,BS_CONTROLE[CHAVE],BS_CONTROLE[Quantidade_11],"-")</f>
        <v>67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37710</v>
      </c>
      <c r="W14" s="112">
        <f ca="1">_xlfn.XLOOKUP(G14&amp;$W$2,BS_CONTROLE[CHAVE],BS_CONTROLE[Quantidade_11],"-")</f>
        <v>35870</v>
      </c>
      <c r="X14" s="112">
        <f ca="1">_xlfn.XLOOKUP(G14&amp;$X$2,BS_CONTROLE[CHAVE],BS_CONTROLE[Quantidade_11],"-")</f>
        <v>53870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878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>
        <f ca="1">_xlfn.XLOOKUP(G16&amp;$V$2,BS_CONTROLE[CHAVE],BS_CONTROLE[Quantidade_11],"-")</f>
        <v>1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0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20</v>
      </c>
      <c r="W17" s="112">
        <f ca="1">_xlfn.XLOOKUP(G17&amp;$W$2,BS_CONTROLE[CHAVE],BS_CONTROLE[Quantidade_11],"-")</f>
        <v>139</v>
      </c>
      <c r="X17" s="112">
        <f ca="1">_xlfn.XLOOKUP(G17&amp;$X$2,BS_CONTROLE[CHAVE],BS_CONTROLE[Quantidade_11],"-")</f>
        <v>67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1000</v>
      </c>
      <c r="X18" s="112">
        <f ca="1">_xlfn.XLOOKUP(G18&amp;$X$2,BS_CONTROLE[CHAVE],BS_CONTROLE[Quantidade_11],"-")</f>
        <v>1010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20</v>
      </c>
      <c r="W20" s="112">
        <f ca="1">_xlfn.XLOOKUP(G20&amp;$W$2,BS_CONTROLE[CHAVE],BS_CONTROLE[Quantidade_11],"-")</f>
        <v>139</v>
      </c>
      <c r="X20" s="112">
        <f ca="1">_xlfn.XLOOKUP(G20&amp;$X$2,BS_CONTROLE[CHAVE],BS_CONTROLE[Quantidade_11],"-")</f>
        <v>67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1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1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211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1409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37710</v>
      </c>
      <c r="W25" s="112">
        <f ca="1">_xlfn.XLOOKUP(G25&amp;$W$2,BS_CONTROLE[CHAVE],BS_CONTROLE[Quantidade_11],"-")</f>
        <v>35870</v>
      </c>
      <c r="X25" s="112">
        <f ca="1">_xlfn.XLOOKUP(G25&amp;$X$2,BS_CONTROLE[CHAVE],BS_CONTROLE[Quantidade_11],"-")</f>
        <v>53870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2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878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>
        <f ca="1">_xlfn.XLOOKUP(G28&amp;$V$2,BS_CONTROLE[CHAVE],BS_CONTROLE[Quantidade_11],"-")</f>
        <v>1</v>
      </c>
      <c r="W28" s="112">
        <f ca="1">_xlfn.XLOOKUP(G28&amp;$W$2,BS_CONTROLE[CHAVE],BS_CONTROLE[Quantidade_11],"-")</f>
        <v>0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1000</v>
      </c>
      <c r="X29" s="112">
        <f ca="1">_xlfn.XLOOKUP(G29&amp;$X$2,BS_CONTROLE[CHAVE],BS_CONTROLE[Quantidade_11],"-")</f>
        <v>1010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>
        <f ca="1">_xlfn.XLOOKUP(G30&amp;$W$2,BS_CONTROLE[CHAVE],BS_CONTROLE[Quantidade_11],"-")</f>
        <v>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20</v>
      </c>
      <c r="W37" s="112">
        <f ca="1">_xlfn.XLOOKUP(G37&amp;$W$2,BS_CONTROLE[CHAVE],BS_CONTROLE[Quantidade_11],"-")</f>
        <v>139</v>
      </c>
      <c r="X37" s="112">
        <f ca="1">_xlfn.XLOOKUP(G37&amp;$X$2,BS_CONTROLE[CHAVE],BS_CONTROLE[Quantidade_11],"-")</f>
        <v>67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5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3267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1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1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1409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37710</v>
      </c>
      <c r="W45" s="112">
        <f ca="1">_xlfn.XLOOKUP(G45&amp;$W$2,BS_CONTROLE[CHAVE],BS_CONTROLE[Quantidade_11],"-")</f>
        <v>35870</v>
      </c>
      <c r="X45" s="112">
        <f ca="1">_xlfn.XLOOKUP(G45&amp;$X$2,BS_CONTROLE[CHAVE],BS_CONTROLE[Quantidade_11],"-")</f>
        <v>53870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878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4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1000</v>
      </c>
      <c r="X50" s="112">
        <f ca="1">_xlfn.XLOOKUP(G50&amp;$X$2,BS_CONTROLE[CHAVE],BS_CONTROLE[Quantidade_11],"-")</f>
        <v>1010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1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>
        <f ca="1">_xlfn.XLOOKUP(G54&amp;$V$2,BS_CONTROLE[CHAVE],BS_CONTROLE[Quantidade_11],"-")</f>
        <v>1</v>
      </c>
      <c r="W54" s="112">
        <f ca="1">_xlfn.XLOOKUP(G54&amp;$W$2,BS_CONTROLE[CHAVE],BS_CONTROLE[Quantidade_11],"-")</f>
        <v>1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6">
        <f>IF(FN_MC!K58="","*",FN_MC!K58)</f>
        <v>680</v>
      </c>
      <c r="O56" s="296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20</v>
      </c>
      <c r="W56" s="112">
        <f ca="1">_xlfn.XLOOKUP(G56&amp;$W$2,BS_CONTROLE[CHAVE],BS_CONTROLE[Quantidade_11],"-")</f>
        <v>139</v>
      </c>
      <c r="X56" s="112">
        <f ca="1">_xlfn.XLOOKUP(G56&amp;$X$2,BS_CONTROLE[CHAVE],BS_CONTROLE[Quantidade_11],"-")</f>
        <v>67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6">
        <f>IF(FN_MC!K59="","*",FN_MC!K59)</f>
        <v>548</v>
      </c>
      <c r="O57" s="296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6">
        <f>IF(FN_MC!K60="","*",FN_MC!K60)</f>
        <v>555</v>
      </c>
      <c r="O58" s="296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6">
        <f>IF(FN_MC!K61="","*",FN_MC!K61)</f>
        <v>555</v>
      </c>
      <c r="O59" s="296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25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5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6">
        <f>IF(FN_MC!K62="","*",FN_MC!K62)</f>
        <v>380.7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8.3333333333333329E-2</v>
      </c>
      <c r="S60" s="110" t="str">
        <f>IF(FN_MC!Q62="","*",CONCATENATE(FN_MC!Q62," ",FN_MC!R62))</f>
        <v>2000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3267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6">
        <f>IF(FN_MC!K63="","*",FN_MC!K63)</f>
        <v>343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6">
        <f>IF(FN_MC!K65="","*",FN_MC!K65)</f>
        <v>242.42699999999999</v>
      </c>
      <c r="O63" s="296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1409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6">
        <f>IF(FN_MC!K66="","*",FN_MC!K66)</f>
        <v>227</v>
      </c>
      <c r="O64" s="296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37710</v>
      </c>
      <c r="W64" s="112">
        <f ca="1">_xlfn.XLOOKUP(G64&amp;$W$2,BS_CONTROLE[CHAVE],BS_CONTROLE[Quantidade_11],"-")</f>
        <v>35870</v>
      </c>
      <c r="X64" s="112">
        <f ca="1">_xlfn.XLOOKUP(G64&amp;$X$2,BS_CONTROLE[CHAVE],BS_CONTROLE[Quantidade_11],"-")</f>
        <v>53870</v>
      </c>
    </row>
    <row r="65" spans="1:24" s="113" customFormat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6">
        <f>IF(FN_MC!K67="","*",FN_MC!K67)</f>
        <v>200</v>
      </c>
      <c r="O65" s="296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878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6">
        <f>IF(FN_MC!K69="","*",FN_MC!K69)</f>
        <v>68.3</v>
      </c>
      <c r="O67" s="296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MODERNIZAÇÃO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6">
        <f>IF(FN_MC!K70="","*",FN_MC!K70)</f>
        <v>62.2</v>
      </c>
      <c r="O68" s="296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6">
        <f>IF(FN_MC!K72="","*",FN_MC!K72)</f>
        <v>248</v>
      </c>
      <c r="O70" s="296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4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6">
        <f>IF(FN_MC!K73="","*",FN_MC!K73)</f>
        <v>303</v>
      </c>
      <c r="O71" s="296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1000</v>
      </c>
      <c r="X71" s="112">
        <f ca="1">_xlfn.XLOOKUP(G71&amp;$X$2,BS_CONTROLE[CHAVE],BS_CONTROLE[Quantidade_11],"-")</f>
        <v>1010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6">
        <f>IF(FN_MC!K74="","*",FN_MC!K74)</f>
        <v>1849</v>
      </c>
      <c r="O72" s="296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2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6">
        <f>IF(FN_MC!K75="","*",FN_MC!K75)</f>
        <v>46</v>
      </c>
      <c r="O73" s="296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1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6">
        <f>IF(FN_MC!K78="","*",FN_MC!K78)</f>
        <v>554</v>
      </c>
      <c r="O76" s="296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2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6">
        <f>IF(FN_MC!K79="","*",FN_MC!K79)</f>
        <v>577</v>
      </c>
      <c r="O77" s="296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5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6">
        <f>IF(FN_MC!K80="","*",FN_MC!K80)</f>
        <v>501</v>
      </c>
      <c r="O78" s="296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20</v>
      </c>
      <c r="W78" s="112">
        <f ca="1">_xlfn.XLOOKUP(G78&amp;$W$2,BS_CONTROLE[CHAVE],BS_CONTROLE[Quantidade_11],"-")</f>
        <v>139</v>
      </c>
      <c r="X78" s="112">
        <f ca="1">_xlfn.XLOOKUP(G78&amp;$X$2,BS_CONTROLE[CHAVE],BS_CONTROLE[Quantidade_11],"-")</f>
        <v>67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 t="str">
        <f>IF(FN_MC!B81="","*",FN_MC!B81)</f>
        <v>*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TCS2</v>
      </c>
      <c r="K79" s="110" t="str">
        <f>IF(FN_MC!M81="","*",FN_MC!M81)</f>
        <v>TPC-TVL</v>
      </c>
      <c r="L79" s="110" t="str">
        <f>IF(FN_MC!N81="","*",FN_MC!N81)</f>
        <v>TIP / TPC440</v>
      </c>
      <c r="M79" s="111">
        <f>IF(FN_MC!J81="","*",FN_MC!J81)</f>
        <v>74</v>
      </c>
      <c r="N79" s="296">
        <f>IF(FN_MC!K81="","*",FN_MC!K81)</f>
        <v>436.35</v>
      </c>
      <c r="O79" s="296">
        <f>IF(FN_MC!L81="","*",FN_MC!L81)</f>
        <v>400</v>
      </c>
      <c r="P79" s="111"/>
      <c r="Q79" s="128">
        <f>IF(FN_MC!O81="","*",FN_MC!O81)</f>
        <v>0.45833333333333331</v>
      </c>
      <c r="R79" s="128">
        <f>IF(FN_MC!P81="","*",FN_MC!P81)</f>
        <v>8.3333333333333329E-2</v>
      </c>
      <c r="S79" s="110" t="str">
        <f>IF(FN_MC!Q81="","*",CONCATENATE(FN_MC!Q81," ",FN_MC!R81))</f>
        <v>500 Nº DE DORMENTES</v>
      </c>
      <c r="T79" s="110" t="str">
        <f>IF(FN_MC!V81="","*",FN_MC!V81)</f>
        <v>Elton</v>
      </c>
      <c r="U79" s="110" t="str">
        <f>IF(FN_MC!W81="","*",FN_MC!W81)</f>
        <v>Descarga de dormentes 01h00 em TIP + 01h00 em TPC440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6">
        <f>IF(FN_MC!K82="","*",FN_MC!K82)</f>
        <v>378.6</v>
      </c>
      <c r="O80" s="296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3267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6">
        <f>IF(FN_MC!K83="","*",FN_MC!K83)</f>
        <v>242.42699999999999</v>
      </c>
      <c r="O81" s="296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1409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MECANIZAÇÃO - SOCADORA</v>
      </c>
      <c r="I82" s="110" t="str">
        <f>IF(FN_MC!H84="","*",FN_MC!H84)</f>
        <v>TVI2</v>
      </c>
      <c r="J82" s="110" t="str">
        <f>IF(FN_MC!I84="","*",FN_MC!I84)</f>
        <v>TVI2</v>
      </c>
      <c r="K82" s="110" t="str">
        <f>IF(FN_MC!M84="","*",FN_MC!M84)</f>
        <v>TID-TVI</v>
      </c>
      <c r="L82" s="110" t="str">
        <f>IF(FN_MC!N84="","*",FN_MC!N84)</f>
        <v>TID201</v>
      </c>
      <c r="M82" s="111">
        <f>IF(FN_MC!J84="","*",FN_MC!J84)</f>
        <v>74</v>
      </c>
      <c r="N82" s="296">
        <f>IF(FN_MC!K84="","*",FN_MC!K84)</f>
        <v>200</v>
      </c>
      <c r="O82" s="296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8.3333333333333329E-2</v>
      </c>
      <c r="S82" s="110" t="str">
        <f>IF(FN_MC!Q84="","*",CONCATENATE(FN_MC!Q84," ",FN_MC!R84))</f>
        <v>1020 M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878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6">
        <f>IF(FN_MC!K85="","*",FN_MC!K85)</f>
        <v>136.85</v>
      </c>
      <c r="O83" s="296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37710</v>
      </c>
      <c r="W83" s="112">
        <f ca="1">_xlfn.XLOOKUP(G83&amp;$W$2,BS_CONTROLE[CHAVE],BS_CONTROLE[Quantidade_11],"-")</f>
        <v>35870</v>
      </c>
      <c r="X83" s="112">
        <f ca="1">_xlfn.XLOOKUP(G83&amp;$X$2,BS_CONTROLE[CHAVE],BS_CONTROLE[Quantidade_11],"-")</f>
        <v>53870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MODERNIZAÇÃO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6">
        <f>IF(FN_MC!K86="","*",FN_MC!K86)</f>
        <v>62.2</v>
      </c>
      <c r="O84" s="296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6">
        <f>IF(FN_MC!K87="","*",FN_MC!K87)</f>
        <v>336</v>
      </c>
      <c r="O85" s="296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6">
        <f>IF(FN_MC!K88="","*",FN_MC!K88)</f>
        <v>248</v>
      </c>
      <c r="O86" s="296">
        <f>IF(FN_MC!L88="","*",FN_MC!L88)</f>
        <v>244</v>
      </c>
      <c r="P86" s="111"/>
      <c r="Q86" s="128">
        <f>IF(FN_MC!O88="","*",FN_MC!O88)</f>
        <v>0.41666666666666669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4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6">
        <f>IF(FN_MC!K89="","*",FN_MC!K89)</f>
        <v>303</v>
      </c>
      <c r="O87" s="296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1000</v>
      </c>
      <c r="X87" s="112">
        <f ca="1">_xlfn.XLOOKUP(G87&amp;$X$2,BS_CONTROLE[CHAVE],BS_CONTROLE[Quantidade_11],"-")</f>
        <v>1010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6">
        <f>IF(FN_MC!K90="","*",FN_MC!K90)</f>
        <v>1539</v>
      </c>
      <c r="O88" s="296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1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5" dateTimeGrouping="day"/>
      </filters>
    </filterColumn>
    <filterColumn colId="6">
      <filters>
        <filter val="V42"/>
        <filter val="V77"/>
        <filter val="V87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1442</v>
      </c>
      <c r="C2" s="95" t="s">
        <v>1148</v>
      </c>
      <c r="D2" s="95" t="s">
        <v>1150</v>
      </c>
      <c r="E2" s="95" t="s">
        <v>1443</v>
      </c>
      <c r="F2" s="95" t="s">
        <v>1444</v>
      </c>
      <c r="G2" s="95" t="s">
        <v>1445</v>
      </c>
      <c r="H2" s="95" t="s">
        <v>1446</v>
      </c>
      <c r="I2" s="95" t="s">
        <v>1447</v>
      </c>
      <c r="J2" s="95" t="s">
        <v>1448</v>
      </c>
      <c r="K2" s="131" t="s">
        <v>1449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*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TPC-TVL</v>
      </c>
      <c r="G79" s="121" t="str">
        <f>IF(FN_MC!I81="","*",FN_MC!I81)</f>
        <v>TCS2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*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*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*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TID-TVI</v>
      </c>
      <c r="G82" s="121" t="str">
        <f>IF(FN_MC!I84="","*",FN_MC!I84)</f>
        <v>TVI2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*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*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*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2025-11-05T18:02:49Z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