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594" documentId="120_S{118792C3-22EF-5104-A093-F22BFE3913F3}" xr6:coauthVersionLast="47" xr6:coauthVersionMax="47" xr10:uidLastSave="{68E0A20C-0549-44AA-82C1-BB45096D6BD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6" i="1" l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59" i="1" a="1"/>
  <c r="N59" i="1" s="1"/>
  <c r="M59" i="1" a="1"/>
  <c r="M59" i="1" s="1"/>
  <c r="M78" i="1" a="1"/>
  <c r="M78" i="1" s="1"/>
  <c r="N74" i="1" a="1"/>
  <c r="N74" i="1" s="1"/>
  <c r="M74" i="1" a="1"/>
  <c r="M74" i="1" s="1"/>
  <c r="N51" i="1" a="1"/>
  <c r="N51" i="1" s="1"/>
  <c r="M51" i="1" a="1"/>
  <c r="M51" i="1" s="1"/>
  <c r="N50" i="1" a="1"/>
  <c r="N50" i="1" s="1"/>
  <c r="M50" i="1" a="1"/>
  <c r="M50" i="1" s="1"/>
  <c r="M44" i="1" a="1"/>
  <c r="M44" i="1" s="1"/>
  <c r="N42" i="1" a="1"/>
  <c r="N42" i="1" s="1"/>
  <c r="M42" i="1" a="1"/>
  <c r="M42" i="1" s="1"/>
  <c r="M41" i="1" a="1"/>
  <c r="M41" i="1" s="1"/>
  <c r="N39" i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R5" i="15" s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R7" i="15" s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R8" i="15" s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R10" i="15" s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R11" i="15" s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R12" i="15" s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R13" i="15" s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R14" i="15" s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R15" i="15" s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R16" i="15" s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R17" i="15" s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R18" i="15" s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R19" i="15" s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R20" i="15" s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R21" i="15" s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R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R23" i="15" s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R24" i="15" s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R25" i="15" s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R26" i="15" s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R28" i="15" s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R29" i="15" s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R30" i="15" s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R31" i="15" s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R32" i="15" s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R33" i="15" s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R34" i="15" s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R35" i="15" s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R36" i="15" s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L38" i="15"/>
  <c r="R41" i="1"/>
  <c r="R38" i="15" s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L39" i="15"/>
  <c r="R42" i="1"/>
  <c r="R39" i="15" s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L41" i="15"/>
  <c r="R44" i="1"/>
  <c r="R41" i="15" s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BB45" i="1"/>
  <c r="BC45" i="1" a="1"/>
  <c r="BC45" i="1"/>
  <c r="BD45" i="1" a="1"/>
  <c r="BD45" i="1"/>
  <c r="BE45" i="1" a="1"/>
  <c r="BE45" i="1" s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R43" i="15" s="1"/>
  <c r="S46" i="1" a="1"/>
  <c r="S46" i="1" s="1"/>
  <c r="T46" i="1" a="1"/>
  <c r="T46" i="1" s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BB46" i="1"/>
  <c r="BC46" i="1" a="1"/>
  <c r="BC46" i="1" s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 s="1"/>
  <c r="AM47" i="1" s="1"/>
  <c r="N47" i="1" a="1"/>
  <c r="N47" i="1"/>
  <c r="L44" i="15" s="1"/>
  <c r="R47" i="1"/>
  <c r="S47" i="1" a="1"/>
  <c r="S47" i="1"/>
  <c r="T47" i="1" a="1"/>
  <c r="T47" i="1"/>
  <c r="U47" i="1" a="1"/>
  <c r="U47" i="1" s="1"/>
  <c r="AI47" i="1"/>
  <c r="AJ47" i="1"/>
  <c r="AK47" i="1"/>
  <c r="K48" i="10" s="1"/>
  <c r="AL47" i="1"/>
  <c r="AO47" i="1"/>
  <c r="AP47" i="1"/>
  <c r="M48" i="10" s="1"/>
  <c r="AQ47" i="1"/>
  <c r="BB47" i="1"/>
  <c r="BD47" i="1" a="1"/>
  <c r="BD47" i="1" s="1"/>
  <c r="BE47" i="1" a="1"/>
  <c r="BE47" i="1"/>
  <c r="BR47" i="1"/>
  <c r="BS47" i="1"/>
  <c r="BT47" i="1"/>
  <c r="A48" i="1"/>
  <c r="C48" i="1"/>
  <c r="G48" i="1"/>
  <c r="AM48" i="1"/>
  <c r="R48" i="1"/>
  <c r="R45" i="15" s="1"/>
  <c r="S48" i="1" a="1"/>
  <c r="S48" i="1" s="1"/>
  <c r="T48" i="1" a="1"/>
  <c r="T48" i="1"/>
  <c r="U48" i="1" a="1"/>
  <c r="U48" i="1"/>
  <c r="AI48" i="1"/>
  <c r="BB48" i="1" s="1"/>
  <c r="AJ48" i="1"/>
  <c r="AK48" i="1"/>
  <c r="K49" i="10" s="1"/>
  <c r="AL48" i="1"/>
  <c r="AO48" i="1"/>
  <c r="AP48" i="1"/>
  <c r="M49" i="10" s="1"/>
  <c r="AQ48" i="1"/>
  <c r="BE48" i="1" a="1"/>
  <c r="BE48" i="1" s="1"/>
  <c r="BR48" i="1"/>
  <c r="BS48" i="1"/>
  <c r="BT48" i="1"/>
  <c r="A49" i="1"/>
  <c r="C49" i="1"/>
  <c r="G49" i="1"/>
  <c r="AM49" i="1"/>
  <c r="L46" i="15"/>
  <c r="R49" i="1"/>
  <c r="R46" i="15" s="1"/>
  <c r="S49" i="1" a="1"/>
  <c r="S49" i="1"/>
  <c r="T49" i="1" a="1"/>
  <c r="T49" i="1" s="1"/>
  <c r="U49" i="1" a="1"/>
  <c r="U49" i="1"/>
  <c r="AI49" i="1"/>
  <c r="AJ49" i="1"/>
  <c r="AK49" i="1"/>
  <c r="K50" i="10" s="1"/>
  <c r="AL49" i="1"/>
  <c r="AN49" i="1"/>
  <c r="AO49" i="1"/>
  <c r="AP49" i="1"/>
  <c r="M50" i="10" s="1"/>
  <c r="AQ49" i="1"/>
  <c r="BB49" i="1"/>
  <c r="BC49" i="1" a="1"/>
  <c r="BC49" i="1" s="1"/>
  <c r="BD49" i="1" a="1"/>
  <c r="BD49" i="1"/>
  <c r="BE49" i="1" a="1"/>
  <c r="BE49" i="1"/>
  <c r="BR49" i="1"/>
  <c r="BS49" i="1"/>
  <c r="BT49" i="1"/>
  <c r="A50" i="1"/>
  <c r="C50" i="1"/>
  <c r="G50" i="1"/>
  <c r="AM50" i="1"/>
  <c r="L47" i="15"/>
  <c r="R50" i="1"/>
  <c r="R47" i="15" s="1"/>
  <c r="S50" i="1" a="1"/>
  <c r="S50" i="1"/>
  <c r="T50" i="1" a="1"/>
  <c r="T50" i="1"/>
  <c r="U50" i="1" a="1"/>
  <c r="U50" i="1" s="1"/>
  <c r="AI50" i="1"/>
  <c r="AJ50" i="1"/>
  <c r="AK50" i="1"/>
  <c r="K51" i="10" s="1"/>
  <c r="AL50" i="1"/>
  <c r="AO50" i="1"/>
  <c r="AP50" i="1"/>
  <c r="M51" i="10" s="1"/>
  <c r="AQ50" i="1"/>
  <c r="BB50" i="1"/>
  <c r="BD50" i="1" a="1"/>
  <c r="BD50" i="1" s="1"/>
  <c r="BE50" i="1" a="1"/>
  <c r="BE50" i="1"/>
  <c r="BR50" i="1"/>
  <c r="BS50" i="1"/>
  <c r="BT50" i="1"/>
  <c r="A51" i="1"/>
  <c r="C51" i="1"/>
  <c r="G51" i="1"/>
  <c r="AM51" i="1"/>
  <c r="R51" i="1"/>
  <c r="R48" i="15" s="1"/>
  <c r="S51" i="1" a="1"/>
  <c r="S51" i="1" s="1"/>
  <c r="T51" i="1" a="1"/>
  <c r="T51" i="1"/>
  <c r="U51" i="1" a="1"/>
  <c r="U51" i="1"/>
  <c r="AI51" i="1"/>
  <c r="BB51" i="1" s="1"/>
  <c r="AJ51" i="1"/>
  <c r="AK51" i="1"/>
  <c r="K52" i="10" s="1"/>
  <c r="AL51" i="1"/>
  <c r="AO51" i="1"/>
  <c r="AP51" i="1"/>
  <c r="M52" i="10" s="1"/>
  <c r="AQ51" i="1"/>
  <c r="BE51" i="1" a="1"/>
  <c r="BE51" i="1" s="1"/>
  <c r="BR51" i="1"/>
  <c r="BS51" i="1"/>
  <c r="BT51" i="1"/>
  <c r="A52" i="1"/>
  <c r="C52" i="1"/>
  <c r="G52" i="1"/>
  <c r="AM52" i="1"/>
  <c r="L49" i="15"/>
  <c r="R52" i="1"/>
  <c r="R49" i="15" s="1"/>
  <c r="S52" i="1" a="1"/>
  <c r="S52" i="1"/>
  <c r="T52" i="1" a="1"/>
  <c r="T52" i="1" s="1"/>
  <c r="U52" i="1" a="1"/>
  <c r="U52" i="1"/>
  <c r="AI52" i="1"/>
  <c r="AJ52" i="1"/>
  <c r="AK52" i="1"/>
  <c r="K53" i="10" s="1"/>
  <c r="AL52" i="1"/>
  <c r="AN52" i="1"/>
  <c r="AO52" i="1"/>
  <c r="AP52" i="1"/>
  <c r="M53" i="10" s="1"/>
  <c r="AQ52" i="1"/>
  <c r="BB52" i="1"/>
  <c r="BC52" i="1" a="1"/>
  <c r="BC52" i="1" s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 s="1"/>
  <c r="AM53" i="1" s="1"/>
  <c r="N53" i="1" a="1"/>
  <c r="N53" i="1"/>
  <c r="L50" i="15" s="1"/>
  <c r="R53" i="1"/>
  <c r="S53" i="1" a="1"/>
  <c r="S53" i="1"/>
  <c r="T53" i="1" a="1"/>
  <c r="T53" i="1"/>
  <c r="U53" i="1" a="1"/>
  <c r="U53" i="1" s="1"/>
  <c r="AI53" i="1"/>
  <c r="AJ53" i="1"/>
  <c r="AK53" i="1"/>
  <c r="K54" i="10" s="1"/>
  <c r="AL53" i="1"/>
  <c r="AO53" i="1"/>
  <c r="AP53" i="1"/>
  <c r="M54" i="10" s="1"/>
  <c r="AQ53" i="1"/>
  <c r="BB53" i="1"/>
  <c r="BD53" i="1" a="1"/>
  <c r="BD53" i="1" s="1"/>
  <c r="BE53" i="1" a="1"/>
  <c r="BE53" i="1" s="1"/>
  <c r="BR53" i="1"/>
  <c r="BS53" i="1"/>
  <c r="BT53" i="1"/>
  <c r="A54" i="1"/>
  <c r="C54" i="1"/>
  <c r="G54" i="1"/>
  <c r="M54" i="1" a="1"/>
  <c r="M54" i="1"/>
  <c r="AM54" i="1" s="1"/>
  <c r="N54" i="1" a="1"/>
  <c r="N54" i="1" s="1"/>
  <c r="R54" i="1"/>
  <c r="R51" i="15" s="1"/>
  <c r="S54" i="1" a="1"/>
  <c r="S54" i="1" s="1"/>
  <c r="T54" i="1" a="1"/>
  <c r="T54" i="1" s="1"/>
  <c r="U54" i="1" a="1"/>
  <c r="U54" i="1"/>
  <c r="AI54" i="1"/>
  <c r="BB54" i="1" s="1"/>
  <c r="AJ54" i="1"/>
  <c r="AK54" i="1"/>
  <c r="K55" i="10" s="1"/>
  <c r="AL54" i="1"/>
  <c r="AO54" i="1"/>
  <c r="AP54" i="1"/>
  <c r="M55" i="10" s="1"/>
  <c r="AQ54" i="1"/>
  <c r="BC54" i="1" a="1"/>
  <c r="BC54" i="1" s="1"/>
  <c r="BE54" i="1" a="1"/>
  <c r="BE54" i="1" s="1"/>
  <c r="BR54" i="1"/>
  <c r="BS54" i="1"/>
  <c r="BT54" i="1"/>
  <c r="A55" i="1"/>
  <c r="C55" i="1"/>
  <c r="G55" i="1"/>
  <c r="M55" i="1" a="1"/>
  <c r="M55" i="1" s="1"/>
  <c r="N55" i="1" a="1"/>
  <c r="N55" i="1"/>
  <c r="R55" i="1"/>
  <c r="R52" i="15" s="1"/>
  <c r="S55" i="1" a="1"/>
  <c r="S55" i="1"/>
  <c r="T55" i="1" a="1"/>
  <c r="T55" i="1" s="1"/>
  <c r="U55" i="1" a="1"/>
  <c r="U55" i="1" s="1"/>
  <c r="AI55" i="1"/>
  <c r="AJ55" i="1"/>
  <c r="AK55" i="1"/>
  <c r="K56" i="10" s="1"/>
  <c r="AL55" i="1"/>
  <c r="AM55" i="1"/>
  <c r="AO55" i="1"/>
  <c r="AP55" i="1"/>
  <c r="BD55" i="1" s="1" a="1"/>
  <c r="BD55" i="1" s="1"/>
  <c r="AQ55" i="1"/>
  <c r="BB55" i="1"/>
  <c r="BE55" i="1" a="1"/>
  <c r="BE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/>
  <c r="U56" i="1" a="1"/>
  <c r="U56" i="1" s="1"/>
  <c r="AI56" i="1"/>
  <c r="BB56" i="1" s="1"/>
  <c r="AJ56" i="1"/>
  <c r="AK56" i="1"/>
  <c r="K57" i="10" s="1"/>
  <c r="AL56" i="1"/>
  <c r="AO56" i="1"/>
  <c r="AP56" i="1"/>
  <c r="M57" i="10" s="1"/>
  <c r="AQ56" i="1"/>
  <c r="BR56" i="1"/>
  <c r="BS56" i="1"/>
  <c r="BT56" i="1"/>
  <c r="A57" i="1"/>
  <c r="C57" i="1"/>
  <c r="G57" i="1"/>
  <c r="M57" i="1" a="1"/>
  <c r="M57" i="1"/>
  <c r="AM57" i="1" s="1"/>
  <c r="N57" i="1" a="1"/>
  <c r="N57" i="1" s="1"/>
  <c r="L54" i="15" s="1"/>
  <c r="R57" i="1"/>
  <c r="R54" i="15" s="1"/>
  <c r="S57" i="1" a="1"/>
  <c r="S57" i="1" s="1"/>
  <c r="T57" i="1" a="1"/>
  <c r="T57" i="1" s="1"/>
  <c r="U57" i="1" a="1"/>
  <c r="U57" i="1"/>
  <c r="AI57" i="1"/>
  <c r="BB57" i="1" s="1"/>
  <c r="AJ57" i="1"/>
  <c r="AK57" i="1"/>
  <c r="K58" i="10" s="1"/>
  <c r="AL57" i="1"/>
  <c r="AN57" i="1"/>
  <c r="AO57" i="1"/>
  <c r="AP57" i="1"/>
  <c r="M58" i="10" s="1"/>
  <c r="AQ57" i="1"/>
  <c r="BC57" i="1" a="1"/>
  <c r="BC57" i="1" s="1"/>
  <c r="BE57" i="1" a="1"/>
  <c r="BE57" i="1" s="1"/>
  <c r="BR57" i="1"/>
  <c r="BS57" i="1"/>
  <c r="BT57" i="1"/>
  <c r="A58" i="1"/>
  <c r="C58" i="1"/>
  <c r="G58" i="1"/>
  <c r="M58" i="1" a="1"/>
  <c r="M58" i="1" s="1"/>
  <c r="N58" i="1" a="1"/>
  <c r="N58" i="1"/>
  <c r="R58" i="1"/>
  <c r="R55" i="15" s="1"/>
  <c r="S58" i="1" a="1"/>
  <c r="S58" i="1"/>
  <c r="T58" i="1" a="1"/>
  <c r="T58" i="1" s="1"/>
  <c r="U58" i="1" a="1"/>
  <c r="U58" i="1" s="1"/>
  <c r="AI58" i="1"/>
  <c r="AJ58" i="1"/>
  <c r="AK58" i="1"/>
  <c r="K59" i="10" s="1"/>
  <c r="AL58" i="1"/>
  <c r="AM58" i="1"/>
  <c r="AO58" i="1"/>
  <c r="AP58" i="1"/>
  <c r="AQ58" i="1"/>
  <c r="BB58" i="1"/>
  <c r="BD58" i="1" a="1"/>
  <c r="BD58" i="1" s="1"/>
  <c r="BE58" i="1" a="1"/>
  <c r="BE58" i="1"/>
  <c r="BR58" i="1"/>
  <c r="BS58" i="1"/>
  <c r="BT58" i="1"/>
  <c r="A59" i="1"/>
  <c r="C59" i="1"/>
  <c r="G59" i="1"/>
  <c r="AM59" i="1"/>
  <c r="R59" i="1"/>
  <c r="S59" i="1" a="1"/>
  <c r="S59" i="1" s="1"/>
  <c r="T59" i="1" a="1"/>
  <c r="T59" i="1"/>
  <c r="U59" i="1" a="1"/>
  <c r="U59" i="1" s="1"/>
  <c r="AI59" i="1"/>
  <c r="AJ59" i="1"/>
  <c r="AK59" i="1"/>
  <c r="K60" i="10" s="1"/>
  <c r="AL59" i="1"/>
  <c r="AO59" i="1"/>
  <c r="AP59" i="1"/>
  <c r="M60" i="10" s="1"/>
  <c r="AQ59" i="1"/>
  <c r="BB59" i="1"/>
  <c r="BE59" i="1" a="1"/>
  <c r="BE59" i="1" s="1"/>
  <c r="BR59" i="1"/>
  <c r="BS59" i="1"/>
  <c r="BT59" i="1"/>
  <c r="A60" i="1"/>
  <c r="C60" i="1"/>
  <c r="G60" i="1"/>
  <c r="M60" i="1" a="1"/>
  <c r="M60" i="1"/>
  <c r="AM60" i="1" s="1"/>
  <c r="N60" i="1" a="1"/>
  <c r="N60" i="1" s="1"/>
  <c r="L57" i="15" s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K61" i="10" s="1"/>
  <c r="AL60" i="1"/>
  <c r="AN60" i="1"/>
  <c r="AO60" i="1"/>
  <c r="AP60" i="1"/>
  <c r="M61" i="10" s="1"/>
  <c r="AQ60" i="1"/>
  <c r="BR60" i="1"/>
  <c r="BS60" i="1"/>
  <c r="BT60" i="1"/>
  <c r="A61" i="1"/>
  <c r="C61" i="1"/>
  <c r="G61" i="1"/>
  <c r="M61" i="1" a="1"/>
  <c r="M61" i="1" s="1"/>
  <c r="AM61" i="1" s="1"/>
  <c r="N61" i="1" a="1"/>
  <c r="N61" i="1"/>
  <c r="L58" i="15" s="1"/>
  <c r="R61" i="1"/>
  <c r="R58" i="15" s="1"/>
  <c r="S61" i="1" a="1"/>
  <c r="S61" i="1"/>
  <c r="T61" i="1" a="1"/>
  <c r="T61" i="1" s="1"/>
  <c r="U61" i="1" a="1"/>
  <c r="U61" i="1"/>
  <c r="AI61" i="1"/>
  <c r="AJ61" i="1"/>
  <c r="AK61" i="1"/>
  <c r="K62" i="10" s="1"/>
  <c r="AL61" i="1"/>
  <c r="AN61" i="1"/>
  <c r="AO61" i="1"/>
  <c r="AP61" i="1"/>
  <c r="M62" i="10" s="1"/>
  <c r="AQ61" i="1"/>
  <c r="BB61" i="1"/>
  <c r="BC61" i="1" a="1"/>
  <c r="BC61" i="1" s="1"/>
  <c r="BD61" i="1" a="1"/>
  <c r="BD61" i="1" s="1"/>
  <c r="BE61" i="1" a="1"/>
  <c r="BE61" i="1"/>
  <c r="BR61" i="1"/>
  <c r="BS61" i="1"/>
  <c r="BT61" i="1"/>
  <c r="A62" i="1"/>
  <c r="C62" i="1"/>
  <c r="G62" i="1"/>
  <c r="M62" i="1" a="1"/>
  <c r="M62" i="1" s="1"/>
  <c r="N62" i="1" a="1"/>
  <c r="N62" i="1" s="1"/>
  <c r="R62" i="1"/>
  <c r="R59" i="15" s="1"/>
  <c r="S62" i="1" a="1"/>
  <c r="S62" i="1" s="1"/>
  <c r="T62" i="1" a="1"/>
  <c r="T62" i="1"/>
  <c r="U62" i="1" a="1"/>
  <c r="U62" i="1" s="1"/>
  <c r="AI62" i="1"/>
  <c r="AJ62" i="1"/>
  <c r="AK62" i="1"/>
  <c r="K63" i="10" s="1"/>
  <c r="AL62" i="1"/>
  <c r="AM62" i="1"/>
  <c r="AO62" i="1"/>
  <c r="AP62" i="1"/>
  <c r="M63" i="10" s="1"/>
  <c r="AQ62" i="1"/>
  <c r="BB62" i="1"/>
  <c r="BD62" i="1" a="1"/>
  <c r="BD62" i="1" s="1"/>
  <c r="BR62" i="1"/>
  <c r="BS62" i="1"/>
  <c r="BT62" i="1"/>
  <c r="A63" i="1"/>
  <c r="C63" i="1"/>
  <c r="G63" i="1"/>
  <c r="M63" i="1" a="1"/>
  <c r="M63" i="1"/>
  <c r="AM63" i="1" s="1"/>
  <c r="N63" i="1" a="1"/>
  <c r="N63" i="1" s="1"/>
  <c r="L60" i="15" s="1"/>
  <c r="R63" i="1"/>
  <c r="R60" i="15" s="1"/>
  <c r="S63" i="1" a="1"/>
  <c r="S63" i="1" s="1"/>
  <c r="T63" i="1" a="1"/>
  <c r="T63" i="1" s="1"/>
  <c r="U63" i="1" a="1"/>
  <c r="U63" i="1"/>
  <c r="AI63" i="1"/>
  <c r="BB63" i="1" s="1"/>
  <c r="AJ63" i="1"/>
  <c r="AK63" i="1"/>
  <c r="K64" i="10" s="1"/>
  <c r="AL63" i="1"/>
  <c r="AO63" i="1"/>
  <c r="AP63" i="1"/>
  <c r="M64" i="10" s="1"/>
  <c r="AQ63" i="1"/>
  <c r="BR63" i="1"/>
  <c r="BS63" i="1"/>
  <c r="BT63" i="1"/>
  <c r="A64" i="1"/>
  <c r="C64" i="1"/>
  <c r="G64" i="1"/>
  <c r="M64" i="1" a="1"/>
  <c r="M64" i="1"/>
  <c r="AM64" i="1" s="1"/>
  <c r="N64" i="1" a="1"/>
  <c r="N64" i="1"/>
  <c r="L61" i="15" s="1"/>
  <c r="R64" i="1"/>
  <c r="R61" i="15" s="1"/>
  <c r="S64" i="1" a="1"/>
  <c r="S64" i="1"/>
  <c r="T64" i="1" a="1"/>
  <c r="T64" i="1" s="1"/>
  <c r="U64" i="1" a="1"/>
  <c r="U64" i="1" s="1"/>
  <c r="AI64" i="1"/>
  <c r="AJ64" i="1"/>
  <c r="AK64" i="1"/>
  <c r="K65" i="10" s="1"/>
  <c r="AL64" i="1"/>
  <c r="AN64" i="1"/>
  <c r="AO64" i="1"/>
  <c r="AP64" i="1"/>
  <c r="M65" i="10" s="1"/>
  <c r="AQ64" i="1"/>
  <c r="BB64" i="1"/>
  <c r="BD64" i="1" a="1"/>
  <c r="BD64" i="1" s="1"/>
  <c r="BE64" i="1" a="1"/>
  <c r="BE64" i="1"/>
  <c r="BR64" i="1"/>
  <c r="BS64" i="1"/>
  <c r="BT64" i="1"/>
  <c r="A65" i="1"/>
  <c r="C65" i="1"/>
  <c r="G65" i="1"/>
  <c r="M65" i="1" a="1"/>
  <c r="M65" i="1" s="1"/>
  <c r="AM65" i="1" s="1"/>
  <c r="N65" i="1" a="1"/>
  <c r="N65" i="1"/>
  <c r="R65" i="1"/>
  <c r="R62" i="15" s="1"/>
  <c r="S65" i="1" a="1"/>
  <c r="S65" i="1"/>
  <c r="T65" i="1" a="1"/>
  <c r="T65" i="1"/>
  <c r="U65" i="1" a="1"/>
  <c r="U65" i="1" s="1"/>
  <c r="AI65" i="1"/>
  <c r="AJ65" i="1"/>
  <c r="AK65" i="1"/>
  <c r="K66" i="10" s="1"/>
  <c r="AL65" i="1"/>
  <c r="AO65" i="1"/>
  <c r="AP65" i="1"/>
  <c r="M66" i="10" s="1"/>
  <c r="AQ65" i="1"/>
  <c r="BB65" i="1"/>
  <c r="BD65" i="1" a="1"/>
  <c r="BD65" i="1" s="1"/>
  <c r="BR65" i="1"/>
  <c r="BS65" i="1"/>
  <c r="BT65" i="1"/>
  <c r="A66" i="1"/>
  <c r="C66" i="1"/>
  <c r="G66" i="1"/>
  <c r="AM66" i="1"/>
  <c r="R66" i="1"/>
  <c r="R63" i="15" s="1"/>
  <c r="S66" i="1" a="1"/>
  <c r="S66" i="1" s="1"/>
  <c r="T66" i="1" a="1"/>
  <c r="T66" i="1"/>
  <c r="U66" i="1" a="1"/>
  <c r="U66" i="1" s="1"/>
  <c r="AI66" i="1"/>
  <c r="BB66" i="1" s="1"/>
  <c r="AJ66" i="1"/>
  <c r="AK66" i="1"/>
  <c r="K67" i="10" s="1"/>
  <c r="AL66" i="1"/>
  <c r="AO66" i="1"/>
  <c r="AP66" i="1"/>
  <c r="M67" i="10" s="1"/>
  <c r="AQ66" i="1"/>
  <c r="BE66" i="1" a="1"/>
  <c r="BE66" i="1" s="1"/>
  <c r="BR66" i="1"/>
  <c r="BS66" i="1"/>
  <c r="BT66" i="1"/>
  <c r="A67" i="1"/>
  <c r="C67" i="1"/>
  <c r="G67" i="1"/>
  <c r="M67" i="1" a="1"/>
  <c r="M67" i="1"/>
  <c r="AM67" i="1" s="1"/>
  <c r="N67" i="1" a="1"/>
  <c r="N67" i="1" s="1"/>
  <c r="R67" i="1"/>
  <c r="R64" i="15" s="1"/>
  <c r="S67" i="1" a="1"/>
  <c r="S67" i="1" s="1"/>
  <c r="T67" i="1" a="1"/>
  <c r="T67" i="1" s="1"/>
  <c r="U67" i="1" a="1"/>
  <c r="U67" i="1"/>
  <c r="AI67" i="1"/>
  <c r="BB67" i="1" s="1"/>
  <c r="AJ67" i="1"/>
  <c r="AK67" i="1"/>
  <c r="K68" i="10" s="1"/>
  <c r="AL67" i="1"/>
  <c r="AO67" i="1"/>
  <c r="AP67" i="1"/>
  <c r="M68" i="10" s="1"/>
  <c r="AQ67" i="1"/>
  <c r="BC67" i="1" a="1"/>
  <c r="BC67" i="1" s="1"/>
  <c r="BE67" i="1" a="1"/>
  <c r="BE67" i="1" s="1"/>
  <c r="BR67" i="1"/>
  <c r="BS67" i="1"/>
  <c r="BT67" i="1"/>
  <c r="A68" i="1"/>
  <c r="C68" i="1"/>
  <c r="G68" i="1"/>
  <c r="AM68" i="1"/>
  <c r="L65" i="15"/>
  <c r="R68" i="1"/>
  <c r="R65" i="15" s="1"/>
  <c r="S68" i="1" a="1"/>
  <c r="S68" i="1" s="1"/>
  <c r="T68" i="1" a="1"/>
  <c r="T68" i="1"/>
  <c r="U68" i="1" a="1"/>
  <c r="U68" i="1" s="1"/>
  <c r="AI68" i="1"/>
  <c r="BB68" i="1" s="1"/>
  <c r="AJ68" i="1"/>
  <c r="AK68" i="1"/>
  <c r="K69" i="10" s="1"/>
  <c r="AL68" i="1"/>
  <c r="AO68" i="1"/>
  <c r="AP68" i="1"/>
  <c r="M69" i="10" s="1"/>
  <c r="AQ68" i="1"/>
  <c r="BE68" i="1" a="1"/>
  <c r="BE68" i="1" s="1"/>
  <c r="BR68" i="1"/>
  <c r="BS68" i="1"/>
  <c r="BT68" i="1"/>
  <c r="A69" i="1"/>
  <c r="C69" i="1"/>
  <c r="G69" i="1"/>
  <c r="M69" i="1" a="1"/>
  <c r="M69" i="1"/>
  <c r="AM69" i="1" s="1"/>
  <c r="N69" i="1" a="1"/>
  <c r="N69" i="1" s="1"/>
  <c r="R69" i="1"/>
  <c r="R66" i="15" s="1"/>
  <c r="S69" i="1" a="1"/>
  <c r="S69" i="1" s="1"/>
  <c r="T69" i="1" a="1"/>
  <c r="T69" i="1" s="1"/>
  <c r="U69" i="1" a="1"/>
  <c r="U69" i="1"/>
  <c r="AI69" i="1"/>
  <c r="BB69" i="1" s="1"/>
  <c r="AJ69" i="1"/>
  <c r="AK69" i="1"/>
  <c r="K70" i="10" s="1"/>
  <c r="AL69" i="1"/>
  <c r="AO69" i="1"/>
  <c r="AP69" i="1"/>
  <c r="M70" i="10" s="1"/>
  <c r="AQ69" i="1"/>
  <c r="BC69" i="1" a="1"/>
  <c r="BC69" i="1" s="1"/>
  <c r="BE69" i="1" a="1"/>
  <c r="BE69" i="1" s="1"/>
  <c r="BR69" i="1"/>
  <c r="BS69" i="1"/>
  <c r="BT69" i="1"/>
  <c r="A70" i="1"/>
  <c r="C70" i="1"/>
  <c r="G70" i="1"/>
  <c r="M70" i="1" a="1"/>
  <c r="M70" i="1" s="1"/>
  <c r="AM70" i="1" s="1"/>
  <c r="N70" i="1" a="1"/>
  <c r="N70" i="1"/>
  <c r="L67" i="15" s="1"/>
  <c r="R70" i="1"/>
  <c r="R67" i="15" s="1"/>
  <c r="S70" i="1" a="1"/>
  <c r="S70" i="1"/>
  <c r="T70" i="1" a="1"/>
  <c r="T70" i="1" s="1"/>
  <c r="U70" i="1" a="1"/>
  <c r="U70" i="1" s="1"/>
  <c r="AI70" i="1"/>
  <c r="AJ70" i="1"/>
  <c r="AK70" i="1"/>
  <c r="K71" i="10" s="1"/>
  <c r="AL70" i="1"/>
  <c r="AO70" i="1"/>
  <c r="AP70" i="1"/>
  <c r="M71" i="10" s="1"/>
  <c r="AQ70" i="1"/>
  <c r="BB70" i="1"/>
  <c r="BD70" i="1" a="1"/>
  <c r="BD70" i="1" s="1"/>
  <c r="BE70" i="1" a="1"/>
  <c r="BE70" i="1"/>
  <c r="BR70" i="1"/>
  <c r="BS70" i="1"/>
  <c r="BT70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/>
  <c r="U71" i="1" a="1"/>
  <c r="U71" i="1" s="1"/>
  <c r="AI71" i="1"/>
  <c r="BB71" i="1" s="1"/>
  <c r="AJ71" i="1"/>
  <c r="AK71" i="1"/>
  <c r="K72" i="10" s="1"/>
  <c r="AL71" i="1"/>
  <c r="AO71" i="1"/>
  <c r="AP71" i="1"/>
  <c r="M72" i="10" s="1"/>
  <c r="AQ71" i="1"/>
  <c r="BE71" i="1" a="1"/>
  <c r="BE71" i="1" s="1"/>
  <c r="BR71" i="1"/>
  <c r="BS71" i="1"/>
  <c r="BT71" i="1"/>
  <c r="A72" i="1"/>
  <c r="C72" i="1"/>
  <c r="G72" i="1"/>
  <c r="M72" i="1" a="1"/>
  <c r="M72" i="1"/>
  <c r="AM72" i="1" s="1"/>
  <c r="N72" i="1" a="1"/>
  <c r="N72" i="1" s="1"/>
  <c r="R72" i="1"/>
  <c r="R69" i="15" s="1"/>
  <c r="S72" i="1" a="1"/>
  <c r="S72" i="1" s="1"/>
  <c r="T72" i="1" a="1"/>
  <c r="T72" i="1" s="1"/>
  <c r="U72" i="1" a="1"/>
  <c r="U72" i="1"/>
  <c r="AI72" i="1"/>
  <c r="BB72" i="1" s="1"/>
  <c r="AJ72" i="1"/>
  <c r="AK72" i="1"/>
  <c r="K73" i="10" s="1"/>
  <c r="AL72" i="1"/>
  <c r="AO72" i="1"/>
  <c r="AP72" i="1"/>
  <c r="M73" i="10" s="1"/>
  <c r="AQ72" i="1"/>
  <c r="BC72" i="1" a="1"/>
  <c r="BC72" i="1" s="1"/>
  <c r="BE72" i="1" a="1"/>
  <c r="BE72" i="1" s="1"/>
  <c r="BR72" i="1"/>
  <c r="BS72" i="1"/>
  <c r="BT72" i="1"/>
  <c r="A73" i="1"/>
  <c r="C73" i="1"/>
  <c r="G73" i="1"/>
  <c r="M73" i="1" a="1"/>
  <c r="M73" i="1" s="1"/>
  <c r="AM73" i="1" s="1"/>
  <c r="N73" i="1" a="1"/>
  <c r="N73" i="1" s="1"/>
  <c r="L70" i="15" s="1"/>
  <c r="R73" i="1"/>
  <c r="S73" i="1" a="1"/>
  <c r="S73" i="1" s="1"/>
  <c r="T73" i="1" a="1"/>
  <c r="T73" i="1" s="1"/>
  <c r="U73" i="1" a="1"/>
  <c r="U73" i="1" s="1"/>
  <c r="AI73" i="1"/>
  <c r="AJ73" i="1"/>
  <c r="AK73" i="1"/>
  <c r="K74" i="10" s="1"/>
  <c r="AL73" i="1"/>
  <c r="AO73" i="1"/>
  <c r="AP73" i="1"/>
  <c r="M74" i="10" s="1"/>
  <c r="AQ73" i="1"/>
  <c r="BB73" i="1"/>
  <c r="BE73" i="1" a="1"/>
  <c r="BE73" i="1"/>
  <c r="BR73" i="1"/>
  <c r="BS73" i="1"/>
  <c r="BT73" i="1"/>
  <c r="A74" i="1"/>
  <c r="C74" i="1"/>
  <c r="G74" i="1"/>
  <c r="AM74" i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75" i="10" s="1"/>
  <c r="AL74" i="1"/>
  <c r="AO74" i="1"/>
  <c r="BE74" i="1" s="1" a="1"/>
  <c r="BE74" i="1" s="1"/>
  <c r="AP74" i="1"/>
  <c r="M75" i="10" s="1"/>
  <c r="AQ74" i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K76" i="10" s="1"/>
  <c r="AL75" i="1"/>
  <c r="AO75" i="1"/>
  <c r="BE75" i="1" s="1" a="1"/>
  <c r="BE75" i="1" s="1"/>
  <c r="AP75" i="1"/>
  <c r="M76" i="10" s="1"/>
  <c r="AQ75" i="1"/>
  <c r="BC75" i="1" a="1"/>
  <c r="BC75" i="1" s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L73" i="15" s="1"/>
  <c r="R76" i="1"/>
  <c r="S76" i="1" a="1"/>
  <c r="S76" i="1" s="1"/>
  <c r="T76" i="1" a="1"/>
  <c r="T76" i="1" s="1"/>
  <c r="U76" i="1" a="1"/>
  <c r="U76" i="1" s="1"/>
  <c r="AI76" i="1"/>
  <c r="AJ76" i="1"/>
  <c r="AK76" i="1"/>
  <c r="K77" i="10" s="1"/>
  <c r="AL76" i="1"/>
  <c r="AO76" i="1"/>
  <c r="AP76" i="1"/>
  <c r="M77" i="10" s="1"/>
  <c r="AQ76" i="1"/>
  <c r="BB76" i="1"/>
  <c r="BE76" i="1" a="1"/>
  <c r="BE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K78" i="10" s="1"/>
  <c r="AL77" i="1"/>
  <c r="AO77" i="1"/>
  <c r="BE77" i="1" s="1" a="1"/>
  <c r="BE77" i="1" s="1"/>
  <c r="AP77" i="1"/>
  <c r="M78" i="10" s="1"/>
  <c r="AQ77" i="1"/>
  <c r="BR77" i="1"/>
  <c r="BS77" i="1"/>
  <c r="BT77" i="1"/>
  <c r="A78" i="1"/>
  <c r="C78" i="1"/>
  <c r="G78" i="1"/>
  <c r="AM78" i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K79" i="10" s="1"/>
  <c r="AL78" i="1"/>
  <c r="AO78" i="1"/>
  <c r="BE78" i="1" s="1" a="1"/>
  <c r="BE78" i="1" s="1"/>
  <c r="AP78" i="1"/>
  <c r="M79" i="10" s="1"/>
  <c r="AQ78" i="1"/>
  <c r="BC78" i="1" a="1"/>
  <c r="BC78" i="1" s="1"/>
  <c r="BR78" i="1"/>
  <c r="BS78" i="1"/>
  <c r="BT78" i="1"/>
  <c r="A79" i="1"/>
  <c r="C79" i="1"/>
  <c r="G79" i="1"/>
  <c r="M79" i="1" a="1"/>
  <c r="M79" i="1" s="1"/>
  <c r="AM79" i="1" s="1"/>
  <c r="N79" i="1" a="1"/>
  <c r="N79" i="1" s="1"/>
  <c r="L76" i="15" s="1"/>
  <c r="R79" i="1"/>
  <c r="S79" i="1" a="1"/>
  <c r="S79" i="1" s="1"/>
  <c r="T79" i="1" a="1"/>
  <c r="T79" i="1" s="1"/>
  <c r="U79" i="1" a="1"/>
  <c r="U79" i="1" s="1"/>
  <c r="AI79" i="1"/>
  <c r="AJ79" i="1"/>
  <c r="AK79" i="1"/>
  <c r="K80" i="10" s="1"/>
  <c r="AL79" i="1"/>
  <c r="AO79" i="1"/>
  <c r="AP79" i="1"/>
  <c r="M80" i="10" s="1"/>
  <c r="AQ79" i="1"/>
  <c r="BB79" i="1"/>
  <c r="BE79" i="1" a="1"/>
  <c r="BE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T80" i="1" a="1"/>
  <c r="T80" i="1"/>
  <c r="U80" i="1" a="1"/>
  <c r="U80" i="1" s="1"/>
  <c r="AI80" i="1"/>
  <c r="BB80" i="1" s="1"/>
  <c r="AJ80" i="1"/>
  <c r="AK80" i="1"/>
  <c r="K81" i="10" s="1"/>
  <c r="AL80" i="1"/>
  <c r="AO80" i="1"/>
  <c r="BE80" i="1" s="1" a="1"/>
  <c r="BE80" i="1" s="1"/>
  <c r="AP80" i="1"/>
  <c r="M81" i="10" s="1"/>
  <c r="AQ80" i="1"/>
  <c r="BR80" i="1"/>
  <c r="BS80" i="1"/>
  <c r="BT80" i="1"/>
  <c r="A81" i="1"/>
  <c r="C81" i="1"/>
  <c r="G81" i="1"/>
  <c r="M81" i="1" a="1"/>
  <c r="M81" i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82" i="10" s="1"/>
  <c r="AL81" i="1"/>
  <c r="AO81" i="1"/>
  <c r="BE81" i="1" s="1" a="1"/>
  <c r="BE81" i="1" s="1"/>
  <c r="AP81" i="1"/>
  <c r="M82" i="10" s="1"/>
  <c r="AQ81" i="1"/>
  <c r="BR81" i="1"/>
  <c r="BS81" i="1"/>
  <c r="BT81" i="1"/>
  <c r="A82" i="1"/>
  <c r="C82" i="1"/>
  <c r="G82" i="1"/>
  <c r="M82" i="1" a="1"/>
  <c r="M82" i="1"/>
  <c r="AM82" i="1" s="1"/>
  <c r="N82" i="1" a="1"/>
  <c r="N82" i="1" s="1"/>
  <c r="R82" i="1"/>
  <c r="S82" i="1" a="1"/>
  <c r="S82" i="1" s="1"/>
  <c r="T82" i="1" a="1"/>
  <c r="T82" i="1" s="1"/>
  <c r="U82" i="1" a="1"/>
  <c r="U82" i="1"/>
  <c r="AI82" i="1"/>
  <c r="BB82" i="1" s="1"/>
  <c r="AJ82" i="1"/>
  <c r="AK82" i="1"/>
  <c r="K83" i="10" s="1"/>
  <c r="AL82" i="1"/>
  <c r="AO82" i="1"/>
  <c r="BE82" i="1" s="1" a="1"/>
  <c r="BE82" i="1" s="1"/>
  <c r="AP82" i="1"/>
  <c r="M83" i="10" s="1"/>
  <c r="AQ82" i="1"/>
  <c r="BC82" i="1" a="1"/>
  <c r="BC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L80" i="15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84" i="10" s="1"/>
  <c r="AL83" i="1"/>
  <c r="AO83" i="1"/>
  <c r="BE83" i="1" s="1" a="1"/>
  <c r="BE83" i="1" s="1"/>
  <c r="AP83" i="1"/>
  <c r="M84" i="10" s="1"/>
  <c r="AQ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/>
  <c r="U84" i="1" a="1"/>
  <c r="U84" i="1" s="1"/>
  <c r="AI84" i="1"/>
  <c r="BB84" i="1" s="1"/>
  <c r="AJ84" i="1"/>
  <c r="AK84" i="1"/>
  <c r="K85" i="10" s="1"/>
  <c r="AL84" i="1"/>
  <c r="AO84" i="1"/>
  <c r="BE84" i="1" s="1" a="1"/>
  <c r="BE84" i="1" s="1"/>
  <c r="AP84" i="1"/>
  <c r="M85" i="10" s="1"/>
  <c r="AQ84" i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/>
  <c r="AI85" i="1"/>
  <c r="BB85" i="1" s="1"/>
  <c r="AJ85" i="1"/>
  <c r="AK85" i="1"/>
  <c r="K86" i="10" s="1"/>
  <c r="AL85" i="1"/>
  <c r="AO85" i="1"/>
  <c r="AP85" i="1"/>
  <c r="M86" i="10" s="1"/>
  <c r="AQ85" i="1"/>
  <c r="BC85" i="1" a="1"/>
  <c r="BC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L83" i="15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7" i="10" s="1"/>
  <c r="AL86" i="1"/>
  <c r="AO86" i="1"/>
  <c r="AP86" i="1"/>
  <c r="M87" i="10" s="1"/>
  <c r="AQ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8" i="10" s="1"/>
  <c r="AL87" i="1"/>
  <c r="AO87" i="1"/>
  <c r="AP87" i="1"/>
  <c r="M88" i="10" s="1"/>
  <c r="AQ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5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9" i="10" s="1"/>
  <c r="AL88" i="1"/>
  <c r="AO88" i="1"/>
  <c r="BE88" i="1" s="1" a="1"/>
  <c r="BE88" i="1" s="1"/>
  <c r="AP88" i="1"/>
  <c r="M89" i="10" s="1"/>
  <c r="AQ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90" i="10" s="1"/>
  <c r="AL89" i="1"/>
  <c r="AO89" i="1"/>
  <c r="BE89" i="1" s="1" a="1"/>
  <c r="BE89" i="1" s="1"/>
  <c r="AP89" i="1"/>
  <c r="M90" i="10" s="1"/>
  <c r="AQ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1" i="10" s="1"/>
  <c r="AL90" i="1"/>
  <c r="AO90" i="1"/>
  <c r="BE90" i="1" s="1" a="1"/>
  <c r="BE90" i="1" s="1"/>
  <c r="AP90" i="1"/>
  <c r="M91" i="10" s="1"/>
  <c r="AQ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8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2" i="10" s="1"/>
  <c r="AL91" i="1"/>
  <c r="AO91" i="1"/>
  <c r="BE91" i="1" s="1" a="1"/>
  <c r="BE91" i="1" s="1"/>
  <c r="AP91" i="1"/>
  <c r="M92" i="10" s="1"/>
  <c r="AQ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3" i="10" s="1"/>
  <c r="AL92" i="1"/>
  <c r="AO92" i="1"/>
  <c r="BE92" i="1" s="1" a="1"/>
  <c r="BE92" i="1" s="1"/>
  <c r="AP92" i="1"/>
  <c r="M93" i="10" s="1"/>
  <c r="AQ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4" i="10" s="1"/>
  <c r="AL93" i="1"/>
  <c r="AO93" i="1"/>
  <c r="BE93" i="1" s="1" a="1"/>
  <c r="BE93" i="1" s="1"/>
  <c r="AP93" i="1"/>
  <c r="M94" i="10" s="1"/>
  <c r="AQ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91" i="15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5" i="10" s="1"/>
  <c r="AL94" i="1"/>
  <c r="AO94" i="1"/>
  <c r="BE94" i="1" s="1" a="1"/>
  <c r="BE94" i="1" s="1"/>
  <c r="AP94" i="1"/>
  <c r="M95" i="10" s="1"/>
  <c r="AQ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6" i="10" s="1"/>
  <c r="AL95" i="1"/>
  <c r="AO95" i="1"/>
  <c r="BE95" i="1" s="1" a="1"/>
  <c r="BE95" i="1" s="1"/>
  <c r="AP95" i="1"/>
  <c r="M96" i="10" s="1"/>
  <c r="AQ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7" i="10" s="1"/>
  <c r="AL96" i="1"/>
  <c r="AO96" i="1"/>
  <c r="BE96" i="1" s="1" a="1"/>
  <c r="BE96" i="1" s="1"/>
  <c r="AP96" i="1"/>
  <c r="M97" i="10" s="1"/>
  <c r="AQ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4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8" i="10" s="1"/>
  <c r="AL97" i="1"/>
  <c r="AO97" i="1"/>
  <c r="BE97" i="1" s="1" a="1"/>
  <c r="BE97" i="1" s="1"/>
  <c r="AP97" i="1"/>
  <c r="M98" i="10" s="1"/>
  <c r="AQ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9" i="10" s="1"/>
  <c r="AL98" i="1"/>
  <c r="AO98" i="1"/>
  <c r="BE98" i="1" s="1" a="1"/>
  <c r="BE98" i="1" s="1"/>
  <c r="AP98" i="1"/>
  <c r="M99" i="10" s="1"/>
  <c r="AQ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100" i="10" s="1"/>
  <c r="AL99" i="1"/>
  <c r="AO99" i="1"/>
  <c r="BE99" i="1" s="1" a="1"/>
  <c r="BE99" i="1" s="1"/>
  <c r="AP99" i="1"/>
  <c r="M100" i="10" s="1"/>
  <c r="AQ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1" i="10" s="1"/>
  <c r="AL100" i="1"/>
  <c r="AO100" i="1"/>
  <c r="BE100" i="1" s="1" a="1"/>
  <c r="BE100" i="1" s="1"/>
  <c r="AP100" i="1"/>
  <c r="M101" i="10" s="1"/>
  <c r="AQ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2" i="10" s="1"/>
  <c r="AL101" i="1"/>
  <c r="AO101" i="1"/>
  <c r="BE101" i="1" s="1" a="1"/>
  <c r="BE101" i="1" s="1"/>
  <c r="AP101" i="1"/>
  <c r="M102" i="10" s="1"/>
  <c r="AQ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3" i="10" s="1"/>
  <c r="AL102" i="1"/>
  <c r="AO102" i="1"/>
  <c r="BE102" i="1" s="1" a="1"/>
  <c r="BE102" i="1" s="1"/>
  <c r="AP102" i="1"/>
  <c r="M103" i="10" s="1"/>
  <c r="AQ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4" i="10" s="1"/>
  <c r="AL103" i="1"/>
  <c r="AO103" i="1"/>
  <c r="BE103" i="1" s="1" a="1"/>
  <c r="BE103" i="1" s="1"/>
  <c r="AP103" i="1"/>
  <c r="M104" i="10" s="1"/>
  <c r="AQ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101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5" i="10" s="1"/>
  <c r="AL104" i="1"/>
  <c r="AO104" i="1"/>
  <c r="AP104" i="1"/>
  <c r="M105" i="10" s="1"/>
  <c r="AQ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6" i="10" s="1"/>
  <c r="AL105" i="1"/>
  <c r="AO105" i="1"/>
  <c r="BE105" i="1" s="1" a="1"/>
  <c r="BE105" i="1" s="1"/>
  <c r="AP105" i="1"/>
  <c r="M106" i="10" s="1"/>
  <c r="AQ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7" i="10" s="1"/>
  <c r="AL106" i="1"/>
  <c r="AO106" i="1"/>
  <c r="BE106" i="1" s="1" a="1"/>
  <c r="BE106" i="1" s="1"/>
  <c r="AP106" i="1"/>
  <c r="M107" i="10" s="1"/>
  <c r="AQ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8" i="10" s="1"/>
  <c r="AL107" i="1"/>
  <c r="AO107" i="1"/>
  <c r="BE107" i="1" s="1" a="1"/>
  <c r="BE107" i="1" s="1"/>
  <c r="AP107" i="1"/>
  <c r="M108" i="10" s="1"/>
  <c r="AQ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9" i="10" s="1"/>
  <c r="AL108" i="1"/>
  <c r="AO108" i="1"/>
  <c r="BE108" i="1" s="1" a="1"/>
  <c r="BE108" i="1" s="1"/>
  <c r="AP108" i="1"/>
  <c r="M109" i="10" s="1"/>
  <c r="AQ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10" i="10" s="1"/>
  <c r="AL109" i="1"/>
  <c r="AO109" i="1"/>
  <c r="BE109" i="1" s="1" a="1"/>
  <c r="BE109" i="1" s="1"/>
  <c r="AP109" i="1"/>
  <c r="M110" i="10" s="1"/>
  <c r="AQ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1" i="10" s="1"/>
  <c r="AL110" i="1"/>
  <c r="AO110" i="1"/>
  <c r="BE110" i="1" s="1" a="1"/>
  <c r="BE110" i="1" s="1"/>
  <c r="AP110" i="1"/>
  <c r="M111" i="10" s="1"/>
  <c r="AQ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8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2" i="10" s="1"/>
  <c r="AL111" i="1"/>
  <c r="AO111" i="1"/>
  <c r="BE111" i="1" s="1" a="1"/>
  <c r="BE111" i="1" s="1"/>
  <c r="AP111" i="1"/>
  <c r="M112" i="10" s="1"/>
  <c r="AQ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BE112" i="1" s="1" a="1"/>
  <c r="BE112" i="1" s="1"/>
  <c r="AP112" i="1"/>
  <c r="M113" i="10" s="1"/>
  <c r="AQ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4" i="10" s="1"/>
  <c r="AL113" i="1"/>
  <c r="AO113" i="1"/>
  <c r="BE113" i="1" s="1" a="1"/>
  <c r="BE113" i="1" s="1"/>
  <c r="AP113" i="1"/>
  <c r="M114" i="10" s="1"/>
  <c r="AQ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11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5" i="10" s="1"/>
  <c r="AL114" i="1"/>
  <c r="AO114" i="1"/>
  <c r="BE114" i="1" s="1" a="1"/>
  <c r="BE114" i="1" s="1"/>
  <c r="AP114" i="1"/>
  <c r="M115" i="10" s="1"/>
  <c r="AQ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BE115" i="1" s="1" a="1"/>
  <c r="BE115" i="1" s="1"/>
  <c r="AP115" i="1"/>
  <c r="M116" i="10" s="1"/>
  <c r="AQ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7" i="10" s="1"/>
  <c r="AL116" i="1"/>
  <c r="AO116" i="1"/>
  <c r="BE116" i="1" s="1" a="1"/>
  <c r="BE116" i="1" s="1"/>
  <c r="AP116" i="1"/>
  <c r="M117" i="10" s="1"/>
  <c r="AQ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8" i="10" s="1"/>
  <c r="AL117" i="1"/>
  <c r="AO117" i="1"/>
  <c r="BE117" i="1" s="1" a="1"/>
  <c r="BE117" i="1" s="1"/>
  <c r="AP117" i="1"/>
  <c r="M118" i="10" s="1"/>
  <c r="AQ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BE118" i="1" s="1" a="1"/>
  <c r="BE118" i="1" s="1"/>
  <c r="AP118" i="1"/>
  <c r="M119" i="10" s="1"/>
  <c r="AQ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20" i="10" s="1"/>
  <c r="AL119" i="1"/>
  <c r="AO119" i="1"/>
  <c r="BE119" i="1" s="1" a="1"/>
  <c r="BE119" i="1" s="1"/>
  <c r="AP119" i="1"/>
  <c r="M120" i="10" s="1"/>
  <c r="AQ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BE120" i="1" s="1" a="1"/>
  <c r="BE120" i="1" s="1"/>
  <c r="AP120" i="1"/>
  <c r="M121" i="10" s="1"/>
  <c r="AQ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BE127" i="1" s="1" a="1"/>
  <c r="BE127" i="1" s="1"/>
  <c r="AP127" i="1"/>
  <c r="M128" i="10" s="1"/>
  <c r="AQ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BE134" i="1" s="1" a="1"/>
  <c r="BE134" i="1" s="1"/>
  <c r="AP134" i="1"/>
  <c r="M135" i="10" s="1"/>
  <c r="AQ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BE135" i="1" s="1" a="1"/>
  <c r="BE135" i="1" s="1"/>
  <c r="AP135" i="1"/>
  <c r="M136" i="10" s="1"/>
  <c r="AQ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BE136" i="1" s="1" a="1"/>
  <c r="BE136" i="1" s="1"/>
  <c r="AP136" i="1"/>
  <c r="M137" i="10" s="1"/>
  <c r="AQ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7" i="10" s="1"/>
  <c r="AL206" i="1"/>
  <c r="AN206" i="1"/>
  <c r="AO206" i="1"/>
  <c r="BE206" i="1" s="1" a="1"/>
  <c r="BE206" i="1" s="1"/>
  <c r="AP206" i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9" i="10" s="1"/>
  <c r="AL218" i="1"/>
  <c r="AN218" i="1"/>
  <c r="AO218" i="1"/>
  <c r="BE218" i="1" s="1" a="1"/>
  <c r="BE218" i="1" s="1"/>
  <c r="AP218" i="1"/>
  <c r="AQ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BR231" i="1"/>
  <c r="BQ231" i="1" s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BR240" i="1"/>
  <c r="BQ240" i="1" s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BR247" i="1"/>
  <c r="BQ247" i="1" s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BR256" i="1"/>
  <c r="BQ256" i="1" s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BR258" i="1"/>
  <c r="BQ258" i="1" s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BR263" i="1"/>
  <c r="BQ263" i="1" s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BR275" i="1"/>
  <c r="BQ275" i="1" s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BR287" i="1"/>
  <c r="BQ287" i="1" s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BR301" i="1"/>
  <c r="BQ301" i="1" s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BR313" i="1"/>
  <c r="BQ313" i="1" s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BR316" i="1"/>
  <c r="BQ316" i="1" s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BR325" i="1"/>
  <c r="BQ325" i="1" s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BR334" i="1"/>
  <c r="BQ334" i="1" s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BR344" i="1"/>
  <c r="BQ344" i="1" s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BR346" i="1"/>
  <c r="BQ346" i="1" s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BR353" i="1"/>
  <c r="BQ353" i="1" s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BR355" i="1"/>
  <c r="BQ355" i="1" s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9" i="10" s="1"/>
  <c r="AL358" i="1"/>
  <c r="AN358" i="1"/>
  <c r="AO358" i="1"/>
  <c r="AP358" i="1"/>
  <c r="M359" i="10" s="1"/>
  <c r="AQ358" i="1"/>
  <c r="BR358" i="1"/>
  <c r="BQ358" i="1" s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8" i="10" s="1"/>
  <c r="AL367" i="1"/>
  <c r="AN367" i="1"/>
  <c r="AO367" i="1"/>
  <c r="AP367" i="1"/>
  <c r="M368" i="10" s="1"/>
  <c r="AQ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BR370" i="1"/>
  <c r="BQ370" i="1" s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BR384" i="1"/>
  <c r="BQ384" i="1" s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90" i="10" s="1"/>
  <c r="AL389" i="1"/>
  <c r="AN389" i="1"/>
  <c r="AO389" i="1"/>
  <c r="AP389" i="1"/>
  <c r="M390" i="10" s="1"/>
  <c r="AQ389" i="1"/>
  <c r="BR389" i="1"/>
  <c r="BQ389" i="1" s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BR398" i="1"/>
  <c r="BQ398" i="1" s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2" i="10" s="1"/>
  <c r="AL401" i="1"/>
  <c r="AN401" i="1"/>
  <c r="AO401" i="1"/>
  <c r="AP401" i="1"/>
  <c r="M402" i="10" s="1"/>
  <c r="AQ401" i="1"/>
  <c r="BR401" i="1"/>
  <c r="BQ401" i="1" s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20" i="10" s="1"/>
  <c r="AL419" i="1"/>
  <c r="AN419" i="1"/>
  <c r="AO419" i="1"/>
  <c r="AP419" i="1"/>
  <c r="M420" i="10" s="1"/>
  <c r="AQ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BR428" i="1"/>
  <c r="BQ428" i="1" s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BR449" i="1"/>
  <c r="BQ449" i="1" s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BR472" i="1"/>
  <c r="BQ472" i="1" s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BR481" i="1"/>
  <c r="BQ481" i="1" s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BR490" i="1"/>
  <c r="BQ490" i="1" s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BR499" i="1"/>
  <c r="BQ499" i="1" s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BR508" i="1"/>
  <c r="BQ508" i="1" s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BR517" i="1"/>
  <c r="BQ517" i="1" s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BR526" i="1"/>
  <c r="BQ526" i="1" s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BR535" i="1"/>
  <c r="BQ535" i="1" s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BR544" i="1"/>
  <c r="BQ544" i="1" s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BR553" i="1"/>
  <c r="BQ553" i="1" s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BR558" i="1"/>
  <c r="BS558" i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BR559" i="1"/>
  <c r="BQ559" i="1" s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BR565" i="1"/>
  <c r="BQ565" i="1" s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BR574" i="1"/>
  <c r="BQ574" i="1" s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BR586" i="1"/>
  <c r="BQ586" i="1" s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BR591" i="1"/>
  <c r="BS591" i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BR592" i="1"/>
  <c r="BQ592" i="1" s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BR594" i="1"/>
  <c r="BQ594" i="1" s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BR604" i="1"/>
  <c r="BQ604" i="1" s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BR607" i="1"/>
  <c r="BQ607" i="1" s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BR616" i="1"/>
  <c r="BQ616" i="1" s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BR619" i="1"/>
  <c r="BQ619" i="1" s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BR623" i="1"/>
  <c r="BQ623" i="1" s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BR625" i="1"/>
  <c r="BQ625" i="1" s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BR632" i="1"/>
  <c r="BQ632" i="1" s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BR635" i="1"/>
  <c r="BQ635" i="1" s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BR641" i="1"/>
  <c r="BQ641" i="1" s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BR644" i="1"/>
  <c r="BQ644" i="1" s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BR650" i="1"/>
  <c r="BQ650" i="1" s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BR659" i="1"/>
  <c r="BQ659" i="1" s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BR662" i="1"/>
  <c r="BQ662" i="1" s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BR668" i="1"/>
  <c r="BQ668" i="1" s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BR671" i="1"/>
  <c r="BQ671" i="1" s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BR680" i="1"/>
  <c r="BQ680" i="1" s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BR683" i="1"/>
  <c r="BQ683" i="1" s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O686" i="1"/>
  <c r="AP686" i="1"/>
  <c r="M687" i="10" s="1"/>
  <c r="AQ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BR689" i="1"/>
  <c r="BQ689" i="1" s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BR694" i="1"/>
  <c r="BS694" i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BR695" i="1"/>
  <c r="BQ695" i="1" s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BR703" i="1"/>
  <c r="BQ703" i="1" s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BR713" i="1"/>
  <c r="BQ713" i="1" s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BR716" i="1"/>
  <c r="BQ716" i="1" s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BR725" i="1"/>
  <c r="BQ725" i="1" s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BR734" i="1"/>
  <c r="BQ734" i="1" s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BR740" i="1"/>
  <c r="BQ740" i="1" s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BR743" i="1"/>
  <c r="BQ743" i="1" s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7" i="10" s="1"/>
  <c r="AL746" i="1"/>
  <c r="AN746" i="1"/>
  <c r="AO746" i="1"/>
  <c r="AP746" i="1"/>
  <c r="M747" i="10" s="1"/>
  <c r="AQ746" i="1"/>
  <c r="BR746" i="1"/>
  <c r="BQ746" i="1" s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BR752" i="1"/>
  <c r="BQ752" i="1" s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O755" i="1"/>
  <c r="BE755" i="1" s="1" a="1"/>
  <c r="BE755" i="1" s="1"/>
  <c r="AP755" i="1"/>
  <c r="M756" i="10" s="1"/>
  <c r="AQ755" i="1"/>
  <c r="BR755" i="1"/>
  <c r="BQ755" i="1" s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BR779" i="1"/>
  <c r="BQ779" i="1" s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3" i="10" s="1"/>
  <c r="AL782" i="1"/>
  <c r="AO782" i="1"/>
  <c r="BE782" i="1" s="1" a="1"/>
  <c r="BE782" i="1" s="1"/>
  <c r="AP782" i="1"/>
  <c r="AQ782" i="1"/>
  <c r="BR782" i="1"/>
  <c r="BQ782" i="1" s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BR788" i="1"/>
  <c r="BQ788" i="1" s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BR797" i="1"/>
  <c r="BQ797" i="1" s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BR800" i="1"/>
  <c r="BQ800" i="1" s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BR806" i="1"/>
  <c r="BQ806" i="1" s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BR809" i="1"/>
  <c r="BQ809" i="1" s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BR815" i="1"/>
  <c r="BQ815" i="1" s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BR818" i="1"/>
  <c r="BQ818" i="1" s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BR824" i="1"/>
  <c r="BQ824" i="1" s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BR833" i="1"/>
  <c r="BQ833" i="1" s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BR842" i="1"/>
  <c r="BQ842" i="1" s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BR853" i="1"/>
  <c r="BQ853" i="1" s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BR862" i="1"/>
  <c r="BQ862" i="1" s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BR871" i="1"/>
  <c r="BQ871" i="1" s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BR874" i="1"/>
  <c r="BQ874" i="1" s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BR880" i="1"/>
  <c r="BQ880" i="1" s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BR883" i="1"/>
  <c r="BQ883" i="1" s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BR889" i="1"/>
  <c r="BQ889" i="1" s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BR898" i="1"/>
  <c r="BQ898" i="1" s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BR907" i="1"/>
  <c r="BQ907" i="1" s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BR916" i="1"/>
  <c r="BQ916" i="1" s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BR925" i="1"/>
  <c r="BQ925" i="1" s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BR934" i="1"/>
  <c r="BQ934" i="1" s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BR943" i="1"/>
  <c r="BQ943" i="1" s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BR950" i="1"/>
  <c r="BQ950" i="1" s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BR952" i="1"/>
  <c r="BQ952" i="1" s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BR955" i="1"/>
  <c r="BS955" i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BR959" i="1"/>
  <c r="BQ959" i="1" s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BR961" i="1"/>
  <c r="BQ961" i="1" s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BR964" i="1"/>
  <c r="BS964" i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BR967" i="1"/>
  <c r="BS967" i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BR968" i="1"/>
  <c r="BQ968" i="1" s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BR970" i="1"/>
  <c r="BQ970" i="1" s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BR973" i="1"/>
  <c r="BS973" i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BR976" i="1"/>
  <c r="BS976" i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BR977" i="1"/>
  <c r="BQ977" i="1" s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BR982" i="1"/>
  <c r="BS982" i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BR985" i="1"/>
  <c r="BS985" i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BR986" i="1"/>
  <c r="BQ986" i="1" s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BR991" i="1"/>
  <c r="BS991" i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BR994" i="1"/>
  <c r="BS994" i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BR995" i="1"/>
  <c r="BQ995" i="1" s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0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1000" i="1" l="1"/>
  <c r="BQ991" i="1"/>
  <c r="BQ982" i="1"/>
  <c r="BQ973" i="1"/>
  <c r="BQ964" i="1"/>
  <c r="BQ955" i="1"/>
  <c r="BQ994" i="1"/>
  <c r="BQ985" i="1"/>
  <c r="BQ976" i="1"/>
  <c r="BQ967" i="1"/>
  <c r="BQ958" i="1"/>
  <c r="BQ949" i="1"/>
  <c r="BQ694" i="1"/>
  <c r="BQ688" i="1"/>
  <c r="BQ679" i="1"/>
  <c r="BQ655" i="1"/>
  <c r="BQ628" i="1"/>
  <c r="BQ597" i="1"/>
  <c r="BQ591" i="1"/>
  <c r="BQ585" i="1"/>
  <c r="BQ579" i="1"/>
  <c r="BQ570" i="1"/>
  <c r="BQ558" i="1"/>
  <c r="BQ549" i="1"/>
  <c r="BQ540" i="1"/>
  <c r="BQ531" i="1"/>
  <c r="BQ522" i="1"/>
  <c r="BQ513" i="1"/>
  <c r="BQ504" i="1"/>
  <c r="BQ495" i="1"/>
  <c r="BQ486" i="1"/>
  <c r="BQ477" i="1"/>
  <c r="BQ468" i="1"/>
  <c r="BQ461" i="1"/>
  <c r="BQ373" i="1"/>
  <c r="BQ290" i="1"/>
  <c r="BQ281" i="1"/>
  <c r="BQ252" i="1"/>
  <c r="BQ676" i="1"/>
  <c r="BQ667" i="1"/>
  <c r="BQ658" i="1"/>
  <c r="BQ649" i="1"/>
  <c r="BQ640" i="1"/>
  <c r="BQ631" i="1"/>
  <c r="BQ622" i="1"/>
  <c r="BQ582" i="1"/>
  <c r="BQ573" i="1"/>
  <c r="BQ564" i="1"/>
  <c r="BQ552" i="1"/>
  <c r="BQ543" i="1"/>
  <c r="BQ534" i="1"/>
  <c r="BQ525" i="1"/>
  <c r="BQ516" i="1"/>
  <c r="BQ507" i="1"/>
  <c r="BQ498" i="1"/>
  <c r="BQ489" i="1"/>
  <c r="BQ480" i="1"/>
  <c r="BQ471" i="1"/>
  <c r="BQ383" i="1"/>
  <c r="BQ352" i="1"/>
  <c r="BQ343" i="1"/>
  <c r="BQ255" i="1"/>
  <c r="BQ246" i="1"/>
  <c r="BD79" i="1" a="1"/>
  <c r="BD79" i="1" s="1"/>
  <c r="BD76" i="1" a="1"/>
  <c r="BD76" i="1" s="1"/>
  <c r="BD73" i="1" a="1"/>
  <c r="BD73" i="1" s="1"/>
  <c r="AN782" i="1"/>
  <c r="AN755" i="1"/>
  <c r="AN686" i="1"/>
  <c r="BC90" i="1" a="1"/>
  <c r="BC90" i="1" s="1"/>
  <c r="BC87" i="1" a="1"/>
  <c r="BC87" i="1" s="1"/>
  <c r="BD80" i="1" a="1"/>
  <c r="BD80" i="1" s="1"/>
  <c r="BD78" i="1" a="1"/>
  <c r="BD78" i="1" s="1"/>
  <c r="BD77" i="1" a="1"/>
  <c r="BD77" i="1" s="1"/>
  <c r="BD75" i="1" a="1"/>
  <c r="BD75" i="1" s="1"/>
  <c r="BD74" i="1" a="1"/>
  <c r="BD74" i="1" s="1"/>
  <c r="BD72" i="1" a="1"/>
  <c r="BD72" i="1" s="1"/>
  <c r="BD71" i="1" a="1"/>
  <c r="BD71" i="1" s="1"/>
  <c r="BD69" i="1" a="1"/>
  <c r="BD69" i="1" s="1"/>
  <c r="BD68" i="1" a="1"/>
  <c r="BD68" i="1" s="1"/>
  <c r="BD67" i="1" a="1"/>
  <c r="BD67" i="1" s="1"/>
  <c r="BD66" i="1" a="1"/>
  <c r="BD66" i="1" s="1"/>
  <c r="BC65" i="1" a="1"/>
  <c r="BC65" i="1" s="1"/>
  <c r="BD63" i="1" a="1"/>
  <c r="BD63" i="1" s="1"/>
  <c r="BC62" i="1" a="1"/>
  <c r="BC62" i="1" s="1"/>
  <c r="BD60" i="1" a="1"/>
  <c r="BD60" i="1" s="1"/>
  <c r="BD57" i="1" a="1"/>
  <c r="BD57" i="1" s="1"/>
  <c r="BD54" i="1" a="1"/>
  <c r="BD54" i="1" s="1"/>
  <c r="BC53" i="1" a="1"/>
  <c r="BC53" i="1" s="1"/>
  <c r="BC51" i="1" a="1"/>
  <c r="BC51" i="1" s="1"/>
  <c r="BC50" i="1" a="1"/>
  <c r="BC50" i="1" s="1"/>
  <c r="BC48" i="1" a="1"/>
  <c r="BC48" i="1" s="1"/>
  <c r="BC47" i="1" a="1"/>
  <c r="BC47" i="1" s="1"/>
  <c r="L75" i="15"/>
  <c r="AN78" i="1"/>
  <c r="L72" i="15"/>
  <c r="AN75" i="1"/>
  <c r="L69" i="15"/>
  <c r="AN72" i="1"/>
  <c r="L66" i="15"/>
  <c r="AN69" i="1"/>
  <c r="L56" i="15"/>
  <c r="AN59" i="1"/>
  <c r="L63" i="15"/>
  <c r="AN66" i="1"/>
  <c r="L77" i="15"/>
  <c r="AN80" i="1"/>
  <c r="L74" i="15"/>
  <c r="AN77" i="1"/>
  <c r="L71" i="15"/>
  <c r="AN74" i="1"/>
  <c r="L68" i="15"/>
  <c r="AN71" i="1"/>
  <c r="L64" i="15"/>
  <c r="AN67" i="1"/>
  <c r="L59" i="15"/>
  <c r="AN62" i="1"/>
  <c r="BC66" i="1" a="1"/>
  <c r="BC66" i="1" s="1"/>
  <c r="BE65" i="1" a="1"/>
  <c r="BE65" i="1" s="1"/>
  <c r="BC64" i="1" a="1"/>
  <c r="BC64" i="1" s="1"/>
  <c r="AN63" i="1"/>
  <c r="BE62" i="1" a="1"/>
  <c r="BE62" i="1" s="1"/>
  <c r="BE60" i="1" a="1"/>
  <c r="BE60" i="1" s="1"/>
  <c r="BC60" i="1" a="1"/>
  <c r="BC60" i="1" s="1"/>
  <c r="BD59" i="1" a="1"/>
  <c r="BD59" i="1" s="1"/>
  <c r="BC59" i="1" a="1"/>
  <c r="BC59" i="1" s="1"/>
  <c r="M59" i="10"/>
  <c r="BC58" i="1" a="1"/>
  <c r="BC58" i="1" s="1"/>
  <c r="L55" i="15"/>
  <c r="AN58" i="1"/>
  <c r="L45" i="15"/>
  <c r="AN48" i="1"/>
  <c r="BE87" i="1" a="1"/>
  <c r="BE87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AN68" i="1"/>
  <c r="BE63" i="1" a="1"/>
  <c r="BE63" i="1" s="1"/>
  <c r="BC63" i="1" a="1"/>
  <c r="BC63" i="1" s="1"/>
  <c r="BD56" i="1" a="1"/>
  <c r="BD56" i="1" s="1"/>
  <c r="BC56" i="1" a="1"/>
  <c r="BC56" i="1" s="1"/>
  <c r="M56" i="10"/>
  <c r="BC55" i="1" a="1"/>
  <c r="BC55" i="1" s="1"/>
  <c r="L52" i="15"/>
  <c r="AN55" i="1"/>
  <c r="BD83" i="1" a="1"/>
  <c r="BD83" i="1" s="1"/>
  <c r="BC79" i="1" a="1"/>
  <c r="BC79" i="1" s="1"/>
  <c r="AN79" i="1"/>
  <c r="BC76" i="1" a="1"/>
  <c r="BC76" i="1" s="1"/>
  <c r="AN76" i="1"/>
  <c r="BC73" i="1" a="1"/>
  <c r="BC73" i="1" s="1"/>
  <c r="AN73" i="1"/>
  <c r="BC70" i="1" a="1"/>
  <c r="BC70" i="1" s="1"/>
  <c r="AN70" i="1"/>
  <c r="L62" i="15"/>
  <c r="AN65" i="1"/>
  <c r="BE56" i="1" a="1"/>
  <c r="BE56" i="1" s="1"/>
  <c r="L53" i="15"/>
  <c r="AN56" i="1"/>
  <c r="L51" i="15"/>
  <c r="AN54" i="1"/>
  <c r="L48" i="15"/>
  <c r="AN51" i="1"/>
  <c r="AN53" i="1"/>
  <c r="BD51" i="1" a="1"/>
  <c r="BD51" i="1" s="1"/>
  <c r="AN50" i="1"/>
  <c r="BD48" i="1" a="1"/>
  <c r="BD48" i="1" s="1"/>
  <c r="AN47" i="1"/>
  <c r="BD90" i="1" a="1"/>
  <c r="BD90" i="1" s="1"/>
  <c r="BD87" i="1" a="1"/>
  <c r="BD87" i="1" s="1"/>
  <c r="BD91" i="1" a="1"/>
  <c r="BD91" i="1" s="1"/>
  <c r="BD85" i="1" a="1"/>
  <c r="BD85" i="1" s="1"/>
  <c r="BC84" i="1" a="1"/>
  <c r="BC84" i="1" s="1"/>
  <c r="BD82" i="1" a="1"/>
  <c r="BD82" i="1" s="1"/>
  <c r="BC81" i="1" a="1"/>
  <c r="BC81" i="1" s="1"/>
  <c r="L87" i="15"/>
  <c r="AN90" i="1"/>
  <c r="L84" i="15"/>
  <c r="AN87" i="1"/>
  <c r="L81" i="15"/>
  <c r="AN84" i="1"/>
  <c r="L82" i="15"/>
  <c r="AN85" i="1"/>
  <c r="L79" i="15"/>
  <c r="AN82" i="1"/>
  <c r="L78" i="15"/>
  <c r="AN81" i="1"/>
  <c r="BC93" i="1" a="1"/>
  <c r="BC93" i="1" s="1"/>
  <c r="BD88" i="1" a="1"/>
  <c r="BD88" i="1" s="1"/>
  <c r="AN86" i="1"/>
  <c r="BD84" i="1" a="1"/>
  <c r="BD84" i="1" s="1"/>
  <c r="BC83" i="1" a="1"/>
  <c r="BC83" i="1" s="1"/>
  <c r="AN83" i="1"/>
  <c r="BD81" i="1" a="1"/>
  <c r="BD81" i="1" s="1"/>
  <c r="BD93" i="1" a="1"/>
  <c r="BD93" i="1" s="1"/>
  <c r="L90" i="15"/>
  <c r="AN93" i="1"/>
  <c r="BC96" i="1" a="1"/>
  <c r="BC96" i="1" s="1"/>
  <c r="BD94" i="1" a="1"/>
  <c r="BD94" i="1" s="1"/>
  <c r="L93" i="15"/>
  <c r="AN96" i="1"/>
  <c r="BC108" i="1" a="1"/>
  <c r="BC108" i="1" s="1"/>
  <c r="BD102" i="1" a="1"/>
  <c r="BD102" i="1" s="1"/>
  <c r="BC102" i="1" a="1"/>
  <c r="BC102" i="1" s="1"/>
  <c r="BD97" i="1" a="1"/>
  <c r="BD97" i="1" s="1"/>
  <c r="L102" i="15"/>
  <c r="AN105" i="1"/>
  <c r="L96" i="15"/>
  <c r="AN99" i="1"/>
  <c r="L99" i="15"/>
  <c r="AN102" i="1"/>
  <c r="BD105" i="1" a="1"/>
  <c r="BD105" i="1" s="1"/>
  <c r="BD99" i="1" a="1"/>
  <c r="BD99" i="1" s="1"/>
  <c r="BD106" i="1" a="1"/>
  <c r="BD106" i="1" s="1"/>
  <c r="BC105" i="1" a="1"/>
  <c r="BC105" i="1" s="1"/>
  <c r="AN104" i="1"/>
  <c r="BC99" i="1" a="1"/>
  <c r="BC99" i="1" s="1"/>
  <c r="BD96" i="1" a="1"/>
  <c r="BD96" i="1" s="1"/>
  <c r="BD117" i="1" a="1"/>
  <c r="BD117" i="1" s="1"/>
  <c r="BD114" i="1" a="1"/>
  <c r="BD114" i="1" s="1"/>
  <c r="BD111" i="1" a="1"/>
  <c r="BD111" i="1" s="1"/>
  <c r="BD108" i="1" a="1"/>
  <c r="BD108" i="1" s="1"/>
  <c r="BC107" i="1" a="1"/>
  <c r="BC107" i="1" s="1"/>
  <c r="BD104" i="1" a="1"/>
  <c r="BD104" i="1" s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C88" i="1" a="1"/>
  <c r="BC88" i="1" s="1"/>
  <c r="BC86" i="1" a="1"/>
  <c r="BC86" i="1" s="1"/>
  <c r="L103" i="15"/>
  <c r="AN106" i="1"/>
  <c r="L104" i="15"/>
  <c r="AN107" i="1"/>
  <c r="L100" i="15"/>
  <c r="AN103" i="1"/>
  <c r="L105" i="15"/>
  <c r="AN108" i="1"/>
  <c r="BC116" i="1" a="1"/>
  <c r="BC116" i="1" s="1"/>
  <c r="BC113" i="1" a="1"/>
  <c r="BC113" i="1" s="1"/>
  <c r="BC110" i="1" a="1"/>
  <c r="BC110" i="1" s="1"/>
  <c r="BD107" i="1" a="1"/>
  <c r="BD107" i="1" s="1"/>
  <c r="BC106" i="1" a="1"/>
  <c r="BC106" i="1" s="1"/>
  <c r="BD100" i="1" a="1"/>
  <c r="BD100" i="1" s="1"/>
  <c r="L95" i="15"/>
  <c r="AN98" i="1"/>
  <c r="L86" i="15"/>
  <c r="AN89" i="1"/>
  <c r="L98" i="15"/>
  <c r="AN101" i="1"/>
  <c r="L92" i="15"/>
  <c r="AN95" i="1"/>
  <c r="BE104" i="1" a="1"/>
  <c r="BE104" i="1" s="1"/>
  <c r="BC104" i="1" a="1"/>
  <c r="BC104" i="1" s="1"/>
  <c r="BD103" i="1" a="1"/>
  <c r="BD103" i="1" s="1"/>
  <c r="BC103" i="1" a="1"/>
  <c r="BC103" i="1" s="1"/>
  <c r="BC101" i="1" a="1"/>
  <c r="BC101" i="1" s="1"/>
  <c r="BD101" i="1" a="1"/>
  <c r="BD101" i="1" s="1"/>
  <c r="BC100" i="1" a="1"/>
  <c r="BC100" i="1" s="1"/>
  <c r="L97" i="15"/>
  <c r="AN100" i="1"/>
  <c r="L89" i="15"/>
  <c r="AN92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BD120" i="1" a="1"/>
  <c r="BD120" i="1" s="1"/>
  <c r="BC119" i="1" a="1"/>
  <c r="BC119" i="1" s="1"/>
  <c r="BD145" i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<sst xmlns="http://schemas.openxmlformats.org/spreadsheetml/2006/main" count="3673" uniqueCount="1183">
  <si>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</si>
  <si>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</si>
  <si>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</si>
  <si>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</si>
  <si>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</si>
  <si>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</si>
  <si>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</si>
  <si>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</si>
  <si>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</si>
  <si>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</si>
  <si>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</si>
  <si>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</si>
  <si>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</si>
  <si>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</si>
  <si>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</si>
  <si>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</si>
  <si>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</si>
  <si>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</si>
  <si>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</si>
  <si>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</si>
  <si>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</si>
  <si>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</si>
  <si>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</si>
  <si>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</si>
  <si>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</si>
  <si>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</si>
  <si>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</si>
  <si>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</si>
  <si>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</si>
  <si>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</si>
  <si>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</si>
  <si>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</si>
  <si>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</si>
  <si>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</si>
  <si>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</si>
  <si>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</si>
  <si>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</si>
  <si>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</si>
  <si>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</si>
  <si>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</si>
  <si>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</si>
  <si>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</si>
  <si>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</si>
  <si>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</si>
  <si>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</si>
  <si>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</si>
  <si>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</si>
  <si>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</si>
  <si>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</si>
  <si>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</si>
  <si>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</si>
  <si>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</si>
  <si>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</si>
  <si>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</si>
  <si>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</si>
  <si>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</si>
  <si>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</si>
  <si>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</si>
  <si>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</si>
  <si>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</si>
  <si>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</si>
  <si>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</si>
  <si>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</si>
  <si>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</si>
  <si>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</si>
  <si>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</si>
  <si>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</si>
  <si>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</si>
  <si>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</si>
  <si>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</si>
  <si>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</si>
  <si>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</si>
  <si>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</si>
  <si>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</si>
  <si>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</si>
  <si>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</si>
  <si>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</si>
  <si>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</si>
  <si>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</si>
  <si>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</si>
  <si>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</si>
  <si>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</si>
  <si>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</si>
  <si>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</si>
  <si>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</si>
  <si>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</si>
  <si>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</si>
  <si>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</si>
  <si>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</si>
  <si>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</si>
  <si>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</si>
  <si>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</si>
  <si>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</si>
  <si>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</si>
  <si>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</si>
  <si>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</si>
  <si>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</si>
  <si>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</si>
  <si>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</si>
  <si>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</si>
  <si>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</si>
  <si>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</si>
  <si>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</si>
  <si>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</si>
  <si>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</si>
  <si>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</si>
  <si>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</si>
  <si>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</si>
  <si>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</si>
  <si>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</si>
  <si>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</si>
  <si>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</si>
  <si>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</si>
  <si>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</si>
  <si>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</si>
  <si>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</si>
  <si>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</si>
  <si>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</si>
  <si>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</si>
  <si>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</si>
  <si>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</si>
  <si>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</si>
  <si>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</si>
  <si>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</si>
  <si>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</si>
  <si>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</si>
  <si>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</si>
  <si>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</si>
  <si>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</si>
  <si>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</si>
  <si>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</si>
  <si>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</si>
  <si>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</si>
  <si>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</si>
  <si>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</si>
  <si>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</si>
  <si>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</si>
  <si>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</si>
  <si>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</si>
  <si>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</si>
  <si>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</si>
  <si>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</si>
  <si>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</si>
  <si>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</si>
  <si>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</si>
  <si>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</si>
  <si>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</si>
  <si>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</si>
  <si>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</si>
  <si>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</si>
  <si>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</si>
  <si>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</si>
  <si>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</si>
  <si>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</si>
  <si>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</si>
  <si>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</si>
  <si>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</si>
  <si>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</si>
  <si>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</si>
  <si>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</si>
  <si>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</si>
  <si>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</si>
  <si>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</si>
  <si>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</si>
  <si>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</si>
  <si>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</si>
  <si>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</si>
  <si>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</si>
  <si>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</si>
  <si>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</si>
  <si>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</si>
  <si>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</si>
  <si>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</si>
  <si>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</si>
  <si>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</si>
  <si>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</si>
  <si>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</si>
  <si>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</si>
  <si>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</si>
  <si>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</si>
  <si>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</si>
  <si>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</si>
  <si>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</si>
  <si>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</si>
  <si>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</si>
  <si>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</si>
  <si>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</si>
  <si>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</si>
  <si>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</si>
  <si>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</si>
  <si>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</si>
  <si>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</si>
  <si>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</si>
  <si>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</si>
  <si>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</si>
  <si>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</si>
  <si>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</si>
  <si>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</si>
  <si>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</si>
  <si>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</si>
  <si>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</si>
  <si>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</si>
  <si>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</si>
  <si>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</si>
  <si>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</si>
  <si>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</si>
  <si>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</si>
  <si>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</si>
  <si>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</si>
  <si>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</si>
  <si>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</si>
  <si>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</si>
  <si>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</si>
  <si>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</si>
  <si>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</si>
  <si>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</si>
  <si>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</si>
  <si>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</si>
  <si>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</si>
  <si>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</si>
  <si>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</si>
  <si>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</si>
  <si>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</si>
  <si>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</si>
  <si>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</si>
  <si>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</si>
  <si>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</si>
  <si>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</si>
  <si>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</si>
  <si>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</si>
  <si>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</si>
  <si>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</si>
  <si>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</si>
  <si>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</si>
  <si>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</si>
  <si>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</si>
  <si>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</si>
  <si>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</si>
  <si>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</si>
  <si>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</si>
  <si>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</si>
  <si>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</si>
  <si>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</si>
  <si>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</si>
  <si>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</si>
  <si>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</si>
  <si>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</si>
  <si>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</si>
  <si>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</si>
  <si>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</si>
  <si>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</si>
  <si>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</si>
  <si>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</si>
  <si>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</si>
  <si>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</si>
  <si>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</si>
  <si>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</si>
  <si>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</si>
  <si>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</si>
  <si>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</si>
  <si>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</si>
  <si>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</si>
  <si>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</si>
  <si>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</si>
  <si>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</si>
  <si>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</si>
  <si>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</si>
  <si>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</si>
  <si>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</si>
  <si>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</si>
  <si>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</si>
  <si>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</si>
  <si>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</si>
  <si>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</si>
  <si>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</si>
  <si>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</si>
  <si>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</si>
  <si>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</si>
  <si>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</si>
  <si>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</si>
  <si>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</si>
  <si>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</si>
  <si>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</si>
  <si>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</si>
  <si>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</si>
  <si>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</si>
  <si>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</si>
  <si>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</si>
  <si>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</si>
  <si>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</si>
  <si>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</si>
  <si>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</si>
  <si>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</si>
  <si>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</si>
  <si>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</si>
  <si>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</si>
  <si>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</si>
  <si>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</si>
  <si>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</si>
  <si>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</si>
  <si>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</si>
  <si>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</si>
  <si>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</si>
  <si>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</si>
  <si>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</si>
  <si>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</si>
  <si>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</si>
  <si>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</si>
  <si>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</si>
  <si>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</si>
  <si>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</si>
  <si>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</si>
  <si>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</si>
  <si>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</si>
  <si>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</si>
  <si>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</si>
  <si>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</si>
  <si>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</si>
  <si>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</si>
  <si>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</si>
  <si>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</si>
  <si>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</si>
  <si>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</si>
  <si>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</si>
  <si>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</si>
  <si>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</si>
  <si>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</si>
  <si>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</si>
  <si>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</si>
  <si>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</si>
  <si>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</si>
  <si>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</si>
  <si>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</si>
  <si>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</si>
  <si>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</si>
  <si>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</si>
  <si>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</si>
  <si>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</si>
  <si>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</si>
  <si>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</si>
  <si>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</si>
  <si>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</si>
  <si>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</si>
  <si>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</si>
  <si>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</si>
  <si>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</si>
  <si>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</si>
  <si>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</si>
  <si>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</si>
  <si>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</si>
  <si>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</si>
  <si>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</si>
  <si>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</si>
  <si>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</si>
  <si>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</si>
  <si>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</si>
  <si>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</si>
  <si>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</si>
  <si>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</si>
  <si>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</si>
  <si>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</si>
  <si>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</si>
  <si>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</si>
  <si>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</si>
  <si>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</si>
  <si>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</si>
  <si>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</si>
  <si>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</si>
  <si>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</si>
  <si>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</si>
  <si>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</si>
  <si>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</si>
  <si>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</si>
  <si>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</si>
  <si>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</si>
  <si>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</si>
  <si>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</si>
  <si>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</si>
  <si>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</si>
  <si>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</si>
  <si>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</si>
  <si>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</si>
  <si>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</si>
  <si>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</si>
  <si>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</si>
  <si>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</si>
  <si>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</si>
  <si>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</si>
  <si>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</si>
  <si>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</si>
  <si>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</si>
  <si>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</si>
  <si>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</si>
  <si>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</si>
  <si>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</si>
  <si>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</si>
  <si>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</si>
  <si>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</si>
  <si>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</si>
  <si>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</si>
  <si>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</si>
  <si>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</si>
  <si>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</si>
  <si>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</si>
  <si>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</si>
  <si>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</si>
  <si>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</si>
  <si>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</si>
  <si>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</si>
  <si>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</si>
  <si>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</si>
  <si>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</si>
  <si>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</si>
  <si>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</si>
  <si>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</si>
  <si>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</si>
  <si>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</si>
  <si>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</si>
  <si>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</si>
  <si>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</si>
  <si>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</si>
  <si>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</si>
  <si>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</si>
  <si>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</si>
  <si>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</si>
  <si>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</si>
  <si>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</si>
  <si>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</si>
  <si>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</si>
  <si>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</si>
  <si>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</si>
  <si>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</si>
  <si>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</si>
  <si>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</si>
  <si>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</si>
  <si>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</si>
  <si>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</si>
  <si>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</si>
  <si>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</si>
  <si>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</si>
  <si>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</si>
  <si>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</si>
  <si>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</si>
  <si>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</si>
  <si>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</si>
  <si>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</si>
  <si>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</si>
  <si>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</si>
  <si>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</si>
  <si>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</si>
  <si>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</si>
  <si>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</si>
  <si>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</si>
  <si>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</si>
  <si>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</si>
  <si>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</si>
  <si>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</si>
  <si>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</si>
  <si>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</si>
  <si>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</si>
  <si>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</si>
  <si>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</si>
  <si>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</si>
  <si>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</si>
  <si>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</si>
  <si>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</si>
  <si>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</si>
  <si>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</si>
  <si>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</si>
  <si>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</si>
  <si>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</si>
  <si>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</si>
  <si>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</si>
  <si>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</si>
  <si>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</si>
  <si>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</si>
  <si>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</si>
  <si>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</si>
  <si>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</si>
  <si>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</si>
  <si>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</si>
  <si>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</si>
  <si>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</si>
  <si>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</si>
  <si>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</si>
  <si>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</si>
  <si>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</si>
  <si>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</si>
  <si>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</si>
  <si>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</si>
  <si>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</si>
  <si>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</si>
  <si>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</si>
  <si>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</si>
  <si>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</si>
  <si>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</si>
  <si>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</si>
  <si>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</si>
  <si>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</si>
  <si>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</si>
  <si>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</si>
  <si>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</si>
  <si>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</si>
  <si>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</si>
  <si>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</si>
  <si>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</si>
  <si>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</si>
  <si>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</si>
  <si>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</si>
  <si>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</si>
  <si>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</si>
  <si>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</si>
  <si>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</si>
  <si>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</si>
  <si>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</si>
  <si>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</si>
  <si>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</si>
  <si>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</si>
  <si>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</si>
  <si>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</si>
  <si>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</si>
  <si>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</si>
  <si>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</si>
  <si>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</si>
  <si>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</si>
  <si>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</si>
  <si>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</si>
  <si>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</si>
  <si>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</si>
  <si>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</si>
  <si>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</si>
  <si>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</si>
  <si>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</si>
  <si>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</si>
  <si>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</si>
  <si>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</si>
  <si>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</si>
  <si>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</si>
  <si>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</si>
  <si>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</si>
  <si>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</si>
  <si>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</si>
  <si>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</si>
  <si>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</si>
  <si>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</si>
  <si>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</si>
  <si>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</si>
  <si>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</si>
  <si>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</si>
  <si>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</si>
  <si>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</si>
  <si>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</si>
  <si>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</si>
  <si>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</si>
  <si>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</si>
  <si>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</si>
  <si>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</si>
  <si>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</si>
  <si>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</si>
  <si>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</si>
  <si>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</si>
  <si>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</si>
  <si>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</si>
  <si>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</si>
  <si>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</si>
  <si>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</si>
  <si>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</si>
  <si>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</si>
  <si>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</si>
  <si>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</si>
  <si>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</si>
  <si>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</si>
  <si>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</si>
  <si>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</si>
  <si>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</si>
  <si>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</si>
  <si>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</si>
  <si>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</si>
  <si>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</si>
  <si>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</si>
  <si>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</si>
  <si>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</si>
  <si>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</si>
  <si>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</si>
  <si>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</si>
  <si>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</si>
  <si>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</si>
  <si>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</si>
  <si>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</si>
  <si>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</si>
  <si>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</si>
  <si>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</si>
  <si>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</si>
  <si>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</si>
  <si>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</si>
  <si>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</si>
  <si>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</si>
  <si>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</si>
  <si>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</si>
  <si>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</si>
  <si>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</si>
  <si>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</si>
  <si>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</si>
  <si>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</si>
  <si>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</si>
  <si>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</si>
  <si>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</si>
  <si>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</si>
  <si>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</si>
  <si>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</si>
  <si>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</si>
  <si>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</si>
  <si>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</si>
  <si>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</si>
  <si>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</si>
  <si>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</si>
  <si>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</si>
  <si>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</si>
  <si>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</si>
  <si>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</si>
  <si>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</si>
  <si>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</si>
  <si>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</si>
  <si>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</si>
  <si>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</si>
  <si>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</si>
  <si>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</si>
  <si>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</si>
  <si>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</si>
  <si>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</si>
  <si>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</si>
  <si>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</si>
  <si>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</si>
  <si>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</si>
  <si>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</si>
  <si>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</si>
  <si>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</si>
  <si>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</si>
  <si>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</si>
  <si>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</si>
  <si>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</si>
  <si>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</si>
  <si>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</si>
  <si>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</si>
  <si>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</si>
  <si>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</si>
  <si>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</si>
  <si>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</si>
  <si>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</si>
  <si>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</si>
  <si>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</si>
  <si>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</si>
  <si>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</si>
  <si>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</si>
  <si>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</si>
  <si>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</si>
  <si>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</si>
  <si>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</si>
  <si>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</si>
  <si>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</si>
  <si>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</si>
  <si>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</si>
  <si>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</si>
  <si>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</si>
  <si>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</si>
  <si>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</si>
  <si>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</si>
  <si>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</si>
  <si>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</si>
  <si>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</si>
  <si>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</si>
  <si>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</si>
  <si>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</si>
  <si>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</si>
  <si>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</si>
  <si>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</si>
  <si>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</si>
  <si>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</si>
  <si>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</si>
  <si>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</si>
  <si>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</si>
  <si>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</si>
  <si>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</si>
  <si>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</si>
  <si>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</si>
  <si>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</si>
  <si>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</si>
  <si>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</si>
  <si>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</si>
  <si>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</si>
  <si>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</si>
  <si>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</si>
  <si>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</si>
  <si>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</si>
  <si>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</si>
  <si>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</si>
  <si>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</si>
  <si>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</si>
  <si>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</si>
  <si>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</si>
  <si>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</si>
  <si>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</si>
  <si>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</si>
  <si>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</si>
  <si>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</si>
  <si>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</si>
  <si>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</si>
  <si>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</si>
  <si>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</si>
  <si>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</si>
  <si>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</si>
  <si>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</si>
  <si>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</si>
  <si>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</si>
  <si>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</si>
  <si>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</si>
  <si>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</si>
  <si>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</si>
  <si>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</si>
  <si>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</si>
  <si>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</si>
  <si>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</si>
  <si>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</si>
  <si>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</si>
  <si>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</si>
  <si>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</si>
  <si>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</si>
  <si>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</si>
  <si>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</si>
  <si>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</si>
  <si>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</si>
  <si>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</si>
  <si>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</si>
  <si>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</si>
  <si>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</si>
  <si>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</si>
  <si>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</si>
  <si>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</si>
  <si>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</si>
  <si>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</si>
  <si>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</si>
  <si>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</si>
  <si>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</si>
  <si>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</si>
  <si>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</si>
  <si>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</si>
  <si>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</si>
  <si>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</si>
  <si>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</si>
  <si>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</si>
  <si>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</si>
  <si>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</si>
  <si>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</si>
  <si>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</si>
  <si>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</si>
  <si>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</si>
  <si>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</si>
  <si>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</si>
  <si>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</si>
  <si>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</si>
  <si>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</si>
  <si>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</si>
  <si>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</si>
  <si>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</si>
  <si>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</si>
  <si>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</si>
  <si>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</si>
  <si>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</si>
  <si>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</si>
  <si>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</si>
  <si>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</si>
  <si>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</si>
  <si>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</si>
  <si>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</si>
  <si>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</si>
  <si>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</si>
  <si>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</si>
  <si>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</si>
  <si>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</si>
  <si>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</si>
  <si>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</si>
  <si>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</si>
  <si>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</si>
  <si>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</si>
  <si>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</si>
  <si>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</si>
  <si>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</si>
  <si>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</si>
  <si>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</si>
  <si>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</si>
  <si>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</si>
  <si>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</si>
  <si>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</si>
  <si>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</si>
  <si>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</si>
  <si>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</si>
  <si>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</si>
  <si>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</si>
  <si>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</si>
  <si>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</si>
  <si>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</si>
  <si>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</si>
  <si>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</si>
  <si>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</si>
  <si>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</si>
  <si>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</si>
  <si>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</si>
  <si>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</si>
  <si>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</si>
  <si>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</si>
  <si>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</si>
  <si>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</si>
  <si>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</si>
  <si>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</si>
  <si>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</si>
  <si>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</si>
  <si>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</si>
  <si>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</si>
  <si>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</si>
  <si>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</si>
  <si>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</si>
  <si>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</si>
  <si>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</si>
  <si>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</si>
  <si>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</si>
  <si>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</si>
  <si>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</si>
  <si>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</si>
  <si>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</si>
  <si>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</si>
  <si>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</si>
  <si>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</si>
  <si>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</si>
  <si>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</si>
  <si>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</si>
  <si>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</si>
  <si>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</si>
  <si>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</si>
  <si>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</si>
  <si>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</si>
  <si>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</si>
  <si>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</si>
  <si>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</si>
  <si>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</si>
  <si>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</si>
  <si>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</si>
  <si>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</si>
  <si>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</si>
  <si>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</si>
  <si>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</si>
  <si>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</si>
  <si>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</si>
  <si>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</si>
  <si>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</si>
  <si>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</si>
  <si>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</si>
  <si>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</si>
  <si>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</si>
  <si>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</si>
  <si>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</si>
  <si>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</si>
  <si>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</si>
  <si>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</si>
  <si>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</si>
  <si>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</si>
  <si>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</si>
  <si>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</si>
  <si>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</si>
  <si>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</si>
  <si>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</si>
  <si>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</si>
  <si>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</si>
  <si>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</si>
  <si>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</si>
  <si>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</si>
  <si>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</si>
  <si>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</si>
  <si>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</si>
  <si>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</si>
  <si>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</si>
  <si>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</si>
  <si>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</si>
  <si>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</si>
  <si>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</si>
  <si>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</si>
  <si>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</si>
  <si>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</si>
  <si>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</si>
  <si>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</si>
  <si>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</si>
  <si>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</si>
  <si>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</si>
  <si>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</si>
  <si>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</si>
  <si>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</si>
  <si>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</si>
  <si>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</si>
  <si>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</si>
  <si>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</si>
  <si>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</si>
  <si>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</si>
  <si>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</si>
  <si>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</si>
  <si>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</si>
  <si>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</si>
  <si>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</si>
  <si>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</si>
  <si>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</si>
  <si>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</si>
  <si>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</si>
  <si>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</si>
  <si>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</si>
  <si>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</si>
  <si>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</si>
  <si>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</si>
  <si>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</si>
  <si>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</si>
  <si>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</si>
  <si>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</si>
  <si>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</si>
  <si>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</si>
  <si>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</si>
  <si>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</si>
  <si>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</si>
  <si>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</si>
  <si>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</si>
  <si>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</si>
  <si>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</si>
  <si>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</si>
  <si>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</si>
  <si>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</si>
  <si>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</si>
  <si>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</si>
  <si>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</si>
  <si>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</si>
  <si>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</si>
  <si>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</si>
  <si>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</si>
  <si>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</si>
  <si>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</si>
  <si>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</si>
  <si>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</si>
  <si>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</si>
  <si>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</si>
  <si>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</si>
  <si>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</si>
  <si>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</si>
  <si>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</si>
  <si>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</si>
  <si>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</si>
  <si>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</si>
  <si>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</si>
  <si>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</si>
  <si>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</si>
  <si>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</si>
  <si>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</si>
  <si>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</si>
  <si>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</si>
  <si>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</si>
  <si>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</si>
  <si>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</si>
  <si>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</si>
  <si>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</si>
  <si>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</si>
  <si>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</si>
  <si>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</si>
  <si>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</si>
  <si>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</si>
  <si>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</si>
  <si>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</si>
  <si>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</si>
  <si>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</si>
  <si>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</si>
  <si>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</si>
  <si>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</si>
  <si>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</si>
  <si>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</si>
  <si>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</si>
  <si>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</si>
  <si>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</si>
  <si>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</si>
  <si>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</si>
  <si>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</si>
  <si>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</si>
  <si>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</si>
  <si>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</si>
  <si>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</si>
  <si>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</si>
  <si>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</si>
  <si>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</si>
  <si>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</si>
  <si>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</si>
  <si>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</si>
  <si>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</si>
  <si>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</si>
  <si>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</si>
  <si>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</si>
  <si>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</si>
  <si>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</si>
  <si>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</si>
  <si>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</si>
  <si>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</si>
  <si>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</si>
  <si>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</si>
  <si>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</si>
  <si>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</si>
  <si>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</si>
  <si>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</si>
  <si>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</si>
  <si>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</si>
  <si>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</si>
  <si>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</si>
  <si>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</si>
  <si>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</si>
  <si>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</si>
  <si>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</si>
  <si>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</si>
  <si>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</si>
  <si>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</si>
  <si>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</si>
  <si>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</si>
  <si>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</si>
  <si>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</si>
  <si>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</si>
  <si>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</si>
  <si>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 xml:space="preserve">Elder </t>
  </si>
  <si>
    <t xml:space="preserve">Execução de solda - Condicionado a temperatura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</si>
  <si>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</si>
  <si>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</si>
  <si>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ZST</t>
  </si>
  <si>
    <t>Daniel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</si>
  <si>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</si>
  <si>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</si>
  <si>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</si>
  <si>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</si>
  <si>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</si>
  <si>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</si>
  <si>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</si>
  <si>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>Henrique</t>
  </si>
  <si>
    <t>PDM - Substituição de dormentes</t>
  </si>
  <si>
    <t>Equipe pronta 08:28, intervalo 08:31 até as 12:31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</si>
  <si>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</si>
  <si>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</si>
  <si>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</si>
  <si>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</si>
  <si>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</si>
  <si>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</si>
  <si>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</si>
  <si>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</si>
  <si>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</si>
  <si>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</si>
  <si>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</si>
  <si>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</si>
  <si>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Mc1 08:42, autorizado 09:21, em intervalo 09:58 até 12:30, realizou 3 soldas </t>
  </si>
  <si>
    <t xml:space="preserve">PDM - Substituição de trilho  </t>
  </si>
  <si>
    <t>Cancelado devido acidente U50 e U30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</si>
  <si>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</si>
  <si>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</si>
  <si>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</si>
  <si>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</si>
  <si>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</si>
  <si>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</si>
  <si>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</si>
  <si>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</si>
  <si>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 xml:space="preserve">Acidente U30 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</si>
  <si>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</si>
  <si>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</si>
  <si>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</si>
  <si>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</si>
  <si>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</si>
  <si>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</si>
  <si>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</si>
  <si>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</si>
  <si>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</si>
  <si>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</si>
  <si>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</si>
  <si>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</si>
  <si>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</si>
  <si>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</si>
  <si>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</si>
  <si>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</si>
  <si>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</si>
  <si>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 xml:space="preserve">MC1 15:32, aguarda autorização CCO </t>
  </si>
  <si>
    <t>, AGU</t>
  </si>
  <si>
    <t>PDM - Substituição de jacaré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</si>
  <si>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</si>
  <si>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</si>
  <si>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</si>
  <si>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</si>
  <si>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</si>
  <si>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</si>
  <si>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>K97100/ZTT1</t>
  </si>
  <si>
    <t>ZBV-3</t>
  </si>
  <si>
    <t>K65ZSU/ZSU2</t>
  </si>
  <si>
    <t>Descarga de barras 67+532 ao km 69+000</t>
  </si>
  <si>
    <t>3 (Lucas + Francisco + Escala)</t>
  </si>
  <si>
    <t>7683/9298/9302</t>
  </si>
  <si>
    <t>Edson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</si>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</sst>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6" headerRowBorderDxfId="194" tableBorderDxfId="195" totalsRowBorderDxfId="193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92"/>
    <tableColumn id="4" xr3:uid="{062C67FE-0D06-4582-BA9C-B087681F34EC}" name="SUB" dataDxfId="191"/>
    <tableColumn id="5" xr3:uid="{1DF130D1-4D15-4DFF-8266-F1B81CAA897E}" name="KM Inicio" dataDxfId="190"/>
    <tableColumn id="6" xr3:uid="{A344A0E9-F964-4FE5-9EB0-2661309404E9}" name="KM Fim" dataDxfId="189"/>
    <tableColumn id="7" xr3:uid="{B0ED4DF3-274E-46B6-A2D1-0985F47224C1}" name="Trecho" dataDxfId="188"/>
    <tableColumn id="8" xr3:uid="{1DE44FFC-B2F5-4DE5-A7E5-915DA69A16F8}" name="SB" dataDxfId="187"/>
    <tableColumn id="9" xr3:uid="{7841069B-E29E-4A5E-B561-931B24D14782}" name="NOME SUB" dataDxfId="186"/>
    <tableColumn id="10" xr3:uid="{01B251F8-5EA1-4C87-81E3-9BD14100B544}" name="Trecho Coordenação" dataDxfId="18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4"/>
    <tableColumn id="8" xr3:uid="{98E82858-1ECA-4DB3-8AE4-BBB972FC487D}" name="CORRELATO" dataDxfId="18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182" dataDxfId="181" headerRowBorderDxfId="179" tableBorderDxfId="180">
  <autoFilter ref="A1:A216" xr:uid="{0436727B-5FB8-4B0E-A1C6-DFB9231E4B16}"/>
  <tableColumns count="1">
    <tableColumn id="1" xr3:uid="{D0196BA9-8675-415E-BBE0-E5D0002285D2}" name="BLOCO" dataDxfId="17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AR1" activePane="topRight" state="frozen"/>
      <selection pane="topRight" activeCell="AU11" sqref="AU1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9" t="s">
        <v>916</v>
      </c>
      <c r="C1" s="200"/>
      <c r="D1" s="200"/>
      <c r="E1" s="3"/>
      <c r="F1" s="199" t="s">
        <v>917</v>
      </c>
      <c r="G1" s="200"/>
      <c r="H1" s="201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200"/>
      <c r="AB1" s="200"/>
      <c r="AC1" s="200"/>
      <c r="AD1" s="200"/>
      <c r="AE1" s="200"/>
      <c r="AF1" s="200"/>
      <c r="AG1" s="202"/>
      <c r="AH1" s="5"/>
      <c r="AI1" s="176" t="s">
        <v>918</v>
      </c>
      <c r="AJ1" s="177"/>
      <c r="AK1" s="177"/>
      <c r="AL1" s="177"/>
      <c r="AM1" s="178"/>
      <c r="AN1" s="179"/>
      <c r="AO1" s="177"/>
      <c r="AP1" s="177"/>
      <c r="AQ1" s="177"/>
      <c r="AR1" s="177"/>
      <c r="AS1" s="177"/>
      <c r="AT1" s="177"/>
      <c r="AU1" s="177"/>
      <c r="AV1" s="177"/>
      <c r="AW1" s="177"/>
      <c r="AX1" s="177"/>
      <c r="AY1" s="177"/>
      <c r="AZ1" s="177"/>
      <c r="BA1" s="177"/>
      <c r="BB1" s="177"/>
      <c r="BC1" s="177"/>
      <c r="BD1" s="177"/>
      <c r="BE1" s="177"/>
      <c r="BF1" s="180"/>
      <c r="BG1" s="5"/>
      <c r="BH1" s="181" t="s">
        <v>919</v>
      </c>
      <c r="BI1" s="182"/>
      <c r="BJ1" s="182"/>
      <c r="BK1" s="183"/>
      <c r="BL1" s="5"/>
      <c r="BM1" s="173" t="s">
        <v>920</v>
      </c>
      <c r="BN1" s="174"/>
      <c r="BO1" s="174"/>
      <c r="BP1" s="174"/>
      <c r="BQ1" s="174"/>
      <c r="BR1" s="174"/>
      <c r="BS1" s="175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76" t="s">
        <v>921</v>
      </c>
      <c r="AJ2" s="177"/>
      <c r="AK2" s="177"/>
      <c r="AL2" s="177"/>
      <c r="AM2" s="178"/>
      <c r="AN2" s="179"/>
      <c r="AO2" s="177"/>
      <c r="AP2" s="177"/>
      <c r="AQ2" s="180"/>
      <c r="AR2" s="6"/>
      <c r="AS2" s="176" t="s">
        <v>924</v>
      </c>
      <c r="AT2" s="177"/>
      <c r="AU2" s="177"/>
      <c r="AV2" s="177"/>
      <c r="AW2" s="177"/>
      <c r="AX2" s="177"/>
      <c r="AY2" s="180"/>
      <c r="AZ2" s="6"/>
      <c r="BA2" s="190" t="s">
        <v>925</v>
      </c>
      <c r="BB2" s="191"/>
      <c r="BC2" s="176" t="s">
        <v>922</v>
      </c>
      <c r="BD2" s="177"/>
      <c r="BE2" s="177"/>
      <c r="BF2" s="180"/>
      <c r="BG2" s="5"/>
      <c r="BH2" s="184"/>
      <c r="BI2" s="185"/>
      <c r="BJ2" s="185"/>
      <c r="BK2" s="186"/>
      <c r="BL2" s="5"/>
      <c r="BM2" s="187"/>
      <c r="BN2" s="188"/>
      <c r="BO2" s="188"/>
      <c r="BP2" s="188"/>
      <c r="BQ2" s="188"/>
      <c r="BR2" s="188"/>
      <c r="BS2" s="189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90" t="s">
        <v>926</v>
      </c>
      <c r="AJ3" s="191"/>
      <c r="AK3" s="190" t="s">
        <v>927</v>
      </c>
      <c r="AL3" s="196"/>
      <c r="AM3" s="197"/>
      <c r="AN3" s="198"/>
      <c r="AO3" s="196"/>
      <c r="AP3" s="196"/>
      <c r="AQ3" s="191"/>
      <c r="AR3" s="63"/>
      <c r="AS3" s="194" t="s">
        <v>933</v>
      </c>
      <c r="AT3" s="195"/>
      <c r="AU3" s="194" t="s">
        <v>934</v>
      </c>
      <c r="AV3" s="195"/>
      <c r="AW3" s="194" t="s">
        <v>935</v>
      </c>
      <c r="AX3" s="195"/>
      <c r="AY3" s="63" t="s">
        <v>936</v>
      </c>
      <c r="AZ3" s="63"/>
      <c r="BA3" s="192"/>
      <c r="BB3" s="193"/>
      <c r="BC3" s="190" t="s">
        <v>929</v>
      </c>
      <c r="BD3" s="196"/>
      <c r="BE3" s="196"/>
      <c r="BF3" s="191"/>
      <c r="BG3" s="62"/>
      <c r="BH3" s="184"/>
      <c r="BI3" s="185"/>
      <c r="BJ3" s="185"/>
      <c r="BK3" s="186"/>
      <c r="BL3" s="62"/>
      <c r="BM3" s="173" t="s">
        <v>937</v>
      </c>
      <c r="BN3" s="174"/>
      <c r="BO3" s="174"/>
      <c r="BP3" s="175"/>
      <c r="BQ3" s="173" t="s">
        <v>707</v>
      </c>
      <c r="BR3" s="174"/>
      <c r="BS3" s="175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>
        <f>IF(D6="","*",IFERROR(IF(ISODD(COUNT(AS6:AX6)),"ERRO",SUM((AT6-AS6),(AV6-AU6),(AX6-AW6))),"ERRO"))</f>
        <v>0.12638888888888894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1009</v>
      </c>
      <c r="BG6" s="16"/>
      <c r="BH6" s="110">
        <v>2</v>
      </c>
      <c r="BI6" s="110" t="s">
        <v>1011</v>
      </c>
      <c r="BJ6" s="110" t="s">
        <v>1011</v>
      </c>
      <c r="BK6" s="110" t="s">
        <v>1011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1.0111111111111115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8" t="str">
        <f t="shared" ref="BT7:BT70" si="6">IF(BN7="","",SUBSTITUTE(BM7," ","")&amp;SUBSTITUTE(BN7," ",""))</f>
        <v>SuperExecução</v>
      </c>
    </row>
    <row r="8" spans="1:72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>
        <f>IF(D8="","*",IFERROR(IF(ISODD(COUNT(AS8:AX8)),"ERRO",SUM((AT8-AS8),(AV8-AU8),(AX8-AW8))),"ERRO"))</f>
        <v>0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1017</v>
      </c>
      <c r="BG8" s="16"/>
      <c r="BH8" s="110">
        <v>0</v>
      </c>
      <c r="BI8" s="110" t="s">
        <v>1019</v>
      </c>
      <c r="BJ8" s="110" t="s">
        <v>1019</v>
      </c>
      <c r="BK8" s="110" t="s">
        <v>1019</v>
      </c>
      <c r="BL8" s="16"/>
      <c r="BM8" s="130" t="s">
        <v>402</v>
      </c>
      <c r="BN8" s="130" t="s">
        <v>422</v>
      </c>
      <c r="BO8" s="130" t="s">
        <v>538</v>
      </c>
      <c r="BP8" s="110" t="s">
        <v>1019</v>
      </c>
      <c r="BQ8" s="12" t="str">
        <f t="shared" si="3"/>
        <v>Produção e Intervalo</v>
      </c>
      <c r="BR8" s="19">
        <f t="shared" si="4"/>
        <v>0</v>
      </c>
      <c r="BS8" s="19">
        <f t="shared" si="5"/>
        <v>0</v>
      </c>
      <c r="BT8" s="8" t="str">
        <f t="shared" si="6"/>
        <v>MecanizaçãoOperação</v>
      </c>
    </row>
    <row r="9" spans="1:72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>IF(D9="","*",IFERROR(IF(ISODD(COUNT(AS9:AX9)),"ERRO",SUM((AT9-AS9),(AV9-AU9),(AX9-AW9))),"ERRO"))</f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1020</v>
      </c>
      <c r="I10" s="106" t="s">
        <v>1020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1021</v>
      </c>
      <c r="W10" s="151" t="s">
        <v>1018</v>
      </c>
      <c r="X10" s="104" t="s">
        <v>386</v>
      </c>
      <c r="Y10" s="129"/>
      <c r="Z10" s="104"/>
      <c r="AA10" s="105" t="s">
        <v>1022</v>
      </c>
      <c r="AB10" s="103" t="s">
        <v>377</v>
      </c>
      <c r="AC10" s="152" t="s">
        <v>371</v>
      </c>
      <c r="AD10" s="107">
        <v>0.33333333333333331</v>
      </c>
      <c r="AE10" s="105">
        <v>9376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>
        <v>0.39513888888888887</v>
      </c>
      <c r="AS10" s="108">
        <v>0.49305555555555558</v>
      </c>
      <c r="AT10" s="108">
        <v>0.58333333333333337</v>
      </c>
      <c r="AU10" s="136">
        <v>0.65625</v>
      </c>
      <c r="AV10" s="136"/>
      <c r="AW10" s="14"/>
      <c r="AX10" s="14"/>
      <c r="AY10" s="164" t="str">
        <f>IF(D10="","*",IFERROR(IF(ISODD(COUNT(AS10:AX10)),"ERRO",SUM((AT10-AS10),(AV10-AU10),(AX10-AW10))),"ERRO"))</f>
        <v>ERRO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1021</v>
      </c>
      <c r="BG10" s="16"/>
      <c r="BH10" s="17">
        <v>1</v>
      </c>
      <c r="BI10" s="17"/>
      <c r="BJ10" s="17" t="s">
        <v>1023</v>
      </c>
      <c r="BK10" s="18" t="s">
        <v>1024</v>
      </c>
      <c r="BL10" s="16"/>
      <c r="BM10" s="130"/>
      <c r="BN10" s="130"/>
      <c r="BO10" s="130"/>
      <c r="BP10" s="18"/>
      <c r="BQ10" s="12" t="e">
        <f t="shared" si="3"/>
        <v>#VALUE!</v>
      </c>
      <c r="BR10" s="19" t="e">
        <f t="shared" si="4"/>
        <v>#VALUE!</v>
      </c>
      <c r="BS10" s="19">
        <f t="shared" si="5"/>
        <v>0</v>
      </c>
      <c r="BT10" s="8" t="str">
        <f t="shared" si="6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1025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0.51736111111111116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6.2500000000000056E-2</v>
      </c>
      <c r="AZ11" s="153"/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1025</v>
      </c>
      <c r="BG11" s="16"/>
      <c r="BH11" s="17">
        <v>2</v>
      </c>
      <c r="BI11" s="17"/>
      <c r="BJ11" s="17" t="s">
        <v>1027</v>
      </c>
      <c r="BK11" s="17" t="s">
        <v>1028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 t="shared" si="3"/>
        <v>Aderente</v>
      </c>
      <c r="BR11" s="19">
        <f t="shared" si="4"/>
        <v>1.0000000000000009</v>
      </c>
      <c r="BS11" s="19">
        <f t="shared" si="5"/>
        <v>2</v>
      </c>
      <c r="BT11" s="8" t="str">
        <f t="shared" si="6"/>
        <v>OKOK</v>
      </c>
    </row>
    <row r="12" spans="1:72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>IF(D12="","*",IFERROR(IF(ISODD(COUNT(AS12:AX12)),"ERRO",SUM((AT12-AS12),(AV12-AU12),(AX12-AW12))),"ERRO"))</f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8" t="str">
        <f t="shared" si="6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1029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1030</v>
      </c>
      <c r="W13" s="151" t="s">
        <v>1026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f>BS_CONTROLE[[#This Row],[KM - Inicio]]</f>
        <v>208.75</v>
      </c>
      <c r="AQ13" s="105">
        <f>BS_CONTROLE[[#This Row],[KM - Inicio]]</f>
        <v>208.75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1030</v>
      </c>
      <c r="BG13" s="16"/>
      <c r="BH13" s="17">
        <v>0</v>
      </c>
      <c r="BI13" s="17"/>
      <c r="BJ13" s="17" t="s">
        <v>1031</v>
      </c>
      <c r="BK13" s="17" t="s">
        <v>1032</v>
      </c>
      <c r="BL13" s="16"/>
      <c r="BM13" s="130" t="s">
        <v>406</v>
      </c>
      <c r="BN13" s="130" t="s">
        <v>435</v>
      </c>
      <c r="BO13" s="130" t="s">
        <v>497</v>
      </c>
      <c r="BP13" s="18" t="s">
        <v>1033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SuperExecução</v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1530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1034</v>
      </c>
      <c r="W14" s="151" t="s">
        <v>1018</v>
      </c>
      <c r="X14" s="104" t="s">
        <v>381</v>
      </c>
      <c r="Y14" s="129"/>
      <c r="Z14" s="104"/>
      <c r="AA14" s="105" t="s">
        <v>1035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>
        <v>0.34513888888888888</v>
      </c>
      <c r="AS14" s="108">
        <v>0.42291666666666666</v>
      </c>
      <c r="AT14" s="108">
        <v>0.5625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0.13958333333333334</v>
      </c>
      <c r="AZ14" s="153"/>
      <c r="BA14" s="109">
        <v>850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1034</v>
      </c>
      <c r="BG14" s="16"/>
      <c r="BH14" s="17">
        <v>2</v>
      </c>
      <c r="BI14" s="17"/>
      <c r="BJ14" s="17" t="s">
        <v>1036</v>
      </c>
      <c r="BK14" s="17" t="s">
        <v>1037</v>
      </c>
      <c r="BL14" s="16"/>
      <c r="BM14" s="130" t="s">
        <v>402</v>
      </c>
      <c r="BN14" s="130" t="s">
        <v>422</v>
      </c>
      <c r="BO14" s="130" t="s">
        <v>527</v>
      </c>
      <c r="BP14" s="18" t="s">
        <v>527</v>
      </c>
      <c r="BQ14" s="12" t="str">
        <f t="shared" si="3"/>
        <v>Produção</v>
      </c>
      <c r="BR14" s="19">
        <f t="shared" si="4"/>
        <v>1.1166666666666667</v>
      </c>
      <c r="BS14" s="19">
        <f t="shared" si="5"/>
        <v>0.55555555555555558</v>
      </c>
      <c r="BT14" s="8" t="str">
        <f t="shared" si="6"/>
        <v>MecanizaçãoOperação</v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1038</v>
      </c>
      <c r="W15" s="151" t="s">
        <v>1039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>
        <v>0.35208333333333336</v>
      </c>
      <c r="AS15" s="108">
        <v>0.35486111111111113</v>
      </c>
      <c r="AT15" s="108">
        <v>0.52083333333333337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0.16597222222222224</v>
      </c>
      <c r="AZ15" s="153"/>
      <c r="BA15" s="109"/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1038</v>
      </c>
      <c r="BG15" s="16"/>
      <c r="BH15" s="17">
        <v>1</v>
      </c>
      <c r="BI15" s="17"/>
      <c r="BJ15" s="17" t="s">
        <v>1040</v>
      </c>
      <c r="BK15" s="17" t="s">
        <v>1040</v>
      </c>
      <c r="BL15" s="16"/>
      <c r="BM15" s="130"/>
      <c r="BN15" s="130"/>
      <c r="BO15" s="130"/>
      <c r="BP15" s="18"/>
      <c r="BQ15" s="12" t="str">
        <f t="shared" si="3"/>
        <v>Produção</v>
      </c>
      <c r="BR15" s="19">
        <f t="shared" si="4"/>
        <v>1.9916666666666669</v>
      </c>
      <c r="BS15" s="19">
        <f t="shared" si="5"/>
        <v>0</v>
      </c>
      <c r="BT15" s="8" t="str">
        <f t="shared" si="6"/>
        <v/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1038</v>
      </c>
      <c r="W16" s="151" t="s">
        <v>1041</v>
      </c>
      <c r="X16" s="104" t="s">
        <v>386</v>
      </c>
      <c r="Y16" s="129"/>
      <c r="Z16" s="104"/>
      <c r="AA16" s="105" t="s">
        <v>1042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>
        <v>0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1038</v>
      </c>
      <c r="BG16" s="16"/>
      <c r="BH16" s="17">
        <v>0</v>
      </c>
      <c r="BI16" s="17"/>
      <c r="BJ16" s="17" t="s">
        <v>1043</v>
      </c>
      <c r="BK16" s="17" t="s">
        <v>1043</v>
      </c>
      <c r="BL16" s="16"/>
      <c r="BM16" s="130" t="s">
        <v>406</v>
      </c>
      <c r="BN16" s="130" t="s">
        <v>435</v>
      </c>
      <c r="BO16" s="130" t="s">
        <v>497</v>
      </c>
      <c r="BP16" s="18" t="s">
        <v>1044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SuperExecução</v>
      </c>
    </row>
    <row r="17" spans="1:72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1045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1046</v>
      </c>
      <c r="W17" s="151" t="s">
        <v>1047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1046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8" t="str">
        <f t="shared" si="6"/>
        <v/>
      </c>
    </row>
    <row r="18" spans="1:72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1045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1048</v>
      </c>
      <c r="W18" s="151" t="s">
        <v>1047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>
        <f>IF(D18="","*",IFERROR(IF(ISODD(COUNT(AS18:AX18)),"ERRO",SUM((AT18-AS18),(AV18-AU18),(AX18-AW18))),"ERRO"))</f>
        <v>0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1048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1049</v>
      </c>
      <c r="W19" s="151" t="s">
        <v>1026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>
        <v>0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IF(D19="","*",IFERROR(IF(ISODD(COUNT(AS19:AX19)),"ERRO",SUM((AT19-AS19),(AV19-AU19),(AX19-AW19))),"ERRO"))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1049</v>
      </c>
      <c r="BG19" s="16"/>
      <c r="BH19" s="17">
        <v>0</v>
      </c>
      <c r="BI19" s="17"/>
      <c r="BJ19" s="17" t="s">
        <v>1050</v>
      </c>
      <c r="BK19" s="17" t="s">
        <v>1050</v>
      </c>
      <c r="BL19" s="16"/>
      <c r="BM19" s="130" t="s">
        <v>396</v>
      </c>
      <c r="BN19" s="130" t="s">
        <v>430</v>
      </c>
      <c r="BO19" s="130" t="s">
        <v>430</v>
      </c>
      <c r="BP19" s="18" t="s">
        <v>1051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NãoControláveisAcidente</v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1049</v>
      </c>
      <c r="W20" s="151" t="s">
        <v>1026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>
        <v>0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1049</v>
      </c>
      <c r="BG20" s="16"/>
      <c r="BH20" s="17">
        <v>0</v>
      </c>
      <c r="BI20" s="17"/>
      <c r="BJ20" s="17" t="s">
        <v>1050</v>
      </c>
      <c r="BK20" s="17" t="s">
        <v>1050</v>
      </c>
      <c r="BL20" s="16"/>
      <c r="BM20" s="130" t="s">
        <v>396</v>
      </c>
      <c r="BN20" s="130" t="s">
        <v>430</v>
      </c>
      <c r="BO20" s="130" t="s">
        <v>430</v>
      </c>
      <c r="BP20" s="18" t="s">
        <v>1051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NãoControláveisAcidente</v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1009</v>
      </c>
      <c r="W21" s="151" t="s">
        <v>1010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>
        <v>0.36249999999999999</v>
      </c>
      <c r="AS21" s="108">
        <v>0.4152777777777778</v>
      </c>
      <c r="AT21" s="108">
        <v>0.54236111111111107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0.12708333333333327</v>
      </c>
      <c r="AZ21" s="153"/>
      <c r="BA21" s="109">
        <v>3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1009</v>
      </c>
      <c r="BG21" s="16"/>
      <c r="BH21" s="17">
        <v>2</v>
      </c>
      <c r="BI21" s="17"/>
      <c r="BJ21" s="17" t="s">
        <v>1052</v>
      </c>
      <c r="BK21" s="17" t="s">
        <v>1053</v>
      </c>
      <c r="BL21" s="16"/>
      <c r="BM21" s="130" t="s">
        <v>410</v>
      </c>
      <c r="BN21" s="130" t="s">
        <v>410</v>
      </c>
      <c r="BO21" s="130" t="s">
        <v>410</v>
      </c>
      <c r="BP21" s="18" t="s">
        <v>558</v>
      </c>
      <c r="BQ21" s="12" t="str">
        <f t="shared" si="3"/>
        <v>Aderente</v>
      </c>
      <c r="BR21" s="19">
        <f t="shared" si="4"/>
        <v>1.0166666666666662</v>
      </c>
      <c r="BS21" s="19">
        <f t="shared" si="5"/>
        <v>1.5</v>
      </c>
      <c r="BT21" s="8" t="str">
        <f t="shared" si="6"/>
        <v>OKOK</v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1049</v>
      </c>
      <c r="W22" s="151" t="s">
        <v>1054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1049</v>
      </c>
      <c r="BG22" s="16"/>
      <c r="BH22" s="17">
        <v>0</v>
      </c>
      <c r="BI22" s="17"/>
      <c r="BJ22" s="17" t="s">
        <v>1055</v>
      </c>
      <c r="BK22" s="17" t="s">
        <v>1055</v>
      </c>
      <c r="BL22" s="16"/>
      <c r="BM22" s="130" t="s">
        <v>396</v>
      </c>
      <c r="BN22" s="130" t="s">
        <v>430</v>
      </c>
      <c r="BO22" s="130" t="s">
        <v>430</v>
      </c>
      <c r="BP22" s="18" t="s">
        <v>1055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NãoControláveisAcidente</v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1056</v>
      </c>
      <c r="I23" s="106" t="s">
        <v>1056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1057</v>
      </c>
      <c r="W23" s="151" t="s">
        <v>1058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1057</v>
      </c>
      <c r="BG23" s="16"/>
      <c r="BH23" s="17">
        <v>0</v>
      </c>
      <c r="BI23" s="17"/>
      <c r="BJ23" s="17" t="s">
        <v>1055</v>
      </c>
      <c r="BK23" s="17" t="s">
        <v>1055</v>
      </c>
      <c r="BL23" s="16"/>
      <c r="BM23" s="130" t="s">
        <v>396</v>
      </c>
      <c r="BN23" s="130" t="s">
        <v>430</v>
      </c>
      <c r="BO23" s="130" t="s">
        <v>430</v>
      </c>
      <c r="BP23" s="18" t="s">
        <v>1055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NãoControláveisAcidente</v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1059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1060</v>
      </c>
      <c r="W24" s="151" t="s">
        <v>1018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>
        <v>0.35833333333333334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1060</v>
      </c>
      <c r="BG24" s="16"/>
      <c r="BH24" s="17">
        <v>0</v>
      </c>
      <c r="BI24" s="17"/>
      <c r="BJ24" s="17" t="s">
        <v>1061</v>
      </c>
      <c r="BK24" s="17" t="s">
        <v>1061</v>
      </c>
      <c r="BL24" s="16"/>
      <c r="BM24" s="130" t="s">
        <v>396</v>
      </c>
      <c r="BN24" s="130" t="s">
        <v>430</v>
      </c>
      <c r="BO24" s="130" t="s">
        <v>430</v>
      </c>
      <c r="BP24" s="18" t="s">
        <v>1055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NãoControláveisAcidente</v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1062</v>
      </c>
      <c r="W25" s="151" t="s">
        <v>1026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>
        <v>0.33333333333333331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1062</v>
      </c>
      <c r="BG25" s="16"/>
      <c r="BH25" s="17">
        <v>0</v>
      </c>
      <c r="BI25" s="17"/>
      <c r="BJ25" s="17" t="s">
        <v>1063</v>
      </c>
      <c r="BK25" s="17" t="s">
        <v>1063</v>
      </c>
      <c r="BL25" s="16"/>
      <c r="BM25" s="130" t="s">
        <v>396</v>
      </c>
      <c r="BN25" s="130" t="s">
        <v>430</v>
      </c>
      <c r="BO25" s="130" t="s">
        <v>430</v>
      </c>
      <c r="BP25" s="18" t="s">
        <v>1064</v>
      </c>
      <c r="BQ25" s="12" t="str">
        <f t="shared" si="3"/>
        <v>Produção e Intervalo</v>
      </c>
      <c r="BR25" s="19">
        <f t="shared" si="4"/>
        <v>0</v>
      </c>
      <c r="BS25" s="19">
        <f t="shared" si="5"/>
        <v>0</v>
      </c>
      <c r="BT25" s="8" t="str">
        <f t="shared" si="6"/>
        <v>NãoControláveisAcidente</v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1062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1062</v>
      </c>
      <c r="BG26" s="16"/>
      <c r="BH26" s="17">
        <v>0</v>
      </c>
      <c r="BI26" s="17"/>
      <c r="BJ26" s="17" t="s">
        <v>1063</v>
      </c>
      <c r="BK26" s="17" t="s">
        <v>1063</v>
      </c>
      <c r="BL26" s="16"/>
      <c r="BM26" s="130" t="s">
        <v>396</v>
      </c>
      <c r="BN26" s="130" t="s">
        <v>430</v>
      </c>
      <c r="BO26" s="130" t="s">
        <v>430</v>
      </c>
      <c r="BP26" s="18" t="s">
        <v>1064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NãoControláveisAcidente</v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1062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1062</v>
      </c>
      <c r="BG27" s="16"/>
      <c r="BH27" s="17">
        <v>0</v>
      </c>
      <c r="BI27" s="17"/>
      <c r="BJ27" s="17" t="s">
        <v>1063</v>
      </c>
      <c r="BK27" s="17" t="s">
        <v>1063</v>
      </c>
      <c r="BL27" s="16"/>
      <c r="BM27" s="130" t="s">
        <v>396</v>
      </c>
      <c r="BN27" s="130" t="s">
        <v>430</v>
      </c>
      <c r="BO27" s="130" t="s">
        <v>430</v>
      </c>
      <c r="BP27" s="18" t="s">
        <v>1064</v>
      </c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>NãoControláveisAcidente</v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1062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1062</v>
      </c>
      <c r="BG28" s="16"/>
      <c r="BH28" s="17">
        <v>0</v>
      </c>
      <c r="BI28" s="17"/>
      <c r="BJ28" s="17" t="s">
        <v>1063</v>
      </c>
      <c r="BK28" s="17" t="s">
        <v>1063</v>
      </c>
      <c r="BL28" s="16"/>
      <c r="BM28" s="130" t="s">
        <v>396</v>
      </c>
      <c r="BN28" s="130" t="s">
        <v>430</v>
      </c>
      <c r="BO28" s="130" t="s">
        <v>430</v>
      </c>
      <c r="BP28" s="18" t="s">
        <v>1064</v>
      </c>
      <c r="BQ28" s="12" t="str">
        <f t="shared" si="3"/>
        <v>Produção e Intervalo</v>
      </c>
      <c r="BR28" s="19">
        <f t="shared" si="4"/>
        <v>0</v>
      </c>
      <c r="BS28" s="19">
        <f t="shared" si="5"/>
        <v>0</v>
      </c>
      <c r="BT28" s="8" t="str">
        <f t="shared" si="6"/>
        <v>NãoControláveisAcidente</v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1065</v>
      </c>
      <c r="N29" s="105" t="s">
        <v>1066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1067</v>
      </c>
      <c r="W29" s="151" t="s">
        <v>1068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4.1666666666666685E-2</v>
      </c>
      <c r="AZ29" s="153"/>
      <c r="BA29" s="109">
        <v>50</v>
      </c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1067</v>
      </c>
      <c r="BG29" s="16"/>
      <c r="BH29" s="17">
        <v>2</v>
      </c>
      <c r="BI29" s="17"/>
      <c r="BJ29" s="17" t="s">
        <v>1069</v>
      </c>
      <c r="BK29" s="17" t="s">
        <v>1069</v>
      </c>
      <c r="BL29" s="16"/>
      <c r="BM29" s="130" t="s">
        <v>410</v>
      </c>
      <c r="BN29" s="130" t="s">
        <v>410</v>
      </c>
      <c r="BO29" s="130" t="s">
        <v>410</v>
      </c>
      <c r="BP29" s="18" t="s">
        <v>558</v>
      </c>
      <c r="BQ29" s="12" t="str">
        <f t="shared" si="3"/>
        <v>Aderente</v>
      </c>
      <c r="BR29" s="19">
        <f t="shared" si="4"/>
        <v>1.0000000000000004</v>
      </c>
      <c r="BS29" s="19">
        <f t="shared" si="5"/>
        <v>1</v>
      </c>
      <c r="BT29" s="8" t="str">
        <f t="shared" si="6"/>
        <v>OKOK</v>
      </c>
    </row>
    <row r="30" spans="1:72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>IF(D30="","*",IFERROR(IF(ISODD(COUNT(AS30:AX30)),"ERRO",SUM((AT30-AS30),(AV30-AU30),(AX30-AW30))),"ERRO"))</f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1017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1017</v>
      </c>
      <c r="BG31" s="16"/>
      <c r="BH31" s="17">
        <v>0</v>
      </c>
      <c r="BI31" s="17"/>
      <c r="BJ31" s="17" t="s">
        <v>1070</v>
      </c>
      <c r="BK31" s="17" t="s">
        <v>1070</v>
      </c>
      <c r="BL31" s="16"/>
      <c r="BM31" s="130" t="s">
        <v>396</v>
      </c>
      <c r="BN31" s="130" t="s">
        <v>430</v>
      </c>
      <c r="BO31" s="130" t="s">
        <v>430</v>
      </c>
      <c r="BP31" s="18" t="s">
        <v>1064</v>
      </c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1034</v>
      </c>
      <c r="W32" s="151" t="s">
        <v>1071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0.34236111111111112</v>
      </c>
      <c r="AS32" s="108">
        <v>0.34930555555555554</v>
      </c>
      <c r="AT32" s="108">
        <v>0.39097222222222222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4.1666666666666685E-2</v>
      </c>
      <c r="AZ32" s="153"/>
      <c r="BA32" s="109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1034</v>
      </c>
      <c r="BG32" s="16"/>
      <c r="BH32" s="17">
        <v>1</v>
      </c>
      <c r="BI32" s="17"/>
      <c r="BJ32" s="17" t="s">
        <v>1072</v>
      </c>
      <c r="BK32" s="17" t="s">
        <v>1072</v>
      </c>
      <c r="BL32" s="16"/>
      <c r="BM32" s="130" t="s">
        <v>410</v>
      </c>
      <c r="BN32" s="130" t="s">
        <v>410</v>
      </c>
      <c r="BO32" s="130" t="s">
        <v>410</v>
      </c>
      <c r="BP32" s="18" t="s">
        <v>558</v>
      </c>
      <c r="BQ32" s="12" t="str">
        <f t="shared" si="3"/>
        <v>Aderente</v>
      </c>
      <c r="BR32" s="19">
        <f t="shared" si="4"/>
        <v>1.0000000000000004</v>
      </c>
      <c r="BS32" s="19">
        <f t="shared" si="5"/>
        <v>1</v>
      </c>
      <c r="BT32" s="8" t="str">
        <f t="shared" si="6"/>
        <v>OKOK</v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1073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1074</v>
      </c>
      <c r="W33" s="151" t="s">
        <v>1075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>
        <v>0.3</v>
      </c>
      <c r="AS33" s="108">
        <v>0.34166666666666667</v>
      </c>
      <c r="AT33" s="108">
        <v>0.38333333333333336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4.1666666666666685E-2</v>
      </c>
      <c r="AZ33" s="153"/>
      <c r="BA33" s="109">
        <v>1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1074</v>
      </c>
      <c r="BG33" s="16"/>
      <c r="BH33" s="17">
        <v>1</v>
      </c>
      <c r="BI33" s="17"/>
      <c r="BJ33" s="17" t="s">
        <v>1076</v>
      </c>
      <c r="BK33" s="17" t="s">
        <v>1076</v>
      </c>
      <c r="BL33" s="16"/>
      <c r="BM33" s="130" t="s">
        <v>410</v>
      </c>
      <c r="BN33" s="130" t="s">
        <v>410</v>
      </c>
      <c r="BO33" s="130" t="s">
        <v>410</v>
      </c>
      <c r="BP33" s="18" t="s">
        <v>558</v>
      </c>
      <c r="BQ33" s="12" t="str">
        <f t="shared" si="3"/>
        <v>Aderente</v>
      </c>
      <c r="BR33" s="19">
        <f t="shared" si="4"/>
        <v>1.0000000000000004</v>
      </c>
      <c r="BS33" s="19">
        <f t="shared" si="5"/>
        <v>1</v>
      </c>
      <c r="BT33" s="8" t="str">
        <f t="shared" si="6"/>
        <v>OKOK</v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1077</v>
      </c>
      <c r="I34" s="106" t="s">
        <v>1012</v>
      </c>
      <c r="J34" s="105">
        <v>92</v>
      </c>
      <c r="K34" s="105">
        <v>83.7</v>
      </c>
      <c r="L34" s="105" t="s">
        <v>558</v>
      </c>
      <c r="M34" s="105" t="s">
        <v>1078</v>
      </c>
      <c r="N34" s="105" t="s">
        <v>1079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1074</v>
      </c>
      <c r="W34" s="151" t="s">
        <v>1080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0.64722222222222225</v>
      </c>
      <c r="AS34" s="108"/>
      <c r="AT34" s="108"/>
      <c r="AU34" s="136"/>
      <c r="AV34" s="136"/>
      <c r="AW34" s="14"/>
      <c r="AX34" s="14"/>
      <c r="AY34" s="164">
        <f>IF(D34="","*",IFERROR(IF(ISODD(COUNT(AS34:AX34)),"ERRO",SUM((AT34-AS34),(AV34-AU34),(AX34-AW34))),"ERRO"))</f>
        <v>0</v>
      </c>
      <c r="AZ34" s="153"/>
      <c r="BA34" s="109"/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1074</v>
      </c>
      <c r="BG34" s="16"/>
      <c r="BH34" s="17"/>
      <c r="BI34" s="17"/>
      <c r="BJ34" s="17" t="s">
        <v>1081</v>
      </c>
      <c r="BK34" s="18" t="s">
        <v>1082</v>
      </c>
      <c r="BL34" s="16" t="s">
        <v>1083</v>
      </c>
      <c r="BM34" s="130"/>
      <c r="BN34" s="130"/>
      <c r="BO34" s="130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1074</v>
      </c>
      <c r="W35" s="151" t="s">
        <v>1084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>
        <v>0</v>
      </c>
      <c r="AS35" s="108">
        <v>0</v>
      </c>
      <c r="AT35" s="108">
        <v>0</v>
      </c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>
        <v>0</v>
      </c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1074</v>
      </c>
      <c r="BG35" s="16"/>
      <c r="BH35" s="17">
        <v>0</v>
      </c>
      <c r="BI35" s="17"/>
      <c r="BJ35" s="17" t="s">
        <v>1081</v>
      </c>
      <c r="BK35" s="18" t="s">
        <v>1055</v>
      </c>
      <c r="BL35" s="16"/>
      <c r="BM35" s="130" t="s">
        <v>396</v>
      </c>
      <c r="BN35" s="130" t="s">
        <v>430</v>
      </c>
      <c r="BO35" s="130" t="s">
        <v>430</v>
      </c>
      <c r="BP35" s="18" t="s">
        <v>1064</v>
      </c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>NãoControláveisAcidente</v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1085</v>
      </c>
      <c r="W36" s="151" t="s">
        <v>1026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>
        <v>0</v>
      </c>
      <c r="AS36" s="108">
        <v>0</v>
      </c>
      <c r="AT36" s="108">
        <v>0</v>
      </c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1085</v>
      </c>
      <c r="BG36" s="16"/>
      <c r="BH36" s="17">
        <v>0</v>
      </c>
      <c r="BI36" s="17"/>
      <c r="BJ36" s="17" t="s">
        <v>1081</v>
      </c>
      <c r="BK36" s="18" t="s">
        <v>1055</v>
      </c>
      <c r="BL36" s="16"/>
      <c r="BM36" s="130" t="s">
        <v>396</v>
      </c>
      <c r="BN36" s="130" t="s">
        <v>430</v>
      </c>
      <c r="BO36" s="130" t="s">
        <v>430</v>
      </c>
      <c r="BP36" s="18" t="s">
        <v>1064</v>
      </c>
      <c r="BQ36" s="12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8" t="str">
        <f t="shared" si="6"/>
        <v>NãoControláveisAcidente</v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1017</v>
      </c>
      <c r="W37" s="151" t="s">
        <v>1018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>
        <v>0.34791666666666665</v>
      </c>
      <c r="AS37" s="108">
        <v>0</v>
      </c>
      <c r="AT37" s="108">
        <v>0</v>
      </c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1017</v>
      </c>
      <c r="BG37" s="16"/>
      <c r="BH37" s="17">
        <v>0</v>
      </c>
      <c r="BI37" s="17"/>
      <c r="BJ37" s="17" t="s">
        <v>1086</v>
      </c>
      <c r="BK37" s="17" t="s">
        <v>1086</v>
      </c>
      <c r="BL37" s="16"/>
      <c r="BM37" s="130" t="s">
        <v>396</v>
      </c>
      <c r="BN37" s="130" t="s">
        <v>430</v>
      </c>
      <c r="BO37" s="130" t="s">
        <v>430</v>
      </c>
      <c r="BP37" s="18" t="s">
        <v>1064</v>
      </c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>NãoControláveisAcidente</v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1087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1088</v>
      </c>
      <c r="W38" s="151" t="s">
        <v>1026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1088</v>
      </c>
      <c r="BG38" s="16"/>
      <c r="BH38" s="17">
        <v>0</v>
      </c>
      <c r="BI38" s="17"/>
      <c r="BJ38" s="17" t="s">
        <v>1089</v>
      </c>
      <c r="BK38" s="110" t="s">
        <v>1089</v>
      </c>
      <c r="BL38" s="16"/>
      <c r="BM38" s="130" t="s">
        <v>407</v>
      </c>
      <c r="BN38" s="130" t="s">
        <v>435</v>
      </c>
      <c r="BO38" s="130" t="s">
        <v>486</v>
      </c>
      <c r="BP38" s="18" t="s">
        <v>1090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ExpansãoExecução</v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1074</v>
      </c>
      <c r="W39" s="151" t="s">
        <v>1039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>
        <v>0</v>
      </c>
      <c r="AS39" s="108">
        <v>0</v>
      </c>
      <c r="AT39" s="108">
        <v>0</v>
      </c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>
        <v>0</v>
      </c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1074</v>
      </c>
      <c r="BG39" s="16"/>
      <c r="BH39" s="17">
        <v>0</v>
      </c>
      <c r="BI39" s="17"/>
      <c r="BJ39" s="17" t="s">
        <v>1081</v>
      </c>
      <c r="BK39" s="18" t="s">
        <v>1055</v>
      </c>
      <c r="BL39" s="16"/>
      <c r="BM39" s="130" t="s">
        <v>396</v>
      </c>
      <c r="BN39" s="130" t="s">
        <v>430</v>
      </c>
      <c r="BO39" s="130" t="s">
        <v>430</v>
      </c>
      <c r="BP39" s="18" t="s">
        <v>1064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NãoControláveisAcidente</v>
      </c>
    </row>
    <row r="40" spans="1:72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>IF(D40="","*",IFERROR(IF(ISODD(COUNT(AS40:AX40)),"ERRO",SUM((AT40-AS40),(AV40-AU40),(AX40-AW40))),"ERRO"))</f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>V92</v>
      </c>
      <c r="B41" s="102"/>
      <c r="C41" s="135" t="str">
        <f>IF(BS_CONTROLE[[#This Row],[DATA]]="","",WEEKNUM(BS_CONTROLE[[#This Row],[DATA]]))</f>
        <v/>
      </c>
      <c r="D41" s="104" t="s">
        <v>772</v>
      </c>
      <c r="E41" s="159">
        <v>769</v>
      </c>
      <c r="F41" s="126" t="s">
        <v>663</v>
      </c>
      <c r="G41" s="142" t="str">
        <f>IF(D41="","*",VLOOKUP(F41,BS_ATIVIDADE[],3,FALSE))</f>
        <v>MECANIZAÇÃO - SOCADORA</v>
      </c>
      <c r="H41" s="106" t="s">
        <v>1020</v>
      </c>
      <c r="I41" s="106" t="s">
        <v>1020</v>
      </c>
      <c r="J41" s="105">
        <v>70</v>
      </c>
      <c r="K41" s="105">
        <v>97.5</v>
      </c>
      <c r="L41" s="105">
        <v>96.578000000000003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41" s="127" t="s">
        <v>1091</v>
      </c>
      <c r="O41" s="106">
        <v>0.375</v>
      </c>
      <c r="P41" s="106">
        <v>8.3333333333333329E-2</v>
      </c>
      <c r="Q41" s="105">
        <v>100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MECANIZAÇÃO - SOCADORA</v>
      </c>
      <c r="AJ41" s="9" t="str">
        <f>IF(BS_CONTROLE[[#This Row],[Atividade]]=0, "-", BS_CONTROLE[[#This Row],[Atividade]])</f>
        <v>MECANIZAÇÃO - SOCADORA</v>
      </c>
      <c r="AK41" s="31" t="str">
        <f>BS_CONTROLE[[#This Row],[Local - Partida]]</f>
        <v>ZAC-2</v>
      </c>
      <c r="AL41" s="31" t="str">
        <f>BS_CONTROLE[[#This Row],[Local - Encerramento]]</f>
        <v>ZAC-2</v>
      </c>
      <c r="AM41" s="105" t="str">
        <f>IF(BS_CONTROLE[[#This Row],[Entre - Estações]]=0, "-", BS_CONTROLE[[#This Row],[Entre - Estações]])</f>
        <v>ZTT-ZLI</v>
      </c>
      <c r="AN41" s="105" t="str">
        <f>IF(BS_CONTROLE[[#This Row],[SB]]=0, "-", BS_CONTROLE[[#This Row],[SB]])</f>
        <v>K97100/ZTT1</v>
      </c>
      <c r="AO41" s="105">
        <f>IF(BS_CONTROLE[[#This Row],[SUB]]=0, "-", BS_CONTROLE[[#This Row],[SUB]])</f>
        <v>70</v>
      </c>
      <c r="AP41" s="105">
        <f>BS_CONTROLE[[#This Row],[KM - Inicio]]</f>
        <v>97.5</v>
      </c>
      <c r="AQ41" s="105">
        <f>BS_CONTROLE[[#This Row],[KM - Inicio]]</f>
        <v>97.5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>EXPANSÃO TURMA 1</v>
      </c>
      <c r="B42" s="102"/>
      <c r="C42" s="135" t="str">
        <f>IF(BS_CONTROLE[[#This Row],[DATA]]="","",WEEKNUM(BS_CONTROLE[[#This Row],[DATA]]))</f>
        <v/>
      </c>
      <c r="D42" s="104" t="s">
        <v>559</v>
      </c>
      <c r="E42" s="159">
        <v>536</v>
      </c>
      <c r="F42" s="126" t="s">
        <v>619</v>
      </c>
      <c r="G42" s="142" t="str">
        <f>IF(D42="","*",VLOOKUP(F42,BS_ATIVIDADE[],3,FALSE))</f>
        <v>EXPANSÃO</v>
      </c>
      <c r="H42" s="106" t="s">
        <v>558</v>
      </c>
      <c r="I42" s="106" t="s">
        <v>558</v>
      </c>
      <c r="J42" s="105">
        <v>68</v>
      </c>
      <c r="K42" s="105">
        <v>73.8</v>
      </c>
      <c r="L42" s="105">
        <v>74.180000000000007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2" s="106">
        <v>0.35416666666666669</v>
      </c>
      <c r="P42" s="106">
        <v>6.25E-2</v>
      </c>
      <c r="Q42" s="105">
        <v>1</v>
      </c>
      <c r="R42" s="10" t="str">
        <f>IFERROR(_xlfn.XLOOKUP(F42, BS_ATIVIDADE[ATIVIDADE],BS_ATIVIDADE[UNIDADE] ), "*")</f>
        <v>Nº DE SOLDA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EXPANSÃO - SOLDA</v>
      </c>
      <c r="AJ42" s="9" t="str">
        <f>IF(BS_CONTROLE[[#This Row],[Atividade]]=0, "-", BS_CONTROLE[[#This Row],[Atividade]])</f>
        <v>EXPANSÃO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5" t="str">
        <f>IF(BS_CONTROLE[[#This Row],[Entre - Estações]]=0, "-", BS_CONTROLE[[#This Row],[Entre - Estações]])</f>
        <v>ZSU-ZNO</v>
      </c>
      <c r="AN42" s="105" t="str">
        <f>IF(BS_CONTROLE[[#This Row],[SB]]=0, "-", BS_CONTROLE[[#This Row],[SB]])</f>
        <v>K70K74</v>
      </c>
      <c r="AO42" s="105">
        <f>IF(BS_CONTROLE[[#This Row],[SUB]]=0, "-", BS_CONTROLE[[#This Row],[SUB]])</f>
        <v>68</v>
      </c>
      <c r="AP42" s="105">
        <f>BS_CONTROLE[[#This Row],[KM - Inicio]]</f>
        <v>73.8</v>
      </c>
      <c r="AQ42" s="105">
        <f>BS_CONTROLE[[#This Row],[KM - Inicio]]</f>
        <v>73.8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>IF(D43="","*",IFERROR(IF(ISODD(COUNT(AS43:AX43)),"ERRO",SUM((AT43-AS43),(AV43-AU43),(AX43-AW43))),"ERRO"))</f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>E4246084</v>
      </c>
      <c r="B44" s="102">
        <v>46084</v>
      </c>
      <c r="C44" s="135">
        <f>IF(BS_CONTROLE[[#This Row],[DATA]]="","",WEEKNUM(BS_CONTROLE[[#This Row],[DATA]]))</f>
        <v>10</v>
      </c>
      <c r="D44" s="104" t="s">
        <v>709</v>
      </c>
      <c r="E44" s="159">
        <v>731</v>
      </c>
      <c r="F44" s="126" t="s">
        <v>625</v>
      </c>
      <c r="G44" s="142" t="str">
        <f>IF(D44="","*",VLOOKUP(F44,BS_ATIVIDADE[],3,FALSE))</f>
        <v>TRILHEIRO - DESCARGA</v>
      </c>
      <c r="H44" s="106" t="s">
        <v>1092</v>
      </c>
      <c r="I44" s="106" t="s">
        <v>1092</v>
      </c>
      <c r="J44" s="105">
        <v>68</v>
      </c>
      <c r="K44" s="105">
        <v>67.531999999999996</v>
      </c>
      <c r="L44" s="105">
        <v>69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4" s="105" t="s">
        <v>1093</v>
      </c>
      <c r="O44" s="106">
        <v>0.375</v>
      </c>
      <c r="P44" s="106">
        <v>8.3333333333333329E-2</v>
      </c>
      <c r="Q44" s="105">
        <v>1560</v>
      </c>
      <c r="R44" s="10" t="str">
        <f>IFERROR(_xlfn.XLOOKUP(F44, BS_ATIVIDADE[ATIVIDADE],BS_ATIVIDADE[UNIDADE] ), "*")</f>
        <v>M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4" s="105" t="s">
        <v>1021</v>
      </c>
      <c r="W44" s="151" t="s">
        <v>1094</v>
      </c>
      <c r="X44" s="104" t="s">
        <v>381</v>
      </c>
      <c r="Y44" s="129"/>
      <c r="Z44" s="104"/>
      <c r="AA44" s="105" t="s">
        <v>1095</v>
      </c>
      <c r="AB44" s="103" t="s">
        <v>388</v>
      </c>
      <c r="AC44" s="152" t="s">
        <v>371</v>
      </c>
      <c r="AD44" s="107">
        <v>0.33333333333333331</v>
      </c>
      <c r="AE44" s="172" t="s">
        <v>1096</v>
      </c>
      <c r="AF44" s="105"/>
      <c r="AG44" s="105"/>
      <c r="AH44" s="15"/>
      <c r="AI44" s="126" t="str">
        <f>IF(BS_CONTROLE[[#This Row],[Atividade]]=0, "-", BS_CONTROLE[[#This Row],[Atividade]])</f>
        <v>TRILHEIRO - DESCARGA</v>
      </c>
      <c r="AJ44" s="9" t="str">
        <f>IF(BS_CONTROLE[[#This Row],[Atividade]]=0, "-", BS_CONTROLE[[#This Row],[Atividade]])</f>
        <v>TRILHEIRO - DESCARGA</v>
      </c>
      <c r="AK44" s="31" t="str">
        <f>BS_CONTROLE[[#This Row],[Local - Partida]]</f>
        <v>ZBV-3</v>
      </c>
      <c r="AL44" s="31" t="str">
        <f>BS_CONTROLE[[#This Row],[Local - Encerramento]]</f>
        <v>ZBV-3</v>
      </c>
      <c r="AM44" s="105" t="str">
        <f>IF(BS_CONTROLE[[#This Row],[Entre - Estações]]=0, "-", BS_CONTROLE[[#This Row],[Entre - Estações]])</f>
        <v>ZSU</v>
      </c>
      <c r="AN44" s="105" t="str">
        <f>IF(BS_CONTROLE[[#This Row],[SB]]=0, "-", BS_CONTROLE[[#This Row],[SB]])</f>
        <v>K65ZSU/ZSU2</v>
      </c>
      <c r="AO44" s="105">
        <f>IF(BS_CONTROLE[[#This Row],[SUB]]=0, "-", BS_CONTROLE[[#This Row],[SUB]])</f>
        <v>68</v>
      </c>
      <c r="AP44" s="105">
        <f>BS_CONTROLE[[#This Row],[KM - Inicio]]</f>
        <v>67.531999999999996</v>
      </c>
      <c r="AQ44" s="105">
        <f>BS_CONTROLE[[#This Row],[KM - Inicio]]</f>
        <v>67.531999999999996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6"/>
        <v/>
      </c>
    </row>
    <row r="45" spans="1:72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>IF(D45="","*",IFERROR(IF(ISODD(COUNT(AS45:AX45)),"ERRO",SUM((AT45-AS45),(AV45-AU45),(AX45-AW45))),"ERRO"))</f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EDSON/NIVALDO (TP-819)46084</v>
      </c>
      <c r="B46" s="102">
        <v>46084</v>
      </c>
      <c r="C46" s="135">
        <f>IF(BS_CONTROLE[[#This Row],[DATA]]="","",WEEKNUM(BS_CONTROLE[[#This Row],[DATA]]))</f>
        <v>10</v>
      </c>
      <c r="D46" s="104" t="s">
        <v>842</v>
      </c>
      <c r="E46" s="159">
        <v>41</v>
      </c>
      <c r="F46" s="126" t="s">
        <v>744</v>
      </c>
      <c r="G46" s="142" t="str">
        <f>IF(D46="","*",VLOOKUP(F46,BS_ATIVIDADE[],3,FALSE))</f>
        <v>DORMENTE - SUBSTITUIÇÂO</v>
      </c>
      <c r="H46" s="106" t="s">
        <v>558</v>
      </c>
      <c r="I46" s="106" t="s">
        <v>558</v>
      </c>
      <c r="J46" s="105">
        <v>49</v>
      </c>
      <c r="K46" s="105">
        <v>224.547</v>
      </c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6" s="106">
        <v>0.41666666666666669</v>
      </c>
      <c r="P46" s="106">
        <v>8.3333333333333329E-2</v>
      </c>
      <c r="Q46" s="105">
        <v>30</v>
      </c>
      <c r="R46" s="10" t="str">
        <f>IFERROR(_xlfn.XLOOKUP(F46, BS_ATIVIDADE[ATIVIDADE],BS_ATIVIDADE[UNIDADE] ), "*")</f>
        <v>Nº DE DORMENTES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6" s="105" t="s">
        <v>1097</v>
      </c>
      <c r="W46" s="151" t="s">
        <v>1047</v>
      </c>
      <c r="X46" s="104" t="s">
        <v>386</v>
      </c>
      <c r="Y46" s="129"/>
      <c r="Z46" s="104"/>
      <c r="AA46" s="105" t="s">
        <v>558</v>
      </c>
      <c r="AB46" s="103"/>
      <c r="AC46" s="152"/>
      <c r="AD46" s="107" t="s">
        <v>558</v>
      </c>
      <c r="AE46" s="105" t="s">
        <v>558</v>
      </c>
      <c r="AF46" s="105" t="s">
        <v>558</v>
      </c>
      <c r="AG46" s="105" t="s">
        <v>558</v>
      </c>
      <c r="AH46" s="15"/>
      <c r="AI46" s="126" t="str">
        <f>IF(BS_CONTROLE[[#This Row],[Atividade]]=0, "-", BS_CONTROLE[[#This Row],[Atividade]])</f>
        <v>PDM - SUBSTITUIÇÃO - DORMENTE</v>
      </c>
      <c r="AJ46" s="9" t="str">
        <f>IF(BS_CONTROLE[[#This Row],[Atividade]]=0, "-", BS_CONTROLE[[#This Row],[Atividade]])</f>
        <v>PDM - SUBSTITUIÇÃO - DORMENTE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ZXI-ZVK</v>
      </c>
      <c r="AN46" s="105" t="str">
        <f>IF(BS_CONTROLE[[#This Row],[SB]]=0, "-", BS_CONTROLE[[#This Row],[SB]])</f>
        <v>224ZIC1</v>
      </c>
      <c r="AO46" s="105">
        <f>IF(BS_CONTROLE[[#This Row],[SUB]]=0, "-", BS_CONTROLE[[#This Row],[SUB]])</f>
        <v>49</v>
      </c>
      <c r="AP46" s="105">
        <f>BS_CONTROLE[[#This Row],[KM - Inicio]]</f>
        <v>224.547</v>
      </c>
      <c r="AQ46" s="105">
        <f>BS_CONTROLE[[#This Row],[KM - Inicio]]</f>
        <v>224.547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Nº DE DORMENTES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>IF(D47="","*",IFERROR(IF(ISODD(COUNT(AS47:AX47)),"ERRO",SUM((AT47-AS47),(AV47-AU47),(AX47-AW47))),"ERRO"))</f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>DANIEL (TP-647)46084</v>
      </c>
      <c r="B48" s="102">
        <v>46084</v>
      </c>
      <c r="C48" s="135">
        <f>IF(BS_CONTROLE[[#This Row],[DATA]]="","",WEEKNUM(BS_CONTROLE[[#This Row],[DATA]]))</f>
        <v>10</v>
      </c>
      <c r="D48" s="104" t="s">
        <v>830</v>
      </c>
      <c r="E48" s="159">
        <v>162</v>
      </c>
      <c r="F48" s="126" t="s">
        <v>740</v>
      </c>
      <c r="G48" s="142" t="str">
        <f>IF(D48="","*",VLOOKUP(F48,BS_ATIVIDADE[],3,FALSE))</f>
        <v>SOLDA</v>
      </c>
      <c r="H48" s="105" t="s">
        <v>558</v>
      </c>
      <c r="I48" s="105" t="s">
        <v>558</v>
      </c>
      <c r="J48" s="105">
        <v>56</v>
      </c>
      <c r="K48" s="105">
        <v>208.75</v>
      </c>
      <c r="L48" s="105" t="s">
        <v>558</v>
      </c>
      <c r="M48" s="105" t="s">
        <v>1029</v>
      </c>
      <c r="N48" s="105" t="s">
        <v>237</v>
      </c>
      <c r="O48" s="106">
        <v>0.41666666666666669</v>
      </c>
      <c r="P48" s="106">
        <v>6.25E-2</v>
      </c>
      <c r="Q48" s="105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8" s="105" t="s">
        <v>1030</v>
      </c>
      <c r="W48" s="151" t="s">
        <v>1026</v>
      </c>
      <c r="X48" s="104" t="s">
        <v>386</v>
      </c>
      <c r="Y48" s="129"/>
      <c r="Z48" s="104"/>
      <c r="AA48" s="105" t="s">
        <v>558</v>
      </c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ZST</v>
      </c>
      <c r="AN48" s="105" t="str">
        <f>IF(BS_CONTROLE[[#This Row],[SB]]=0, "-", BS_CONTROLE[[#This Row],[SB]])</f>
        <v>ZST2</v>
      </c>
      <c r="AO48" s="105">
        <f>IF(BS_CONTROLE[[#This Row],[SUB]]=0, "-", BS_CONTROLE[[#This Row],[SUB]])</f>
        <v>56</v>
      </c>
      <c r="AP48" s="105">
        <f>BS_CONTROLE[[#This Row],[KM - Inicio]]</f>
        <v>208.75</v>
      </c>
      <c r="AQ48" s="105">
        <f>BS_CONTROLE[[#This Row],[KM - Inicio]]</f>
        <v>208.75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V9346084</v>
      </c>
      <c r="B49" s="102">
        <v>46084</v>
      </c>
      <c r="C49" s="135">
        <f>IF(BS_CONTROLE[[#This Row],[DATA]]="","",WEEKNUM(BS_CONTROLE[[#This Row],[DATA]]))</f>
        <v>10</v>
      </c>
      <c r="D49" s="104" t="s">
        <v>775</v>
      </c>
      <c r="E49" s="159">
        <v>162</v>
      </c>
      <c r="F49" s="126" t="s">
        <v>663</v>
      </c>
      <c r="G49" s="142" t="str">
        <f>IF(D49="","*",VLOOKUP(F49,BS_ATIVIDADE[],3,FALSE))</f>
        <v>MECANIZAÇÃO - SOCADORA</v>
      </c>
      <c r="H49" s="105" t="s">
        <v>92</v>
      </c>
      <c r="I49" s="105" t="s">
        <v>92</v>
      </c>
      <c r="J49" s="105">
        <v>56</v>
      </c>
      <c r="K49" s="105">
        <v>204.4</v>
      </c>
      <c r="L49" s="105">
        <v>206.4</v>
      </c>
      <c r="M49" s="105" t="s">
        <v>234</v>
      </c>
      <c r="N49" s="105" t="s">
        <v>235</v>
      </c>
      <c r="O49" s="106">
        <v>0.35416666666666669</v>
      </c>
      <c r="P49" s="106">
        <v>0.20833333333333334</v>
      </c>
      <c r="Q49" s="105">
        <v>2500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9" s="105" t="s">
        <v>1034</v>
      </c>
      <c r="W49" s="151" t="s">
        <v>1018</v>
      </c>
      <c r="X49" s="104" t="s">
        <v>381</v>
      </c>
      <c r="Y49" s="129"/>
      <c r="Z49" s="104"/>
      <c r="AA49" s="105" t="s">
        <v>1035</v>
      </c>
      <c r="AB49" s="103" t="s">
        <v>377</v>
      </c>
      <c r="AC49" s="152" t="s">
        <v>371</v>
      </c>
      <c r="AD49" s="107">
        <v>0.33333333333333331</v>
      </c>
      <c r="AE49" s="105">
        <v>7309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ZYU1</v>
      </c>
      <c r="AL49" s="31" t="str">
        <f>BS_CONTROLE[[#This Row],[Local - Encerramento]]</f>
        <v>ZYU1</v>
      </c>
      <c r="AM49" s="105" t="str">
        <f>IF(BS_CONTROLE[[#This Row],[Entre - Estações]]=0, "-", BS_CONTROLE[[#This Row],[Entre - Estações]])</f>
        <v>ZYU-ZST</v>
      </c>
      <c r="AN49" s="105" t="str">
        <f>IF(BS_CONTROLE[[#This Row],[SB]]=0, "-", BS_CONTROLE[[#This Row],[SB]])</f>
        <v>ZYU206</v>
      </c>
      <c r="AO49" s="105">
        <f>IF(BS_CONTROLE[[#This Row],[SUB]]=0, "-", BS_CONTROLE[[#This Row],[SUB]])</f>
        <v>56</v>
      </c>
      <c r="AP49" s="105">
        <f>BS_CONTROLE[[#This Row],[KM - Inicio]]</f>
        <v>204.4</v>
      </c>
      <c r="AQ49" s="105">
        <f>BS_CONTROLE[[#This Row],[KM - Inicio]]</f>
        <v>204.4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ROGÉRIO (TP-730)46084</v>
      </c>
      <c r="B50" s="102">
        <v>46084</v>
      </c>
      <c r="C50" s="135">
        <f>IF(BS_CONTROLE[[#This Row],[DATA]]="","",WEEKNUM(BS_CONTROLE[[#This Row],[DATA]]))</f>
        <v>10</v>
      </c>
      <c r="D50" s="104" t="s">
        <v>900</v>
      </c>
      <c r="E50" s="159">
        <v>774</v>
      </c>
      <c r="F50" s="126" t="s">
        <v>744</v>
      </c>
      <c r="G50" s="142" t="str">
        <f>IF(D50="","*",VLOOKUP(F50,BS_ATIVIDADE[],3,FALSE))</f>
        <v>DORMENTE - SUBSTITUIÇÂO</v>
      </c>
      <c r="H50" s="106" t="s">
        <v>558</v>
      </c>
      <c r="I50" s="106" t="s">
        <v>558</v>
      </c>
      <c r="J50" s="105">
        <v>56</v>
      </c>
      <c r="K50" s="105">
        <v>202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0" s="106">
        <v>0.41666666666666669</v>
      </c>
      <c r="P50" s="106">
        <v>8.3333333333333329E-2</v>
      </c>
      <c r="Q50" s="105">
        <v>30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" s="105" t="s">
        <v>1038</v>
      </c>
      <c r="W50" s="151" t="s">
        <v>1039</v>
      </c>
      <c r="X50" s="104" t="s">
        <v>386</v>
      </c>
      <c r="Y50" s="129"/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SUBSTITUIÇÃO - DORMENTE</v>
      </c>
      <c r="AJ50" s="9" t="str">
        <f>IF(BS_CONTROLE[[#This Row],[Atividade]]=0, "-", BS_CONTROLE[[#This Row],[Atividade]])</f>
        <v>PDM - SUBSTITUIÇÃO - DORMENTE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ZYU</v>
      </c>
      <c r="AN50" s="105" t="str">
        <f>IF(BS_CONTROLE[[#This Row],[SB]]=0, "-", BS_CONTROLE[[#This Row],[SB]])</f>
        <v>ZYU2</v>
      </c>
      <c r="AO50" s="105">
        <f>IF(BS_CONTROLE[[#This Row],[SUB]]=0, "-", BS_CONTROLE[[#This Row],[SUB]])</f>
        <v>56</v>
      </c>
      <c r="AP50" s="105">
        <f>BS_CONTROLE[[#This Row],[KM - Inicio]]</f>
        <v>202</v>
      </c>
      <c r="AQ50" s="105">
        <f>BS_CONTROLE[[#This Row],[KM - Inicio]]</f>
        <v>202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>
      <c r="A51" s="47" t="str">
        <f t="shared" si="2"/>
        <v>W5946084</v>
      </c>
      <c r="B51" s="102">
        <v>46084</v>
      </c>
      <c r="C51" s="135">
        <f>IF(BS_CONTROLE[[#This Row],[DATA]]="","",WEEKNUM(BS_CONTROLE[[#This Row],[DATA]]))</f>
        <v>10</v>
      </c>
      <c r="D51" s="104" t="s">
        <v>790</v>
      </c>
      <c r="E51" s="159">
        <v>605</v>
      </c>
      <c r="F51" s="126" t="s">
        <v>721</v>
      </c>
      <c r="G51" s="142" t="str">
        <f>IF(D51="","*",VLOOKUP(F51,BS_ATIVIDADE[],3,FALSE))</f>
        <v>DORMENTE - DESCARGA</v>
      </c>
      <c r="H51" s="105" t="s">
        <v>92</v>
      </c>
      <c r="I51" s="105" t="s">
        <v>92</v>
      </c>
      <c r="J51" s="105">
        <v>56</v>
      </c>
      <c r="K51" s="105">
        <v>190</v>
      </c>
      <c r="L51" s="105" t="s">
        <v>558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1" s="106">
        <v>0.375</v>
      </c>
      <c r="P51" s="106">
        <v>4.1666666666666664E-2</v>
      </c>
      <c r="Q51" s="105">
        <v>100</v>
      </c>
      <c r="R51" s="10" t="str">
        <f>IFERROR(_xlfn.XLOOKUP(F51, BS_ATIVIDADE[ATIVIDADE],BS_ATIVIDADE[UNIDADE] ), "*")</f>
        <v>Nº DE DORMENTES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1" s="105" t="s">
        <v>1038</v>
      </c>
      <c r="W51" s="151" t="s">
        <v>1041</v>
      </c>
      <c r="X51" s="104" t="s">
        <v>386</v>
      </c>
      <c r="Y51" s="129"/>
      <c r="Z51" s="104"/>
      <c r="AA51" s="105" t="s">
        <v>1042</v>
      </c>
      <c r="AB51" s="103" t="s">
        <v>383</v>
      </c>
      <c r="AC51" s="152" t="s">
        <v>384</v>
      </c>
      <c r="AD51" s="107">
        <v>0.35416666666666669</v>
      </c>
      <c r="AE51" s="105">
        <v>7629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PDM - DESCARGA - DORMENTE</v>
      </c>
      <c r="AJ51" s="9" t="str">
        <f>IF(BS_CONTROLE[[#This Row],[Atividade]]=0, "-", BS_CONTROLE[[#This Row],[Atividade]])</f>
        <v>PDM - DESCARGA - DORMENTE</v>
      </c>
      <c r="AK51" s="31" t="str">
        <f>BS_CONTROLE[[#This Row],[Local - Partida]]</f>
        <v>ZYU1</v>
      </c>
      <c r="AL51" s="31" t="str">
        <f>BS_CONTROLE[[#This Row],[Local - Encerramento]]</f>
        <v>ZYU1</v>
      </c>
      <c r="AM51" s="105" t="str">
        <f>IF(BS_CONTROLE[[#This Row],[Entre - Estações]]=0, "-", BS_CONTROLE[[#This Row],[Entre - Estações]])</f>
        <v>ZXP-ZFY</v>
      </c>
      <c r="AN51" s="105" t="str">
        <f>IF(BS_CONTROLE[[#This Row],[SB]]=0, "-", BS_CONTROLE[[#This Row],[SB]])</f>
        <v>189ZFY</v>
      </c>
      <c r="AO51" s="105">
        <f>IF(BS_CONTROLE[[#This Row],[SUB]]=0, "-", BS_CONTROLE[[#This Row],[SUB]])</f>
        <v>56</v>
      </c>
      <c r="AP51" s="105">
        <f>BS_CONTROLE[[#This Row],[KM - Inicio]]</f>
        <v>190</v>
      </c>
      <c r="AQ51" s="105">
        <f>BS_CONTROLE[[#This Row],[KM - Inicio]]</f>
        <v>190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Nº DE DORMENTES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/>
      </c>
    </row>
    <row r="52" spans="1:72">
      <c r="A52" s="47" t="str">
        <f t="shared" si="2"/>
        <v>ROBSON (TF-701)46084</v>
      </c>
      <c r="B52" s="102">
        <v>46084</v>
      </c>
      <c r="C52" s="135">
        <f>IF(BS_CONTROLE[[#This Row],[DATA]]="","",WEEKNUM(BS_CONTROLE[[#This Row],[DATA]]))</f>
        <v>10</v>
      </c>
      <c r="D52" s="104" t="s">
        <v>898</v>
      </c>
      <c r="E52" s="159">
        <v>310</v>
      </c>
      <c r="F52" s="126" t="s">
        <v>744</v>
      </c>
      <c r="G52" s="142" t="str">
        <f>IF(D52="","*",VLOOKUP(F52,BS_ATIVIDADE[],3,FALSE))</f>
        <v>DORMENTE - SUBSTITUIÇÂO</v>
      </c>
      <c r="H52" s="106" t="s">
        <v>558</v>
      </c>
      <c r="I52" s="106" t="s">
        <v>558</v>
      </c>
      <c r="J52" s="105">
        <v>56</v>
      </c>
      <c r="K52" s="105">
        <v>190.3</v>
      </c>
      <c r="L52" s="105">
        <v>190.5</v>
      </c>
      <c r="M52" s="105" t="s">
        <v>1045</v>
      </c>
      <c r="N52" s="105" t="s">
        <v>229</v>
      </c>
      <c r="O52" s="106">
        <v>0.41666666666666669</v>
      </c>
      <c r="P52" s="106">
        <v>8.3333333333333329E-2</v>
      </c>
      <c r="Q52" s="105">
        <v>30</v>
      </c>
      <c r="R52" s="10" t="str">
        <f>IFERROR(_xlfn.XLOOKUP(F52, BS_ATIVIDADE[ATIVIDADE],BS_ATIVIDADE[UNIDADE] ), "*")</f>
        <v>Nº DE DORMENTES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2" s="105" t="s">
        <v>1046</v>
      </c>
      <c r="W52" s="151" t="s">
        <v>1047</v>
      </c>
      <c r="X52" s="104" t="s">
        <v>386</v>
      </c>
      <c r="Y52" s="129"/>
      <c r="Z52" s="104"/>
      <c r="AA52" s="105" t="s">
        <v>558</v>
      </c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PDM - SUBSTITUIÇÃO - DORMENTE</v>
      </c>
      <c r="AJ52" s="9" t="str">
        <f>IF(BS_CONTROLE[[#This Row],[Atividade]]=0, "-", BS_CONTROLE[[#This Row],[Atividade]])</f>
        <v>PDM - SUBSTITUIÇÃO - DORMENTE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5" t="str">
        <f>IF(BS_CONTROLE[[#This Row],[Entre - Estações]]=0, "-", BS_CONTROLE[[#This Row],[Entre - Estações]])</f>
        <v>ZDY-ZFY</v>
      </c>
      <c r="AN52" s="105" t="str">
        <f>IF(BS_CONTROLE[[#This Row],[SB]]=0, "-", BS_CONTROLE[[#This Row],[SB]])</f>
        <v>189ZFY</v>
      </c>
      <c r="AO52" s="105">
        <f>IF(BS_CONTROLE[[#This Row],[SUB]]=0, "-", BS_CONTROLE[[#This Row],[SUB]])</f>
        <v>56</v>
      </c>
      <c r="AP52" s="105">
        <f>BS_CONTROLE[[#This Row],[KM - Inicio]]</f>
        <v>190.3</v>
      </c>
      <c r="AQ52" s="105">
        <f>BS_CONTROLE[[#This Row],[KM - Inicio]]</f>
        <v>190.3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Nº DE DORMENTES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8" t="str">
        <f t="shared" si="6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>IF(D53="","*",IFERROR(IF(ISODD(COUNT(AS53:AX53)),"ERRO",SUM((AT53-AS53),(AV53-AU53),(AX53-AW53))),"ERRO"))</f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>EDSON (TP-719)46084</v>
      </c>
      <c r="B54" s="102">
        <v>46084</v>
      </c>
      <c r="C54" s="135">
        <f>IF(BS_CONTROLE[[#This Row],[DATA]]="","",WEEKNUM(BS_CONTROLE[[#This Row],[DATA]]))</f>
        <v>10</v>
      </c>
      <c r="D54" s="104" t="s">
        <v>840</v>
      </c>
      <c r="E54" s="159">
        <v>49</v>
      </c>
      <c r="F54" s="126" t="s">
        <v>747</v>
      </c>
      <c r="G54" s="142" t="str">
        <f>IF(D54="","*",VLOOKUP(F54,BS_ATIVIDADE[],3,FALSE))</f>
        <v>TRILHO - SUBSTITUIÇÂO</v>
      </c>
      <c r="H54" s="106" t="s">
        <v>558</v>
      </c>
      <c r="I54" s="106" t="s">
        <v>558</v>
      </c>
      <c r="J54" s="105">
        <v>55</v>
      </c>
      <c r="K54" s="105">
        <v>103.9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4" s="127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4" s="106">
        <v>0.375</v>
      </c>
      <c r="P54" s="106">
        <v>8.3333333333333329E-2</v>
      </c>
      <c r="Q54" s="105">
        <v>312</v>
      </c>
      <c r="R54" s="10" t="str">
        <f>IFERROR(_xlfn.XLOOKUP(F54, BS_ATIVIDADE[ATIVIDADE],BS_ATIVIDADE[UNIDADE] ), "*")</f>
        <v>M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4" s="105" t="s">
        <v>1097</v>
      </c>
      <c r="W54" s="151" t="s">
        <v>1098</v>
      </c>
      <c r="X54" s="104" t="s">
        <v>386</v>
      </c>
      <c r="Y54" s="129"/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 t="s">
        <v>558</v>
      </c>
      <c r="AI54" s="126" t="str">
        <f>IF(BS_CONTROLE[[#This Row],[Atividade]]=0, "-", BS_CONTROLE[[#This Row],[Atividade]])</f>
        <v>PDM - SUBSTITUIÇÃO - TRILHO</v>
      </c>
      <c r="AJ54" s="9" t="str">
        <f>IF(BS_CONTROLE[[#This Row],[Atividade]]=0, "-", BS_CONTROLE[[#This Row],[Atividade]])</f>
        <v>PDM - SUBSTITUIÇÃO - TRILHO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ZKW-ZLU</v>
      </c>
      <c r="AN54" s="105">
        <f>IF(BS_CONTROLE[[#This Row],[SB]]=0, "-", BS_CONTROLE[[#This Row],[SB]])</f>
        <v>1051032</v>
      </c>
      <c r="AO54" s="105">
        <f>IF(BS_CONTROLE[[#This Row],[SUB]]=0, "-", BS_CONTROLE[[#This Row],[SUB]])</f>
        <v>55</v>
      </c>
      <c r="AP54" s="105">
        <f>BS_CONTROLE[[#This Row],[KM - Inicio]]</f>
        <v>103.9</v>
      </c>
      <c r="AQ54" s="105">
        <f>BS_CONTROLE[[#This Row],[KM - Inicio]]</f>
        <v>103.9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>
      <c r="A55" s="47" t="str">
        <f t="shared" si="2"/>
        <v>E1746084</v>
      </c>
      <c r="B55" s="102">
        <v>46084</v>
      </c>
      <c r="C55" s="135">
        <f>IF(BS_CONTROLE[[#This Row],[DATA]]="","",WEEKNUM(BS_CONTROLE[[#This Row],[DATA]]))</f>
        <v>10</v>
      </c>
      <c r="D55" s="104" t="s">
        <v>702</v>
      </c>
      <c r="E55" s="159"/>
      <c r="F55" s="126" t="s">
        <v>560</v>
      </c>
      <c r="G55" s="142" t="str">
        <f>IF(D55="","*",VLOOKUP(F55,BS_ATIVIDADE[],3,FALSE))</f>
        <v>CAMINHÂO - SOLDA</v>
      </c>
      <c r="H55" s="106" t="s">
        <v>183</v>
      </c>
      <c r="I55" s="106" t="s">
        <v>183</v>
      </c>
      <c r="J55" s="105">
        <v>55</v>
      </c>
      <c r="K55" s="105">
        <v>106.75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5" s="106">
        <v>0.375</v>
      </c>
      <c r="P55" s="106">
        <v>8.3333333333333329E-2</v>
      </c>
      <c r="Q55" s="105">
        <v>2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" s="105" t="s">
        <v>1009</v>
      </c>
      <c r="W55" s="151" t="s">
        <v>1010</v>
      </c>
      <c r="X55" s="104" t="s">
        <v>386</v>
      </c>
      <c r="Y55" s="129"/>
      <c r="Z55" s="104"/>
      <c r="AA55" s="105">
        <v>1</v>
      </c>
      <c r="AB55" s="103" t="s">
        <v>377</v>
      </c>
      <c r="AC55" s="152"/>
      <c r="AD55" s="107">
        <v>0.29166666666666669</v>
      </c>
      <c r="AE55" s="105">
        <v>6251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CAMINHÃO DE SOLDA</v>
      </c>
      <c r="AJ55" s="9" t="str">
        <f>IF(BS_CONTROLE[[#This Row],[Atividade]]=0, "-", BS_CONTROLE[[#This Row],[Atividade]])</f>
        <v>CAMINHÃO DE SOLDA</v>
      </c>
      <c r="AK55" s="31" t="str">
        <f>BS_CONTROLE[[#This Row],[Local - Partida]]</f>
        <v>102ZKW2</v>
      </c>
      <c r="AL55" s="31" t="str">
        <f>BS_CONTROLE[[#This Row],[Local - Encerramento]]</f>
        <v>102ZKW2</v>
      </c>
      <c r="AM55" s="105" t="str">
        <f>IF(BS_CONTROLE[[#This Row],[Entre - Estações]]=0, "-", BS_CONTROLE[[#This Row],[Entre - Estações]])</f>
        <v>ZLU</v>
      </c>
      <c r="AN55" s="105" t="str">
        <f>IF(BS_CONTROLE[[#This Row],[SB]]=0, "-", BS_CONTROLE[[#This Row],[SB]])</f>
        <v>ZLU1052</v>
      </c>
      <c r="AO55" s="105">
        <f>IF(BS_CONTROLE[[#This Row],[SUB]]=0, "-", BS_CONTROLE[[#This Row],[SUB]])</f>
        <v>55</v>
      </c>
      <c r="AP55" s="105">
        <f>BS_CONTROLE[[#This Row],[KM - Inicio]]</f>
        <v>106.75</v>
      </c>
      <c r="AQ55" s="105">
        <f>BS_CONTROLE[[#This Row],[KM - Inicio]]</f>
        <v>106.75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8" t="str">
        <f t="shared" si="6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>IF(D56="","*",IFERROR(IF(ISODD(COUNT(AS56:AX56)),"ERRO",SUM((AT56-AS56),(AV56-AU56),(AX56-AW56))),"ERRO"))</f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>CLEBISON (TP-728)46084</v>
      </c>
      <c r="B57" s="102">
        <v>46084</v>
      </c>
      <c r="C57" s="135">
        <f>IF(BS_CONTROLE[[#This Row],[DATA]]="","",WEEKNUM(BS_CONTROLE[[#This Row],[DATA]]))</f>
        <v>10</v>
      </c>
      <c r="D57" s="104" t="s">
        <v>829</v>
      </c>
      <c r="E57" s="159">
        <v>52</v>
      </c>
      <c r="F57" s="126" t="s">
        <v>740</v>
      </c>
      <c r="G57" s="142" t="str">
        <f>IF(D57="","*",VLOOKUP(F57,BS_ATIVIDADE[],3,FALSE))</f>
        <v>SOLDA</v>
      </c>
      <c r="H57" s="106" t="s">
        <v>558</v>
      </c>
      <c r="I57" s="106" t="s">
        <v>558</v>
      </c>
      <c r="J57" s="105">
        <v>55</v>
      </c>
      <c r="K57" s="105">
        <v>129.4</v>
      </c>
      <c r="L57" s="105" t="s">
        <v>558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57" s="106">
        <v>0.375</v>
      </c>
      <c r="P57" s="106">
        <v>6.25E-2</v>
      </c>
      <c r="Q57" s="105">
        <v>1</v>
      </c>
      <c r="R57" s="10" t="str">
        <f>IFERROR(_xlfn.XLOOKUP(F57, BS_ATIVIDADE[ATIVIDADE],BS_ATIVIDADE[UNIDADE] ), "*")</f>
        <v>Nº DE SOLDA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" s="105" t="s">
        <v>1099</v>
      </c>
      <c r="W57" s="151" t="s">
        <v>1100</v>
      </c>
      <c r="X57" s="104" t="s">
        <v>386</v>
      </c>
      <c r="Y57" s="129"/>
      <c r="Z57" s="104"/>
      <c r="AA57" s="105" t="s">
        <v>558</v>
      </c>
      <c r="AB57" s="103"/>
      <c r="AC57" s="152"/>
      <c r="AD57" s="107" t="s">
        <v>558</v>
      </c>
      <c r="AE57" s="105" t="s">
        <v>558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ZYQ-ZEM</v>
      </c>
      <c r="AN57" s="105" t="str">
        <f>IF(BS_CONTROLE[[#This Row],[SB]]=0, "-", BS_CONTROLE[[#This Row],[SB]])</f>
        <v>130ZYQ2</v>
      </c>
      <c r="AO57" s="105">
        <f>IF(BS_CONTROLE[[#This Row],[SUB]]=0, "-", BS_CONTROLE[[#This Row],[SUB]])</f>
        <v>55</v>
      </c>
      <c r="AP57" s="105">
        <f>BS_CONTROLE[[#This Row],[KM - Inicio]]</f>
        <v>129.4</v>
      </c>
      <c r="AQ57" s="105">
        <f>BS_CONTROLE[[#This Row],[KM - Inicio]]</f>
        <v>129.4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/>
      </c>
    </row>
    <row r="58" spans="1:72">
      <c r="A58" s="47" t="str">
        <f t="shared" si="2"/>
        <v>ISMAEL(TP-726)46084</v>
      </c>
      <c r="B58" s="102">
        <v>46084</v>
      </c>
      <c r="C58" s="135">
        <f>IF(BS_CONTROLE[[#This Row],[DATA]]="","",WEEKNUM(BS_CONTROLE[[#This Row],[DATA]]))</f>
        <v>10</v>
      </c>
      <c r="D58" s="104" t="s">
        <v>857</v>
      </c>
      <c r="E58" s="159">
        <v>53</v>
      </c>
      <c r="F58" s="126" t="s">
        <v>740</v>
      </c>
      <c r="G58" s="142" t="str">
        <f>IF(D58="","*",VLOOKUP(F58,BS_ATIVIDADE[],3,FALSE))</f>
        <v>SOLDA</v>
      </c>
      <c r="H58" s="106" t="s">
        <v>558</v>
      </c>
      <c r="I58" s="106" t="s">
        <v>558</v>
      </c>
      <c r="J58" s="105">
        <v>55</v>
      </c>
      <c r="K58" s="105">
        <v>129.4</v>
      </c>
      <c r="L58" s="105" t="s">
        <v>558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" s="105" t="s">
        <v>1021</v>
      </c>
      <c r="W58" s="151" t="s">
        <v>1100</v>
      </c>
      <c r="X58" s="104" t="s">
        <v>386</v>
      </c>
      <c r="Y58" s="129"/>
      <c r="Z58" s="104"/>
      <c r="AA58" s="105" t="s">
        <v>558</v>
      </c>
      <c r="AB58" s="103"/>
      <c r="AC58" s="152"/>
      <c r="AD58" s="107" t="s">
        <v>558</v>
      </c>
      <c r="AE58" s="105" t="s">
        <v>558</v>
      </c>
      <c r="AF58" s="105" t="s">
        <v>558</v>
      </c>
      <c r="AG58" s="105" t="s">
        <v>558</v>
      </c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ZYQ-ZEM</v>
      </c>
      <c r="AN58" s="105" t="str">
        <f>IF(BS_CONTROLE[[#This Row],[SB]]=0, "-", BS_CONTROLE[[#This Row],[SB]])</f>
        <v>130ZYQ2</v>
      </c>
      <c r="AO58" s="105">
        <f>IF(BS_CONTROLE[[#This Row],[SUB]]=0, "-", BS_CONTROLE[[#This Row],[SUB]])</f>
        <v>55</v>
      </c>
      <c r="AP58" s="105">
        <f>BS_CONTROLE[[#This Row],[KM - Inicio]]</f>
        <v>129.4</v>
      </c>
      <c r="AQ58" s="105">
        <f>BS_CONTROLE[[#This Row],[KM - Inicio]]</f>
        <v>129.4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V8946084</v>
      </c>
      <c r="B59" s="102">
        <v>46084</v>
      </c>
      <c r="C59" s="135">
        <f>IF(BS_CONTROLE[[#This Row],[DATA]]="","",WEEKNUM(BS_CONTROLE[[#This Row],[DATA]]))</f>
        <v>10</v>
      </c>
      <c r="D59" s="104" t="s">
        <v>768</v>
      </c>
      <c r="E59" s="159">
        <v>783</v>
      </c>
      <c r="F59" s="126" t="s">
        <v>663</v>
      </c>
      <c r="G59" s="142" t="str">
        <f>IF(D59="","*",VLOOKUP(F59,BS_ATIVIDADE[],3,FALSE))</f>
        <v>MECANIZAÇÃO - SOCADORA</v>
      </c>
      <c r="H59" s="106" t="s">
        <v>196</v>
      </c>
      <c r="I59" s="106" t="s">
        <v>1059</v>
      </c>
      <c r="J59" s="105">
        <v>55</v>
      </c>
      <c r="K59" s="105">
        <v>134</v>
      </c>
      <c r="L59" s="105">
        <v>135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59" s="106">
        <v>0.375</v>
      </c>
      <c r="P59" s="106">
        <v>8.3333333333333329E-2</v>
      </c>
      <c r="Q59" s="105">
        <v>480</v>
      </c>
      <c r="R59" s="10" t="str">
        <f>IFERROR(_xlfn.XLOOKUP(F59, BS_ATIVIDADE[ATIVIDADE],BS_ATIVIDADE[UNIDADE] ), "*")</f>
        <v>M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1060</v>
      </c>
      <c r="W59" s="151" t="s">
        <v>1018</v>
      </c>
      <c r="X59" s="104" t="s">
        <v>386</v>
      </c>
      <c r="Y59" s="129"/>
      <c r="Z59" s="104"/>
      <c r="AA59" s="105">
        <v>1</v>
      </c>
      <c r="AB59" s="103" t="s">
        <v>377</v>
      </c>
      <c r="AC59" s="152"/>
      <c r="AD59" s="107">
        <v>0.29166666666666669</v>
      </c>
      <c r="AE59" s="105">
        <v>6239</v>
      </c>
      <c r="AF59" s="105">
        <v>6809</v>
      </c>
      <c r="AG59" s="105" t="s">
        <v>558</v>
      </c>
      <c r="AH59" s="15"/>
      <c r="AI59" s="126" t="str">
        <f>IF(BS_CONTROLE[[#This Row],[Atividade]]=0, "-", BS_CONTROLE[[#This Row],[Atividade]])</f>
        <v>MECANIZAÇÃO - SOCADORA</v>
      </c>
      <c r="AJ59" s="9" t="str">
        <f>IF(BS_CONTROLE[[#This Row],[Atividade]]=0, "-", BS_CONTROLE[[#This Row],[Atividade]])</f>
        <v>MECANIZAÇÃO - SOCADORA</v>
      </c>
      <c r="AK59" s="31" t="str">
        <f>BS_CONTROLE[[#This Row],[Local - Partida]]</f>
        <v>ZEM2</v>
      </c>
      <c r="AL59" s="31" t="str">
        <f>BS_CONTROLE[[#This Row],[Local - Encerramento]]</f>
        <v>ZEM</v>
      </c>
      <c r="AM59" s="105" t="str">
        <f>IF(BS_CONTROLE[[#This Row],[Entre - Estações]]=0, "-", BS_CONTROLE[[#This Row],[Entre - Estações]])</f>
        <v>ZYQ-ZEM</v>
      </c>
      <c r="AN59" s="105" t="str">
        <f>IF(BS_CONTROLE[[#This Row],[SB]]=0, "-", BS_CONTROLE[[#This Row],[SB]])</f>
        <v>ZEM1302</v>
      </c>
      <c r="AO59" s="105">
        <f>IF(BS_CONTROLE[[#This Row],[SUB]]=0, "-", BS_CONTROLE[[#This Row],[SUB]])</f>
        <v>55</v>
      </c>
      <c r="AP59" s="105">
        <f>BS_CONTROLE[[#This Row],[KM - Inicio]]</f>
        <v>134</v>
      </c>
      <c r="AQ59" s="105">
        <f>BS_CONTROLE[[#This Row],[KM - Inicio]]</f>
        <v>134</v>
      </c>
      <c r="AR59" s="108"/>
      <c r="AS59" s="108"/>
      <c r="AT59" s="108"/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/>
      <c r="BB59" s="10" t="str">
        <f>IFERROR(_xlfn.XLOOKUP(AI59, BS_ATIVIDADE[ATIVIDADE],BS_ATIVIDADE[UNIDADE] ), "*")</f>
        <v>M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>IF(D60="","*",IFERROR(IF(ISODD(COUNT(AS60:AX60)),"ERRO",SUM((AT60-AS60),(AV60-AU60),(AX60-AW60))),"ERRO"))</f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W9646084</v>
      </c>
      <c r="B61" s="102">
        <v>46084</v>
      </c>
      <c r="C61" s="135">
        <f>IF(BS_CONTROLE[[#This Row],[DATA]]="","",WEEKNUM(BS_CONTROLE[[#This Row],[DATA]]))</f>
        <v>10</v>
      </c>
      <c r="D61" s="104" t="s">
        <v>805</v>
      </c>
      <c r="E61" s="159">
        <v>56</v>
      </c>
      <c r="F61" s="126" t="s">
        <v>682</v>
      </c>
      <c r="G61" s="142" t="str">
        <f>IF(D61="","*",VLOOKUP(F61,BS_ATIVIDADE[],3,FALSE))</f>
        <v>MODERNIZAÇÃO</v>
      </c>
      <c r="H61" s="106" t="s">
        <v>1101</v>
      </c>
      <c r="I61" s="106" t="s">
        <v>1101</v>
      </c>
      <c r="J61" s="105">
        <v>55</v>
      </c>
      <c r="K61" s="105">
        <v>149.4</v>
      </c>
      <c r="L61" s="105" t="s">
        <v>558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1" s="127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61" s="106">
        <v>0.31944444444444442</v>
      </c>
      <c r="P61" s="106">
        <v>6.9444444444444447E-4</v>
      </c>
      <c r="Q61" s="105">
        <v>1</v>
      </c>
      <c r="R61" s="10" t="str">
        <f>IFERROR(_xlfn.XLOOKUP(F61, BS_ATIVIDADE[ATIVIDADE],BS_ATIVIDADE[UNIDADE] ), "*")</f>
        <v>BINÁRIO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05" t="s">
        <v>1062</v>
      </c>
      <c r="W61" s="151" t="s">
        <v>1102</v>
      </c>
      <c r="X61" s="104" t="s">
        <v>381</v>
      </c>
      <c r="Y61" s="129"/>
      <c r="Z61" s="104"/>
      <c r="AA61" s="105">
        <v>2</v>
      </c>
      <c r="AB61" s="103" t="s">
        <v>377</v>
      </c>
      <c r="AC61" s="152"/>
      <c r="AD61" s="107">
        <v>0.29166666666666669</v>
      </c>
      <c r="AE61" s="105" t="s">
        <v>558</v>
      </c>
      <c r="AF61" s="105" t="s">
        <v>558</v>
      </c>
      <c r="AG61" s="105" t="s">
        <v>558</v>
      </c>
      <c r="AH61" s="15"/>
      <c r="AI61" s="126" t="str">
        <f>IF(BS_CONTROLE[[#This Row],[Atividade]]=0, "-", BS_CONTROLE[[#This Row],[Atividade]])</f>
        <v>MODERNIZAÇÃO - OUTRA ATIVIDADE</v>
      </c>
      <c r="AJ61" s="9" t="str">
        <f>IF(BS_CONTROLE[[#This Row],[Atividade]]=0, "-", BS_CONTROLE[[#This Row],[Atividade]])</f>
        <v>MODERNIZAÇÃO - OUTRA ATIVIDADE</v>
      </c>
      <c r="AK61" s="31" t="str">
        <f>BS_CONTROLE[[#This Row],[Local - Partida]]</f>
        <v xml:space="preserve">ZEM1 </v>
      </c>
      <c r="AL61" s="31" t="str">
        <f>BS_CONTROLE[[#This Row],[Local - Encerramento]]</f>
        <v xml:space="preserve">ZEM1 </v>
      </c>
      <c r="AM61" s="105" t="str">
        <f>IF(BS_CONTROLE[[#This Row],[Entre - Estações]]=0, "-", BS_CONTROLE[[#This Row],[Entre - Estações]])</f>
        <v>ZEJ-ZEV</v>
      </c>
      <c r="AN61" s="105">
        <f>IF(BS_CONTROLE[[#This Row],[SB]]=0, "-", BS_CONTROLE[[#This Row],[SB]])</f>
        <v>1501492</v>
      </c>
      <c r="AO61" s="105">
        <f>IF(BS_CONTROLE[[#This Row],[SUB]]=0, "-", BS_CONTROLE[[#This Row],[SUB]])</f>
        <v>55</v>
      </c>
      <c r="AP61" s="105">
        <f>BS_CONTROLE[[#This Row],[KM - Inicio]]</f>
        <v>149.4</v>
      </c>
      <c r="AQ61" s="105">
        <f>BS_CONTROLE[[#This Row],[KM - Inicio]]</f>
        <v>149.4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BINÁRIO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W9946084</v>
      </c>
      <c r="B62" s="102">
        <v>46084</v>
      </c>
      <c r="C62" s="135">
        <f>IF(BS_CONTROLE[[#This Row],[DATA]]="","",WEEKNUM(BS_CONTROLE[[#This Row],[DATA]]))</f>
        <v>10</v>
      </c>
      <c r="D62" s="104" t="s">
        <v>808</v>
      </c>
      <c r="E62" s="159">
        <v>57</v>
      </c>
      <c r="F62" s="126" t="s">
        <v>687</v>
      </c>
      <c r="G62" s="142" t="str">
        <f>IF(D62="","*",VLOOKUP(F62,BS_ATIVIDADE[],3,FALSE))</f>
        <v>MODERNIZAÇÃO</v>
      </c>
      <c r="H62" s="106" t="s">
        <v>54</v>
      </c>
      <c r="I62" s="106" t="s">
        <v>1101</v>
      </c>
      <c r="J62" s="105">
        <v>55</v>
      </c>
      <c r="K62" s="105">
        <v>150.69999999999999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2" s="106">
        <v>0.30555555555555558</v>
      </c>
      <c r="P62" s="106">
        <v>6.9444444444444447E-4</v>
      </c>
      <c r="Q62" s="105">
        <v>10</v>
      </c>
      <c r="R62" s="10" t="str">
        <f>IFERROR(_xlfn.XLOOKUP(F62, BS_ATIVIDADE[ATIVIDADE],BS_ATIVIDADE[UNIDADE] ), "*")</f>
        <v>VAGÕES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" s="105" t="s">
        <v>1103</v>
      </c>
      <c r="W62" s="151" t="s">
        <v>1104</v>
      </c>
      <c r="X62" s="104" t="s">
        <v>381</v>
      </c>
      <c r="Y62" s="129"/>
      <c r="Z62" s="104"/>
      <c r="AA62" s="105">
        <v>2</v>
      </c>
      <c r="AB62" s="103" t="s">
        <v>377</v>
      </c>
      <c r="AC62" s="152"/>
      <c r="AD62" s="107">
        <v>0.29166666666666669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MODERNIZAÇÃO - PEDRA - DESCARGA</v>
      </c>
      <c r="AJ62" s="9" t="str">
        <f>IF(BS_CONTROLE[[#This Row],[Atividade]]=0, "-", BS_CONTROLE[[#This Row],[Atividade]])</f>
        <v>MODERNIZAÇÃO - PEDRA - DESCARGA</v>
      </c>
      <c r="AK62" s="31" t="str">
        <f>BS_CONTROLE[[#This Row],[Local - Partida]]</f>
        <v>ZEM1</v>
      </c>
      <c r="AL62" s="31" t="str">
        <f>BS_CONTROLE[[#This Row],[Local - Encerramento]]</f>
        <v xml:space="preserve">ZEM1 </v>
      </c>
      <c r="AM62" s="105" t="str">
        <f>IF(BS_CONTROLE[[#This Row],[Entre - Estações]]=0, "-", BS_CONTROLE[[#This Row],[Entre - Estações]])</f>
        <v>ZEJ-ZEV</v>
      </c>
      <c r="AN62" s="105" t="str">
        <f>IF(BS_CONTROLE[[#This Row],[SB]]=0, "-", BS_CONTROLE[[#This Row],[SB]])</f>
        <v>ZRB1502</v>
      </c>
      <c r="AO62" s="105">
        <f>IF(BS_CONTROLE[[#This Row],[SUB]]=0, "-", BS_CONTROLE[[#This Row],[SUB]])</f>
        <v>55</v>
      </c>
      <c r="AP62" s="105">
        <f>BS_CONTROLE[[#This Row],[KM - Inicio]]</f>
        <v>150.69999999999999</v>
      </c>
      <c r="AQ62" s="105">
        <f>BS_CONTROLE[[#This Row],[KM - Inicio]]</f>
        <v>150.69999999999999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VAGÕES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>
      <c r="A63" s="47" t="str">
        <f t="shared" si="2"/>
        <v>V9546084</v>
      </c>
      <c r="B63" s="102">
        <v>46084</v>
      </c>
      <c r="C63" s="135">
        <f>IF(BS_CONTROLE[[#This Row],[DATA]]="","",WEEKNUM(BS_CONTROLE[[#This Row],[DATA]]))</f>
        <v>10</v>
      </c>
      <c r="D63" s="104" t="s">
        <v>779</v>
      </c>
      <c r="E63" s="159">
        <v>58</v>
      </c>
      <c r="F63" s="126" t="s">
        <v>689</v>
      </c>
      <c r="G63" s="142" t="str">
        <f>IF(D63="","*",VLOOKUP(F63,BS_ATIVIDADE[],3,FALSE))</f>
        <v>MODERNIZAÇÃO</v>
      </c>
      <c r="H63" s="106" t="s">
        <v>195</v>
      </c>
      <c r="I63" s="106" t="s">
        <v>54</v>
      </c>
      <c r="J63" s="105">
        <v>55</v>
      </c>
      <c r="K63" s="105">
        <v>150.80000000000001</v>
      </c>
      <c r="L63" s="105" t="s">
        <v>558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3" s="106">
        <v>0.29166666666666669</v>
      </c>
      <c r="P63" s="106">
        <v>0.125</v>
      </c>
      <c r="Q63" s="105">
        <v>500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1103</v>
      </c>
      <c r="W63" s="151" t="s">
        <v>1105</v>
      </c>
      <c r="X63" s="104" t="s">
        <v>381</v>
      </c>
      <c r="Y63" s="129"/>
      <c r="Z63" s="104"/>
      <c r="AA63" s="105">
        <v>1</v>
      </c>
      <c r="AB63" s="103" t="s">
        <v>377</v>
      </c>
      <c r="AC63" s="152"/>
      <c r="AD63" s="107">
        <v>0.29166666666666669</v>
      </c>
      <c r="AE63" s="105" t="s">
        <v>558</v>
      </c>
      <c r="AF63" s="105" t="s">
        <v>558</v>
      </c>
      <c r="AG63" s="105" t="s">
        <v>558</v>
      </c>
      <c r="AH63" s="15"/>
      <c r="AI63" s="126" t="str">
        <f>IF(BS_CONTROLE[[#This Row],[Atividade]]=0, "-", BS_CONTROLE[[#This Row],[Atividade]])</f>
        <v>MODERNIZAÇÃO - SOCADORA</v>
      </c>
      <c r="AJ63" s="9" t="str">
        <f>IF(BS_CONTROLE[[#This Row],[Atividade]]=0, "-", BS_CONTROLE[[#This Row],[Atividade]])</f>
        <v>MODERNIZAÇÃO - SOCADORA</v>
      </c>
      <c r="AK63" s="31" t="str">
        <f>BS_CONTROLE[[#This Row],[Local - Partida]]</f>
        <v>ZEM1302</v>
      </c>
      <c r="AL63" s="31" t="str">
        <f>BS_CONTROLE[[#This Row],[Local - Encerramento]]</f>
        <v>ZEM1</v>
      </c>
      <c r="AM63" s="105" t="str">
        <f>IF(BS_CONTROLE[[#This Row],[Entre - Estações]]=0, "-", BS_CONTROLE[[#This Row],[Entre - Estações]])</f>
        <v>ZEJ-ZEV</v>
      </c>
      <c r="AN63" s="105" t="str">
        <f>IF(BS_CONTROLE[[#This Row],[SB]]=0, "-", BS_CONTROLE[[#This Row],[SB]])</f>
        <v>ZRB1502</v>
      </c>
      <c r="AO63" s="105">
        <f>IF(BS_CONTROLE[[#This Row],[SUB]]=0, "-", BS_CONTROLE[[#This Row],[SUB]])</f>
        <v>55</v>
      </c>
      <c r="AP63" s="105">
        <f>BS_CONTROLE[[#This Row],[KM - Inicio]]</f>
        <v>150.80000000000001</v>
      </c>
      <c r="AQ63" s="105">
        <f>BS_CONTROLE[[#This Row],[KM - Inicio]]</f>
        <v>150.80000000000001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W9746084</v>
      </c>
      <c r="B64" s="102">
        <v>46084</v>
      </c>
      <c r="C64" s="135">
        <f>IF(BS_CONTROLE[[#This Row],[DATA]]="","",WEEKNUM(BS_CONTROLE[[#This Row],[DATA]]))</f>
        <v>10</v>
      </c>
      <c r="D64" s="104" t="s">
        <v>806</v>
      </c>
      <c r="E64" s="159">
        <v>59</v>
      </c>
      <c r="F64" s="126" t="s">
        <v>682</v>
      </c>
      <c r="G64" s="142" t="str">
        <f>IF(D64="","*",VLOOKUP(F64,BS_ATIVIDADE[],3,FALSE))</f>
        <v>MODERNIZAÇÃO</v>
      </c>
      <c r="H64" s="106" t="s">
        <v>1106</v>
      </c>
      <c r="I64" s="106" t="s">
        <v>1106</v>
      </c>
      <c r="J64" s="105">
        <v>55</v>
      </c>
      <c r="K64" s="105">
        <v>151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4" s="106">
        <v>0.2986111111111111</v>
      </c>
      <c r="P64" s="106">
        <v>6.9444444444444447E-4</v>
      </c>
      <c r="Q64" s="105">
        <v>1</v>
      </c>
      <c r="R64" s="10" t="str">
        <f>IFERROR(_xlfn.XLOOKUP(F64, BS_ATIVIDADE[ATIVIDADE],BS_ATIVIDADE[UNIDADE] ), "*")</f>
        <v>BINÁRIO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1103</v>
      </c>
      <c r="W64" s="151" t="s">
        <v>1107</v>
      </c>
      <c r="X64" s="104" t="s">
        <v>381</v>
      </c>
      <c r="Y64" s="129"/>
      <c r="Z64" s="104"/>
      <c r="AA64" s="105">
        <v>2</v>
      </c>
      <c r="AB64" s="103" t="s">
        <v>377</v>
      </c>
      <c r="AC64" s="152"/>
      <c r="AD64" s="107">
        <v>0.29166666666666669</v>
      </c>
      <c r="AE64" s="105" t="s">
        <v>558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MODERNIZAÇÃO - OUTRA ATIVIDADE</v>
      </c>
      <c r="AJ64" s="9" t="str">
        <f>IF(BS_CONTROLE[[#This Row],[Atividade]]=0, "-", BS_CONTROLE[[#This Row],[Atividade]])</f>
        <v>MODERNIZAÇÃO - OUTRA ATIVIDADE</v>
      </c>
      <c r="AK64" s="31" t="str">
        <f>BS_CONTROLE[[#This Row],[Local - Partida]]</f>
        <v>Z3VZEV1</v>
      </c>
      <c r="AL64" s="31" t="str">
        <f>BS_CONTROLE[[#This Row],[Local - Encerramento]]</f>
        <v>Z3VZEV1</v>
      </c>
      <c r="AM64" s="105" t="str">
        <f>IF(BS_CONTROLE[[#This Row],[Entre - Estações]]=0, "-", BS_CONTROLE[[#This Row],[Entre - Estações]])</f>
        <v>ZEJ-ZEV</v>
      </c>
      <c r="AN64" s="105" t="str">
        <f>IF(BS_CONTROLE[[#This Row],[SB]]=0, "-", BS_CONTROLE[[#This Row],[SB]])</f>
        <v>ZRB1502</v>
      </c>
      <c r="AO64" s="105">
        <f>IF(BS_CONTROLE[[#This Row],[SUB]]=0, "-", BS_CONTROLE[[#This Row],[SUB]])</f>
        <v>55</v>
      </c>
      <c r="AP64" s="105">
        <f>BS_CONTROLE[[#This Row],[KM - Inicio]]</f>
        <v>151</v>
      </c>
      <c r="AQ64" s="105">
        <f>BS_CONTROLE[[#This Row],[KM - Inicio]]</f>
        <v>151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V9646084</v>
      </c>
      <c r="B65" s="102">
        <v>46084</v>
      </c>
      <c r="C65" s="135">
        <f>IF(BS_CONTROLE[[#This Row],[DATA]]="","",WEEKNUM(BS_CONTROLE[[#This Row],[DATA]]))</f>
        <v>10</v>
      </c>
      <c r="D65" s="104" t="s">
        <v>782</v>
      </c>
      <c r="E65" s="159">
        <v>60</v>
      </c>
      <c r="F65" s="126" t="s">
        <v>689</v>
      </c>
      <c r="G65" s="142" t="str">
        <f>IF(D65="","*",VLOOKUP(F65,BS_ATIVIDADE[],3,FALSE))</f>
        <v>MODERNIZAÇÃO</v>
      </c>
      <c r="H65" s="106" t="s">
        <v>336</v>
      </c>
      <c r="I65" s="106" t="s">
        <v>336</v>
      </c>
      <c r="J65" s="105">
        <v>55</v>
      </c>
      <c r="K65" s="105">
        <v>150.9</v>
      </c>
      <c r="L65" s="105" t="s">
        <v>558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5" s="106">
        <v>0.29166666666666669</v>
      </c>
      <c r="P65" s="106">
        <v>0.125</v>
      </c>
      <c r="Q65" s="105">
        <v>500</v>
      </c>
      <c r="R65" s="10" t="str">
        <f>IFERROR(_xlfn.XLOOKUP(F65, BS_ATIVIDADE[ATIVIDADE],BS_ATIVIDADE[UNIDADE] ), "*")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05" t="s">
        <v>1103</v>
      </c>
      <c r="W65" s="151" t="s">
        <v>1108</v>
      </c>
      <c r="X65" s="104" t="s">
        <v>381</v>
      </c>
      <c r="Y65" s="129"/>
      <c r="Z65" s="104"/>
      <c r="AA65" s="105">
        <v>1</v>
      </c>
      <c r="AB65" s="103" t="s">
        <v>377</v>
      </c>
      <c r="AC65" s="152"/>
      <c r="AD65" s="107">
        <v>0.29166666666666669</v>
      </c>
      <c r="AE65" s="105">
        <v>6296</v>
      </c>
      <c r="AF65" s="105" t="s">
        <v>558</v>
      </c>
      <c r="AG65" s="105" t="s">
        <v>558</v>
      </c>
      <c r="AH65" s="15"/>
      <c r="AI65" s="126" t="str">
        <f>IF(BS_CONTROLE[[#This Row],[Atividade]]=0, "-", BS_CONTROLE[[#This Row],[Atividade]])</f>
        <v>MODERNIZAÇÃO - SOCADORA</v>
      </c>
      <c r="AJ65" s="9" t="str">
        <f>IF(BS_CONTROLE[[#This Row],[Atividade]]=0, "-", BS_CONTROLE[[#This Row],[Atividade]])</f>
        <v>MODERNIZAÇÃO - SOCADORA</v>
      </c>
      <c r="AK65" s="31" t="str">
        <f>BS_CONTROLE[[#This Row],[Local - Partida]]</f>
        <v>K67ZEV2</v>
      </c>
      <c r="AL65" s="31" t="str">
        <f>BS_CONTROLE[[#This Row],[Local - Encerramento]]</f>
        <v>K67ZEV2</v>
      </c>
      <c r="AM65" s="105" t="str">
        <f>IF(BS_CONTROLE[[#This Row],[Entre - Estações]]=0, "-", BS_CONTROLE[[#This Row],[Entre - Estações]])</f>
        <v>ZEJ-ZEV</v>
      </c>
      <c r="AN65" s="105" t="str">
        <f>IF(BS_CONTROLE[[#This Row],[SB]]=0, "-", BS_CONTROLE[[#This Row],[SB]])</f>
        <v>ZRB1502</v>
      </c>
      <c r="AO65" s="105">
        <f>IF(BS_CONTROLE[[#This Row],[SUB]]=0, "-", BS_CONTROLE[[#This Row],[SUB]])</f>
        <v>55</v>
      </c>
      <c r="AP65" s="105">
        <f>BS_CONTROLE[[#This Row],[KM - Inicio]]</f>
        <v>150.9</v>
      </c>
      <c r="AQ65" s="105">
        <f>BS_CONTROLE[[#This Row],[KM - Inicio]]</f>
        <v>150.9</v>
      </c>
      <c r="AR65" s="108"/>
      <c r="AS65" s="108"/>
      <c r="AT65" s="108"/>
      <c r="AU65" s="136"/>
      <c r="AV65" s="136"/>
      <c r="AW65" s="14"/>
      <c r="AX65" s="14"/>
      <c r="AY65" s="164">
        <f>IF(D65="","*",IFERROR(IF(ISODD(COUNT(AS65:AX65)),"ERRO",SUM((AT65-AS65),(AV65-AU65),(AX65-AW65))),"ERRO"))</f>
        <v>0</v>
      </c>
      <c r="AZ65" s="153"/>
      <c r="BA65" s="109"/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57.75">
      <c r="A66" s="47" t="str">
        <f t="shared" si="2"/>
        <v>MOD ZRB46084</v>
      </c>
      <c r="B66" s="102">
        <v>46084</v>
      </c>
      <c r="C66" s="135">
        <f>IF(BS_CONTROLE[[#This Row],[DATA]]="","",WEEKNUM(BS_CONTROLE[[#This Row],[DATA]]))</f>
        <v>10</v>
      </c>
      <c r="D66" s="104" t="s">
        <v>582</v>
      </c>
      <c r="E66" s="159">
        <v>61</v>
      </c>
      <c r="F66" s="126" t="s">
        <v>548</v>
      </c>
      <c r="G66" s="142" t="str">
        <f>IF(D66="","*",VLOOKUP(F66,BS_ATIVIDADE[],3,FALSE))</f>
        <v>OUTROS</v>
      </c>
      <c r="H66" s="106" t="s">
        <v>558</v>
      </c>
      <c r="I66" s="106" t="s">
        <v>558</v>
      </c>
      <c r="J66" s="105">
        <v>55</v>
      </c>
      <c r="K66" s="105">
        <v>145.9</v>
      </c>
      <c r="L66" s="105">
        <v>151.69999999999999</v>
      </c>
      <c r="M66" s="127" t="s">
        <v>1109</v>
      </c>
      <c r="N66" s="127" t="s">
        <v>1110</v>
      </c>
      <c r="O66" s="106">
        <v>0.33333333333333331</v>
      </c>
      <c r="P66" s="106">
        <v>0.33333333333333331</v>
      </c>
      <c r="Q66" s="105">
        <v>1</v>
      </c>
      <c r="R66" s="10" t="str">
        <f>IFERROR(_xlfn.XLOOKUP(F66, BS_ATIVIDADE[ATIVIDADE],BS_ATIVIDADE[UNIDADE] ), "*")</f>
        <v>BINÁRIO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6" s="105" t="s">
        <v>1103</v>
      </c>
      <c r="W66" s="151" t="s">
        <v>1111</v>
      </c>
      <c r="X66" s="104" t="s">
        <v>381</v>
      </c>
      <c r="Y66" s="129"/>
      <c r="Z66" s="104"/>
      <c r="AA66" s="105" t="s">
        <v>558</v>
      </c>
      <c r="AB66" s="103"/>
      <c r="AC66" s="152"/>
      <c r="AD66" s="107" t="s">
        <v>558</v>
      </c>
      <c r="AE66" s="105" t="s">
        <v>558</v>
      </c>
      <c r="AF66" s="105" t="s">
        <v>558</v>
      </c>
      <c r="AG66" s="105" t="s">
        <v>558</v>
      </c>
      <c r="AH66" s="15"/>
      <c r="AI66" s="126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1" t="str">
        <f>BS_CONTROLE[[#This Row],[Local - Partida]]</f>
        <v>-</v>
      </c>
      <c r="AL66" s="31" t="str">
        <f>BS_CONTROLE[[#This Row],[Local - Encerramento]]</f>
        <v>-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ZEJZRB</v>
      </c>
      <c r="AO66" s="105">
        <f>IF(BS_CONTROLE[[#This Row],[SUB]]=0, "-", BS_CONTROLE[[#This Row],[SUB]])</f>
        <v>55</v>
      </c>
      <c r="AP66" s="105">
        <f>BS_CONTROLE[[#This Row],[KM - Inicio]]</f>
        <v>145.9</v>
      </c>
      <c r="AQ66" s="105">
        <f>BS_CONTROLE[[#This Row],[KM - Inicio]]</f>
        <v>145.9</v>
      </c>
      <c r="AR66" s="108"/>
      <c r="AS66" s="108"/>
      <c r="AT66" s="108"/>
      <c r="AU66" s="136"/>
      <c r="AV66" s="136"/>
      <c r="AW66" s="14"/>
      <c r="AX66" s="14"/>
      <c r="AY66" s="164">
        <f>IF(D66="","*",IFERROR(IF(ISODD(COUNT(AS66:AX66)),"ERRO",SUM((AT66-AS66),(AV66-AU66),(AX66-AW66))),"ERRO"))</f>
        <v>0</v>
      </c>
      <c r="AZ66" s="153"/>
      <c r="BA66" s="109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/>
      </c>
    </row>
    <row r="67" spans="1:72">
      <c r="A67" s="47" t="str">
        <f t="shared" si="2"/>
        <v>HUELTON (TP-725)46084</v>
      </c>
      <c r="B67" s="102">
        <v>46084</v>
      </c>
      <c r="C67" s="135">
        <f>IF(BS_CONTROLE[[#This Row],[DATA]]="","",WEEKNUM(BS_CONTROLE[[#This Row],[DATA]]))</f>
        <v>10</v>
      </c>
      <c r="D67" s="104" t="s">
        <v>854</v>
      </c>
      <c r="E67" s="159">
        <v>62</v>
      </c>
      <c r="F67" s="126" t="s">
        <v>740</v>
      </c>
      <c r="G67" s="142" t="str">
        <f>IF(D67="","*",VLOOKUP(F67,BS_ATIVIDADE[],3,FALSE))</f>
        <v>SOLDA</v>
      </c>
      <c r="H67" s="106" t="s">
        <v>558</v>
      </c>
      <c r="I67" s="106" t="s">
        <v>558</v>
      </c>
      <c r="J67" s="105">
        <v>92</v>
      </c>
      <c r="K67" s="105">
        <v>66.900000000000006</v>
      </c>
      <c r="L67" s="105" t="s">
        <v>558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67" s="106">
        <v>0.39583333333333331</v>
      </c>
      <c r="P67" s="106">
        <v>6.25E-2</v>
      </c>
      <c r="Q67" s="105">
        <v>1</v>
      </c>
      <c r="R67" s="10" t="str">
        <f>IFERROR(_xlfn.XLOOKUP(F67, BS_ATIVIDADE[ATIVIDADE],BS_ATIVIDADE[UNIDADE] ), "*")</f>
        <v>Nº DE SOLDA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1085</v>
      </c>
      <c r="W67" s="151" t="s">
        <v>1026</v>
      </c>
      <c r="X67" s="104" t="s">
        <v>386</v>
      </c>
      <c r="Y67" s="129"/>
      <c r="Z67" s="104"/>
      <c r="AA67" s="105"/>
      <c r="AB67" s="103"/>
      <c r="AC67" s="152"/>
      <c r="AD67" s="107" t="s">
        <v>558</v>
      </c>
      <c r="AE67" s="105" t="s">
        <v>558</v>
      </c>
      <c r="AF67" s="105" t="s">
        <v>558</v>
      </c>
      <c r="AG67" s="105" t="s">
        <v>558</v>
      </c>
      <c r="AH67" s="15"/>
      <c r="AI67" s="126" t="str">
        <f>IF(BS_CONTROLE[[#This Row],[Atividade]]=0, "-", BS_CONTROLE[[#This Row],[Atividade]])</f>
        <v>PDM - SOLDA</v>
      </c>
      <c r="AJ67" s="9" t="str">
        <f>IF(BS_CONTROLE[[#This Row],[Atividade]]=0, "-", BS_CONTROLE[[#This Row],[Atividade]])</f>
        <v>PDM - SOLDA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069-ZEV</v>
      </c>
      <c r="AN67" s="105" t="str">
        <f>IF(BS_CONTROLE[[#This Row],[SB]]=0, "-", BS_CONTROLE[[#This Row],[SB]])</f>
        <v>K69K672</v>
      </c>
      <c r="AO67" s="105">
        <f>IF(BS_CONTROLE[[#This Row],[SUB]]=0, "-", BS_CONTROLE[[#This Row],[SUB]])</f>
        <v>92</v>
      </c>
      <c r="AP67" s="105">
        <f>BS_CONTROLE[[#This Row],[KM - Inicio]]</f>
        <v>66.900000000000006</v>
      </c>
      <c r="AQ67" s="105">
        <f>BS_CONTROLE[[#This Row],[KM - Inicio]]</f>
        <v>66.900000000000006</v>
      </c>
      <c r="AR67" s="108"/>
      <c r="AS67" s="108"/>
      <c r="AT67" s="108"/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/>
      <c r="BB67" s="10" t="str">
        <f>IFERROR(_xlfn.XLOOKUP(AI67, BS_ATIVIDADE[ATIVIDADE],BS_ATIVIDADE[UNIDADE] ), "*")</f>
        <v>Nº DE SOLDA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/>
      </c>
    </row>
    <row r="68" spans="1:72">
      <c r="A68" s="47" t="str">
        <f t="shared" si="2"/>
        <v>A8446084</v>
      </c>
      <c r="B68" s="102">
        <v>46084</v>
      </c>
      <c r="C68" s="135">
        <f>IF(BS_CONTROLE[[#This Row],[DATA]]="","",WEEKNUM(BS_CONTROLE[[#This Row],[DATA]]))</f>
        <v>10</v>
      </c>
      <c r="D68" s="104" t="s">
        <v>688</v>
      </c>
      <c r="E68" s="159">
        <v>63</v>
      </c>
      <c r="F68" s="126" t="s">
        <v>579</v>
      </c>
      <c r="G68" s="142" t="str">
        <f>IF(D68="","*",VLOOKUP(F68,BS_ATIVIDADE[],3,FALSE))</f>
        <v>DETECÇÃO</v>
      </c>
      <c r="H68" s="106" t="s">
        <v>207</v>
      </c>
      <c r="I68" s="106" t="s">
        <v>365</v>
      </c>
      <c r="J68" s="105">
        <v>92</v>
      </c>
      <c r="K68" s="105">
        <v>65.5</v>
      </c>
      <c r="L68" s="105" t="s">
        <v>558</v>
      </c>
      <c r="M68" s="127" t="s">
        <v>11</v>
      </c>
      <c r="N68" s="127" t="s">
        <v>1013</v>
      </c>
      <c r="O68" s="106">
        <v>0.3125</v>
      </c>
      <c r="P68" s="106">
        <v>4.1666666666666664E-2</v>
      </c>
      <c r="Q68" s="105">
        <v>40</v>
      </c>
      <c r="R68" s="10" t="str">
        <f>IFERROR(_xlfn.XLOOKUP(F68, BS_ATIVIDADE[ATIVIDADE],BS_ATIVIDADE[UNIDADE] ), "*")</f>
        <v>KM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1030</v>
      </c>
      <c r="W68" s="151" t="s">
        <v>1112</v>
      </c>
      <c r="X68" s="104" t="s">
        <v>386</v>
      </c>
      <c r="Y68" s="129"/>
      <c r="Z68" s="104"/>
      <c r="AA68" s="105">
        <v>1</v>
      </c>
      <c r="AB68" s="103" t="s">
        <v>377</v>
      </c>
      <c r="AC68" s="152"/>
      <c r="AD68" s="107">
        <v>0.29166666666666669</v>
      </c>
      <c r="AE68" s="105">
        <v>2720</v>
      </c>
      <c r="AF68" s="105" t="s">
        <v>558</v>
      </c>
      <c r="AG68" s="105" t="s">
        <v>558</v>
      </c>
      <c r="AH68" s="15" t="s">
        <v>558</v>
      </c>
      <c r="AI68" s="126" t="str">
        <f>IF(BS_CONTROLE[[#This Row],[Atividade]]=0, "-", BS_CONTROLE[[#This Row],[Atividade]])</f>
        <v>DETECÇÃO - RONDA 7 DIAS</v>
      </c>
      <c r="AJ68" s="9" t="str">
        <f>IF(BS_CONTROLE[[#This Row],[Atividade]]=0, "-", BS_CONTROLE[[#This Row],[Atividade]])</f>
        <v>DETECÇÃO - RONDA 7 DIAS</v>
      </c>
      <c r="AK68" s="31" t="str">
        <f>BS_CONTROLE[[#This Row],[Local - Partida]]</f>
        <v>ZEV2</v>
      </c>
      <c r="AL68" s="31" t="str">
        <f>BS_CONTROLE[[#This Row],[Local - Encerramento]]</f>
        <v>ZPT106</v>
      </c>
      <c r="AM68" s="105" t="str">
        <f>IF(BS_CONTROLE[[#This Row],[Entre - Estações]]=0, "-", BS_CONTROLE[[#This Row],[Entre - Estações]])</f>
        <v>ZEV-ZPT</v>
      </c>
      <c r="AN68" s="105" t="str">
        <f>IF(BS_CONTROLE[[#This Row],[SB]]=0, "-", BS_CONTROLE[[#This Row],[SB]])</f>
        <v>ZEVZPT</v>
      </c>
      <c r="AO68" s="105">
        <f>IF(BS_CONTROLE[[#This Row],[SUB]]=0, "-", BS_CONTROLE[[#This Row],[SUB]])</f>
        <v>92</v>
      </c>
      <c r="AP68" s="105">
        <f>BS_CONTROLE[[#This Row],[KM - Inicio]]</f>
        <v>65.5</v>
      </c>
      <c r="AQ68" s="105">
        <f>BS_CONTROLE[[#This Row],[KM - Inicio]]</f>
        <v>65.5</v>
      </c>
      <c r="AR68" s="108"/>
      <c r="AS68" s="108"/>
      <c r="AT68" s="108"/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/>
      <c r="BB68" s="10" t="str">
        <f>IFERROR(_xlfn.XLOOKUP(AI68, BS_ATIVIDADE[ATIVIDADE],BS_ATIVIDADE[UNIDADE] ), "*")</f>
        <v>KM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8" t="str">
        <f t="shared" si="6"/>
        <v/>
      </c>
    </row>
    <row r="69" spans="1:72">
      <c r="A69" s="47" t="str">
        <f t="shared" si="2"/>
        <v>W6146084</v>
      </c>
      <c r="B69" s="102">
        <v>46084</v>
      </c>
      <c r="C69" s="135">
        <f>IF(BS_CONTROLE[[#This Row],[DATA]]="","",WEEKNUM(BS_CONTROLE[[#This Row],[DATA]]))</f>
        <v>10</v>
      </c>
      <c r="D69" s="104" t="s">
        <v>792</v>
      </c>
      <c r="E69" s="159">
        <v>64</v>
      </c>
      <c r="F69" s="126" t="s">
        <v>751</v>
      </c>
      <c r="G69" s="142" t="str">
        <f>IF(D69="","*",VLOOKUP(F69,BS_ATIVIDADE[],3,FALSE))</f>
        <v>OUTROS</v>
      </c>
      <c r="H69" s="106" t="s">
        <v>336</v>
      </c>
      <c r="I69" s="106" t="s">
        <v>336</v>
      </c>
      <c r="J69" s="105">
        <v>92</v>
      </c>
      <c r="K69" s="105">
        <v>78</v>
      </c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0.32291666666666669</v>
      </c>
      <c r="P69" s="106">
        <v>6.9444444444444447E-4</v>
      </c>
      <c r="Q69" s="105">
        <v>500</v>
      </c>
      <c r="R69" s="10" t="str">
        <f>IFERROR(_xlfn.XLOOKUP(F69, BS_ATIVIDADE[ATIVIDADE],BS_ATIVIDADE[UNIDADE] ), "*")</f>
        <v>Nº DE PEÇAS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1017</v>
      </c>
      <c r="W69" s="151" t="s">
        <v>1058</v>
      </c>
      <c r="X69" s="104" t="s">
        <v>381</v>
      </c>
      <c r="Y69" s="129"/>
      <c r="Z69" s="104"/>
      <c r="AA69" s="105">
        <v>1</v>
      </c>
      <c r="AB69" s="103" t="s">
        <v>377</v>
      </c>
      <c r="AC69" s="152"/>
      <c r="AD69" s="107">
        <v>0.29166666666666669</v>
      </c>
      <c r="AE69" s="105">
        <v>7663</v>
      </c>
      <c r="AF69" s="105" t="s">
        <v>558</v>
      </c>
      <c r="AG69" s="105" t="s">
        <v>558</v>
      </c>
      <c r="AH69" s="15"/>
      <c r="AI69" s="126" t="str">
        <f>IF(BS_CONTROLE[[#This Row],[Atividade]]=0, "-", BS_CONTROLE[[#This Row],[Atividade]])</f>
        <v>RECOLHIMENTO DE DORMENTE</v>
      </c>
      <c r="AJ69" s="9" t="str">
        <f>IF(BS_CONTROLE[[#This Row],[Atividade]]=0, "-", BS_CONTROLE[[#This Row],[Atividade]])</f>
        <v>RECOLHIMENTO DE DORMENTE</v>
      </c>
      <c r="AK69" s="31" t="str">
        <f>BS_CONTROLE[[#This Row],[Local - Partida]]</f>
        <v>K67ZEV2</v>
      </c>
      <c r="AL69" s="31" t="str">
        <f>BS_CONTROLE[[#This Row],[Local - Encerramento]]</f>
        <v>K67ZEV2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78</v>
      </c>
      <c r="AQ69" s="105">
        <f>BS_CONTROLE[[#This Row],[KM - Inicio]]</f>
        <v>78</v>
      </c>
      <c r="AR69" s="108"/>
      <c r="AS69" s="108"/>
      <c r="AT69" s="108"/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/>
      <c r="BB69" s="10" t="str">
        <f>IFERROR(_xlfn.XLOOKUP(AI69, BS_ATIVIDADE[ATIVIDADE],BS_ATIVIDADE[UNIDADE] ), "*")</f>
        <v>Nº DE PEÇAS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/>
      </c>
    </row>
    <row r="70" spans="1:72">
      <c r="A70" s="47" t="str">
        <f t="shared" si="2"/>
        <v>MOD ZEZ46084</v>
      </c>
      <c r="B70" s="102">
        <v>46084</v>
      </c>
      <c r="C70" s="135">
        <f>IF(BS_CONTROLE[[#This Row],[DATA]]="","",WEEKNUM(BS_CONTROLE[[#This Row],[DATA]]))</f>
        <v>10</v>
      </c>
      <c r="D70" s="104" t="s">
        <v>574</v>
      </c>
      <c r="E70" s="159">
        <v>65</v>
      </c>
      <c r="F70" s="126" t="s">
        <v>548</v>
      </c>
      <c r="G70" s="142" t="str">
        <f>IF(D70="","*",VLOOKUP(F70,BS_ATIVIDADE[],3,FALSE))</f>
        <v>OUTROS</v>
      </c>
      <c r="H70" s="106" t="s">
        <v>558</v>
      </c>
      <c r="I70" s="106" t="s">
        <v>558</v>
      </c>
      <c r="J70" s="105">
        <v>92</v>
      </c>
      <c r="K70" s="105">
        <v>75.2</v>
      </c>
      <c r="L70" s="105">
        <v>81.900000000000006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70" s="106">
        <v>0.375</v>
      </c>
      <c r="P70" s="106">
        <v>0.16666666666666666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0" s="105" t="s">
        <v>1017</v>
      </c>
      <c r="W70" s="151" t="s">
        <v>1113</v>
      </c>
      <c r="X70" s="104" t="s">
        <v>381</v>
      </c>
      <c r="Y70" s="129"/>
      <c r="Z70" s="104"/>
      <c r="AA70" s="105" t="s">
        <v>558</v>
      </c>
      <c r="AB70" s="103"/>
      <c r="AC70" s="152"/>
      <c r="AD70" s="107" t="s">
        <v>558</v>
      </c>
      <c r="AE70" s="105" t="s">
        <v>558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BLOCO</v>
      </c>
      <c r="AJ70" s="9" t="str">
        <f>IF(BS_CONTROLE[[#This Row],[Atividade]]=0, "-", BS_CONTROLE[[#This Row],[Atividade]])</f>
        <v>BLOCO</v>
      </c>
      <c r="AK70" s="31" t="str">
        <f>BS_CONTROLE[[#This Row],[Local - Partida]]</f>
        <v>-</v>
      </c>
      <c r="AL70" s="31" t="str">
        <f>BS_CONTROLE[[#This Row],[Local - Encerramento]]</f>
        <v>-</v>
      </c>
      <c r="AM70" s="105" t="str">
        <f>IF(BS_CONTROLE[[#This Row],[Entre - Estações]]=0, "-", BS_CONTROLE[[#This Row],[Entre - Estações]])</f>
        <v>ZXW-ZEZ</v>
      </c>
      <c r="AN70" s="105" t="str">
        <f>IF(BS_CONTROLE[[#This Row],[SB]]=0, "-", BS_CONTROLE[[#This Row],[SB]])</f>
        <v>K79ZEZ2</v>
      </c>
      <c r="AO70" s="105">
        <f>IF(BS_CONTROLE[[#This Row],[SUB]]=0, "-", BS_CONTROLE[[#This Row],[SUB]])</f>
        <v>92</v>
      </c>
      <c r="AP70" s="105">
        <f>BS_CONTROLE[[#This Row],[KM - Inicio]]</f>
        <v>75.2</v>
      </c>
      <c r="AQ70" s="105">
        <f>BS_CONTROLE[[#This Row],[KM - Inicio]]</f>
        <v>75.2</v>
      </c>
      <c r="AR70" s="108"/>
      <c r="AS70" s="108"/>
      <c r="AT70" s="108"/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 t="s">
        <v>1114</v>
      </c>
      <c r="BQ70" s="12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8" t="str">
        <f t="shared" si="6"/>
        <v/>
      </c>
    </row>
    <row r="71" spans="1:72">
      <c r="A71" s="47" t="str">
        <f t="shared" ref="A71:A134" si="7">D71&amp;B71</f>
        <v>MODERNIZAÇÃO TURMA 246084</v>
      </c>
      <c r="B71" s="102">
        <v>46084</v>
      </c>
      <c r="C71" s="135">
        <f>IF(BS_CONTROLE[[#This Row],[DATA]]="","",WEEKNUM(BS_CONTROLE[[#This Row],[DATA]]))</f>
        <v>10</v>
      </c>
      <c r="D71" s="104" t="s">
        <v>596</v>
      </c>
      <c r="E71" s="159">
        <v>66</v>
      </c>
      <c r="F71" s="126" t="s">
        <v>740</v>
      </c>
      <c r="G71" s="142" t="str">
        <f>IF(D71="","*",VLOOKUP(F71,BS_ATIVIDADE[],3,FALSE))</f>
        <v>SOLDA</v>
      </c>
      <c r="H71" s="106" t="s">
        <v>558</v>
      </c>
      <c r="I71" s="106" t="s">
        <v>558</v>
      </c>
      <c r="J71" s="105">
        <v>92</v>
      </c>
      <c r="K71" s="105">
        <v>79.849999999999994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1" s="106">
        <v>0.375</v>
      </c>
      <c r="P71" s="106">
        <v>6.9444444444444447E-4</v>
      </c>
      <c r="Q71" s="105">
        <v>2</v>
      </c>
      <c r="R71" s="10" t="str">
        <f>IFERROR(_xlfn.XLOOKUP(F71, BS_ATIVIDADE[ATIVIDADE],BS_ATIVIDADE[UNIDADE] ), "*")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1017</v>
      </c>
      <c r="W71" s="151" t="s">
        <v>1115</v>
      </c>
      <c r="X71" s="104" t="s">
        <v>381</v>
      </c>
      <c r="Y71" s="129"/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ZXW-ZEZ</v>
      </c>
      <c r="AN71" s="105" t="str">
        <f>IF(BS_CONTROLE[[#This Row],[SB]]=0, "-", BS_CONTROLE[[#This Row],[SB]])</f>
        <v>ZXWK792</v>
      </c>
      <c r="AO71" s="105">
        <f>IF(BS_CONTROLE[[#This Row],[SUB]]=0, "-", BS_CONTROLE[[#This Row],[SUB]])</f>
        <v>92</v>
      </c>
      <c r="AP71" s="105">
        <f>BS_CONTROLE[[#This Row],[KM - Inicio]]</f>
        <v>79.849999999999994</v>
      </c>
      <c r="AQ71" s="105">
        <f>BS_CONTROLE[[#This Row],[KM - Inicio]]</f>
        <v>79.849999999999994</v>
      </c>
      <c r="AR71" s="108"/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8">IF(AND(BR71&lt;1,BS71&lt;1),"Produção e Intervalo",IF(BR71&lt;1,"Intervalo",IF(BS71&lt;1,"Produção","Aderente")))</f>
        <v>Produção e Intervalo</v>
      </c>
      <c r="BR71" s="19">
        <f t="shared" ref="BR71:BR134" si="9">IF(OR(B71="",F71=""),"*",AY71/P71)</f>
        <v>0</v>
      </c>
      <c r="BS71" s="19">
        <f t="shared" ref="BS71:BS134" si="10">IF(OR(B71="",F71=""),"*",BA71/Q71)</f>
        <v>0</v>
      </c>
      <c r="BT71" s="8" t="str">
        <f t="shared" ref="BT71:BT134" si="11">IF(BN71="","",SUBSTITUTE(BM71," ","")&amp;SUBSTITUTE(BN71," ",""))</f>
        <v/>
      </c>
    </row>
    <row r="72" spans="1:72">
      <c r="A72" s="47" t="str">
        <f t="shared" si="7"/>
        <v>THIAGO (TF-685)46084</v>
      </c>
      <c r="B72" s="102">
        <v>46084</v>
      </c>
      <c r="C72" s="135">
        <f>IF(BS_CONTROLE[[#This Row],[DATA]]="","",WEEKNUM(BS_CONTROLE[[#This Row],[DATA]]))</f>
        <v>10</v>
      </c>
      <c r="D72" s="104" t="s">
        <v>902</v>
      </c>
      <c r="E72" s="159">
        <v>67</v>
      </c>
      <c r="F72" s="126" t="s">
        <v>714</v>
      </c>
      <c r="G72" s="142" t="str">
        <f>IF(D72="","*",VLOOKUP(F72,BS_ATIVIDADE[],3,FALSE))</f>
        <v>AMV</v>
      </c>
      <c r="H72" s="106" t="s">
        <v>558</v>
      </c>
      <c r="I72" s="106" t="s">
        <v>558</v>
      </c>
      <c r="J72" s="105">
        <v>92</v>
      </c>
      <c r="K72" s="105">
        <v>101.94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0.45833333333333331</v>
      </c>
      <c r="P72" s="106">
        <v>8.3333333333333329E-2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1116</v>
      </c>
      <c r="W72" s="151" t="s">
        <v>1117</v>
      </c>
      <c r="X72" s="104" t="s">
        <v>386</v>
      </c>
      <c r="Y72" s="129"/>
      <c r="Z72" s="104"/>
      <c r="AA72" s="105" t="s">
        <v>558</v>
      </c>
      <c r="AB72" s="103"/>
      <c r="AC72" s="152"/>
      <c r="AD72" s="107" t="s">
        <v>558</v>
      </c>
      <c r="AE72" s="105" t="s">
        <v>558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AMV - JACARÉ</v>
      </c>
      <c r="AJ72" s="9" t="str">
        <f>IF(BS_CONTROLE[[#This Row],[Atividade]]=0, "-", BS_CONTROLE[[#This Row],[Atividade]])</f>
        <v>PDM - AMV - JACARÉ</v>
      </c>
      <c r="AK72" s="31" t="str">
        <f>BS_CONTROLE[[#This Row],[Local - Partida]]</f>
        <v>-</v>
      </c>
      <c r="AL72" s="31" t="str">
        <f>BS_CONTROLE[[#This Row],[Local - Encerramento]]</f>
        <v>-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101.94</v>
      </c>
      <c r="AQ72" s="105">
        <f>BS_CONTROLE[[#This Row],[KM - Inicio]]</f>
        <v>101.94</v>
      </c>
      <c r="AR72" s="108"/>
      <c r="AS72" s="108"/>
      <c r="AT72" s="108"/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/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8"/>
        <v>Produção e Intervalo</v>
      </c>
      <c r="BR72" s="19">
        <f t="shared" si="9"/>
        <v>0</v>
      </c>
      <c r="BS72" s="19">
        <f t="shared" si="10"/>
        <v>0</v>
      </c>
      <c r="BT72" s="8" t="str">
        <f t="shared" si="11"/>
        <v/>
      </c>
    </row>
    <row r="73" spans="1:72">
      <c r="A73" s="47" t="str">
        <f t="shared" si="7"/>
        <v>MOD ZGP46084</v>
      </c>
      <c r="B73" s="102">
        <v>46084</v>
      </c>
      <c r="C73" s="135">
        <f>IF(BS_CONTROLE[[#This Row],[DATA]]="","",WEEKNUM(BS_CONTROLE[[#This Row],[DATA]]))</f>
        <v>10</v>
      </c>
      <c r="D73" s="104" t="s">
        <v>915</v>
      </c>
      <c r="E73" s="159">
        <v>68</v>
      </c>
      <c r="F73" s="126" t="s">
        <v>548</v>
      </c>
      <c r="G73" s="142" t="str">
        <f>IF(D73="","*",VLOOKUP(F73,BS_ATIVIDADE[],3,FALSE))</f>
        <v>OUTROS</v>
      </c>
      <c r="H73" s="106" t="s">
        <v>558</v>
      </c>
      <c r="I73" s="106" t="s">
        <v>558</v>
      </c>
      <c r="J73" s="105">
        <v>92</v>
      </c>
      <c r="K73" s="105">
        <v>102</v>
      </c>
      <c r="L73" s="105">
        <v>106.3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3" s="106">
        <v>0.33333333333333331</v>
      </c>
      <c r="P73" s="106">
        <v>0.22916666666666666</v>
      </c>
      <c r="Q73" s="105">
        <v>1</v>
      </c>
      <c r="R73" s="10" t="str">
        <f>IFERROR(_xlfn.XLOOKUP(F73, BS_ATIVIDADE[ATIVIDADE],BS_ATIVIDADE[UNIDADE] ), "*")</f>
        <v>BINÁRIO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1017</v>
      </c>
      <c r="W73" s="151" t="s">
        <v>1118</v>
      </c>
      <c r="X73" s="104" t="s">
        <v>381</v>
      </c>
      <c r="Y73" s="129"/>
      <c r="Z73" s="104"/>
      <c r="AA73" s="105" t="s">
        <v>558</v>
      </c>
      <c r="AB73" s="103"/>
      <c r="AC73" s="152"/>
      <c r="AD73" s="107" t="s">
        <v>558</v>
      </c>
      <c r="AE73" s="105" t="s">
        <v>558</v>
      </c>
      <c r="AF73" s="105" t="s">
        <v>558</v>
      </c>
      <c r="AG73" s="105" t="s">
        <v>558</v>
      </c>
      <c r="AH73" s="15"/>
      <c r="AI73" s="126" t="str">
        <f>IF(BS_CONTROLE[[#This Row],[Atividade]]=0, "-", BS_CONTROLE[[#This Row],[Atividade]])</f>
        <v>BLOCO</v>
      </c>
      <c r="AJ73" s="9" t="str">
        <f>IF(BS_CONTROLE[[#This Row],[Atividade]]=0, "-", BS_CONTROLE[[#This Row],[Atividade]])</f>
        <v>BLOCO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ZGP</v>
      </c>
      <c r="AN73" s="105" t="str">
        <f>IF(BS_CONTROLE[[#This Row],[SB]]=0, "-", BS_CONTROLE[[#This Row],[SB]])</f>
        <v>ZGP2</v>
      </c>
      <c r="AO73" s="105">
        <f>IF(BS_CONTROLE[[#This Row],[SUB]]=0, "-", BS_CONTROLE[[#This Row],[SUB]])</f>
        <v>92</v>
      </c>
      <c r="AP73" s="105">
        <f>BS_CONTROLE[[#This Row],[KM - Inicio]]</f>
        <v>102</v>
      </c>
      <c r="AQ73" s="105">
        <f>BS_CONTROLE[[#This Row],[KM - Inicio]]</f>
        <v>102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BINÁRIO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8"/>
        <v>Produção e Intervalo</v>
      </c>
      <c r="BR73" s="19">
        <f t="shared" si="9"/>
        <v>0</v>
      </c>
      <c r="BS73" s="19">
        <f t="shared" si="10"/>
        <v>0</v>
      </c>
      <c r="BT73" s="8" t="str">
        <f t="shared" si="11"/>
        <v/>
      </c>
    </row>
    <row r="74" spans="1:72">
      <c r="A74" s="47" t="str">
        <f t="shared" si="7"/>
        <v>V8546084</v>
      </c>
      <c r="B74" s="102">
        <v>46084</v>
      </c>
      <c r="C74" s="135">
        <f>IF(BS_CONTROLE[[#This Row],[DATA]]="","",WEEKNUM(BS_CONTROLE[[#This Row],[DATA]]))</f>
        <v>10</v>
      </c>
      <c r="D74" s="104" t="s">
        <v>759</v>
      </c>
      <c r="E74" s="159">
        <v>69</v>
      </c>
      <c r="F74" s="126" t="s">
        <v>689</v>
      </c>
      <c r="G74" s="142" t="str">
        <f>IF(D74="","*",VLOOKUP(F74,BS_ATIVIDADE[],3,FALSE))</f>
        <v>MODERNIZAÇÃO</v>
      </c>
      <c r="H74" s="106" t="s">
        <v>1073</v>
      </c>
      <c r="I74" s="106" t="s">
        <v>1073</v>
      </c>
      <c r="J74" s="105">
        <v>92</v>
      </c>
      <c r="K74" s="105">
        <v>102</v>
      </c>
      <c r="L74" s="105">
        <v>106.3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06">
        <v>0.33333333333333331</v>
      </c>
      <c r="P74" s="106">
        <v>0.125</v>
      </c>
      <c r="Q74" s="105">
        <v>720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1060</v>
      </c>
      <c r="W74" s="151" t="s">
        <v>1018</v>
      </c>
      <c r="X74" s="104" t="s">
        <v>381</v>
      </c>
      <c r="Y74" s="129"/>
      <c r="Z74" s="104"/>
      <c r="AA74" s="105">
        <v>1</v>
      </c>
      <c r="AB74" s="103" t="s">
        <v>377</v>
      </c>
      <c r="AC74" s="152"/>
      <c r="AD74" s="107">
        <v>0.29166666666666669</v>
      </c>
      <c r="AE74" s="105">
        <v>6235</v>
      </c>
      <c r="AF74" s="105">
        <v>6225</v>
      </c>
      <c r="AG74" s="105" t="s">
        <v>558</v>
      </c>
      <c r="AH74" s="15"/>
      <c r="AI74" s="126" t="str">
        <f>IF(BS_CONTROLE[[#This Row],[Atividade]]=0, "-", BS_CONTROLE[[#This Row],[Atividade]])</f>
        <v>MODERNIZAÇÃO - SOCADORA</v>
      </c>
      <c r="AJ74" s="9" t="str">
        <f>IF(BS_CONTROLE[[#This Row],[Atividade]]=0, "-", BS_CONTROLE[[#This Row],[Atividade]])</f>
        <v>MODERNIZAÇÃO - SOCADORA</v>
      </c>
      <c r="AK74" s="31" t="str">
        <f>BS_CONTROLE[[#This Row],[Local - Partida]]</f>
        <v>ZPTZDR</v>
      </c>
      <c r="AL74" s="31" t="str">
        <f>BS_CONTROLE[[#This Row],[Local - Encerramento]]</f>
        <v>ZPTZDR</v>
      </c>
      <c r="AM74" s="105" t="str">
        <f>IF(BS_CONTROLE[[#This Row],[Entre - Estações]]=0, "-", BS_CONTROLE[[#This Row],[Entre - Estações]])</f>
        <v>ZGP</v>
      </c>
      <c r="AN74" s="105" t="str">
        <f>IF(BS_CONTROLE[[#This Row],[SB]]=0, "-", BS_CONTROLE[[#This Row],[SB]])</f>
        <v>ZGP2</v>
      </c>
      <c r="AO74" s="105">
        <f>IF(BS_CONTROLE[[#This Row],[SUB]]=0, "-", BS_CONTROLE[[#This Row],[SUB]])</f>
        <v>92</v>
      </c>
      <c r="AP74" s="105">
        <f>BS_CONTROLE[[#This Row],[KM - Inicio]]</f>
        <v>102</v>
      </c>
      <c r="AQ74" s="105">
        <f>BS_CONTROLE[[#This Row],[KM - Inicio]]</f>
        <v>102</v>
      </c>
      <c r="AR74" s="108"/>
      <c r="AS74" s="108"/>
      <c r="AT74" s="108"/>
      <c r="AU74" s="136"/>
      <c r="AV74" s="136"/>
      <c r="AW74" s="14"/>
      <c r="AX74" s="14"/>
      <c r="AY74" s="164">
        <f>IF(D74="","*",IFERROR(IF(ISODD(COUNT(AS74:AX74)),"ERRO",SUM((AT74-AS74),(AV74-AU74),(AX74-AW74))),"ERRO"))</f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8"/>
        <v>Produção e Intervalo</v>
      </c>
      <c r="BR74" s="19">
        <f t="shared" si="9"/>
        <v>0</v>
      </c>
      <c r="BS74" s="19">
        <f t="shared" si="10"/>
        <v>0</v>
      </c>
      <c r="BT74" s="8" t="str">
        <f t="shared" si="11"/>
        <v/>
      </c>
    </row>
    <row r="75" spans="1:72">
      <c r="A75" s="47" t="str">
        <f t="shared" si="7"/>
        <v>W6246084</v>
      </c>
      <c r="B75" s="102">
        <v>46084</v>
      </c>
      <c r="C75" s="135">
        <f>IF(BS_CONTROLE[[#This Row],[DATA]]="","",WEEKNUM(BS_CONTROLE[[#This Row],[DATA]]))</f>
        <v>10</v>
      </c>
      <c r="D75" s="104" t="s">
        <v>793</v>
      </c>
      <c r="E75" s="159">
        <v>70</v>
      </c>
      <c r="F75" s="126" t="s">
        <v>680</v>
      </c>
      <c r="G75" s="142" t="str">
        <f>IF(D75="","*",VLOOKUP(F75,BS_ATIVIDADE[],3,FALSE))</f>
        <v>MODERNIZAÇÃO</v>
      </c>
      <c r="H75" s="106" t="s">
        <v>1073</v>
      </c>
      <c r="I75" s="106" t="s">
        <v>1073</v>
      </c>
      <c r="J75" s="105">
        <v>92</v>
      </c>
      <c r="K75" s="105">
        <v>102</v>
      </c>
      <c r="L75" s="105">
        <v>106.3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5" s="106">
        <v>0.33333333333333331</v>
      </c>
      <c r="P75" s="106">
        <v>6.9444444444444447E-4</v>
      </c>
      <c r="Q75" s="105">
        <v>500</v>
      </c>
      <c r="R75" s="10" t="str">
        <f>IFERROR(_xlfn.XLOOKUP(F75, BS_ATIVIDADE[ATIVIDADE],BS_ATIVIDADE[UNIDADE] ), "*")</f>
        <v>Nº DE DORMENTES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" s="105" t="s">
        <v>1017</v>
      </c>
      <c r="W75" s="151" t="s">
        <v>1119</v>
      </c>
      <c r="X75" s="104" t="s">
        <v>381</v>
      </c>
      <c r="Y75" s="129"/>
      <c r="Z75" s="104"/>
      <c r="AA75" s="105">
        <v>1</v>
      </c>
      <c r="AB75" s="103" t="s">
        <v>377</v>
      </c>
      <c r="AC75" s="152"/>
      <c r="AD75" s="107">
        <v>0.29166666666666669</v>
      </c>
      <c r="AE75" s="105">
        <v>9038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MODERNIZAÇÃO - DORMENTE - DESCARGA</v>
      </c>
      <c r="AJ75" s="9" t="str">
        <f>IF(BS_CONTROLE[[#This Row],[Atividade]]=0, "-", BS_CONTROLE[[#This Row],[Atividade]])</f>
        <v>MODERNIZAÇÃO - DORMENTE - DESCARGA</v>
      </c>
      <c r="AK75" s="31" t="str">
        <f>BS_CONTROLE[[#This Row],[Local - Partida]]</f>
        <v>ZPTZDR</v>
      </c>
      <c r="AL75" s="31" t="str">
        <f>BS_CONTROLE[[#This Row],[Local - Encerramento]]</f>
        <v>ZPTZDR</v>
      </c>
      <c r="AM75" s="105" t="str">
        <f>IF(BS_CONTROLE[[#This Row],[Entre - Estações]]=0, "-", BS_CONTROLE[[#This Row],[Entre - Estações]])</f>
        <v>ZGP</v>
      </c>
      <c r="AN75" s="105" t="str">
        <f>IF(BS_CONTROLE[[#This Row],[SB]]=0, "-", BS_CONTROLE[[#This Row],[SB]])</f>
        <v>ZGP2</v>
      </c>
      <c r="AO75" s="105">
        <f>IF(BS_CONTROLE[[#This Row],[SUB]]=0, "-", BS_CONTROLE[[#This Row],[SUB]])</f>
        <v>92</v>
      </c>
      <c r="AP75" s="105">
        <f>BS_CONTROLE[[#This Row],[KM - Inicio]]</f>
        <v>102</v>
      </c>
      <c r="AQ75" s="105">
        <f>BS_CONTROLE[[#This Row],[KM - Inicio]]</f>
        <v>102</v>
      </c>
      <c r="AR75" s="108"/>
      <c r="AS75" s="108"/>
      <c r="AT75" s="108"/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/>
      <c r="BB75" s="10" t="str">
        <f>IFERROR(_xlfn.XLOOKUP(AI75, BS_ATIVIDADE[ATIVIDADE],BS_ATIVIDADE[UNIDADE] ), "*")</f>
        <v>Nº DE DORMENTES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8"/>
        <v>Produção e Intervalo</v>
      </c>
      <c r="BR75" s="19">
        <f t="shared" si="9"/>
        <v>0</v>
      </c>
      <c r="BS75" s="19">
        <f t="shared" si="10"/>
        <v>0</v>
      </c>
      <c r="BT75" s="8" t="str">
        <f t="shared" si="11"/>
        <v/>
      </c>
    </row>
    <row r="76" spans="1:72">
      <c r="A76" s="47" t="str">
        <f t="shared" si="7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>IF(D76="","*",IFERROR(IF(ISODD(COUNT(AS76:AX76)),"ERRO",SUM((AT76-AS76),(AV76-AU76),(AX76-AW76))),"ERRO"))</f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8"/>
        <v>Aderente</v>
      </c>
      <c r="BR76" s="19" t="str">
        <f t="shared" si="9"/>
        <v>*</v>
      </c>
      <c r="BS76" s="19" t="str">
        <f t="shared" si="10"/>
        <v>*</v>
      </c>
      <c r="BT76" s="8" t="str">
        <f t="shared" si="11"/>
        <v/>
      </c>
    </row>
    <row r="77" spans="1:72">
      <c r="A77" s="47" t="str">
        <f t="shared" si="7"/>
        <v>EDSON (TP-780)46084</v>
      </c>
      <c r="B77" s="102">
        <v>46084</v>
      </c>
      <c r="C77" s="135">
        <f>IF(BS_CONTROLE[[#This Row],[DATA]]="","",WEEKNUM(BS_CONTROLE[[#This Row],[DATA]]))</f>
        <v>10</v>
      </c>
      <c r="D77" s="104" t="s">
        <v>841</v>
      </c>
      <c r="E77" s="159">
        <v>72</v>
      </c>
      <c r="F77" s="126" t="s">
        <v>634</v>
      </c>
      <c r="G77" s="142" t="str">
        <f>IF(D77="","*",VLOOKUP(F77,BS_ATIVIDADE[],3,FALSE))</f>
        <v>JIC</v>
      </c>
      <c r="H77" s="106" t="s">
        <v>558</v>
      </c>
      <c r="I77" s="106" t="s">
        <v>558</v>
      </c>
      <c r="J77" s="105">
        <v>92</v>
      </c>
      <c r="K77" s="105">
        <v>106.5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77" s="106">
        <v>0.41666666666666669</v>
      </c>
      <c r="P77" s="106">
        <v>8.3333333333333329E-2</v>
      </c>
      <c r="Q77" s="105">
        <v>1</v>
      </c>
      <c r="R77" s="10" t="str">
        <f>IFERROR(_xlfn.XLOOKUP(F77, BS_ATIVIDADE[ATIVIDADE],BS_ATIVIDADE[UNIDADE] ), "*")</f>
        <v>Nº DE PEÇAS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" s="105" t="s">
        <v>1097</v>
      </c>
      <c r="W77" s="151" t="s">
        <v>1120</v>
      </c>
      <c r="X77" s="104" t="s">
        <v>386</v>
      </c>
      <c r="Y77" s="129"/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JIC</v>
      </c>
      <c r="AJ77" s="9" t="str">
        <f>IF(BS_CONTROLE[[#This Row],[Atividade]]=0, "-", BS_CONTROLE[[#This Row],[Atividade]])</f>
        <v>JIC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ZGP-ZPT</v>
      </c>
      <c r="AN77" s="105" t="str">
        <f>IF(BS_CONTROLE[[#This Row],[SB]]=0, "-", BS_CONTROLE[[#This Row],[SB]])</f>
        <v>ZPT106</v>
      </c>
      <c r="AO77" s="105">
        <f>IF(BS_CONTROLE[[#This Row],[SUB]]=0, "-", BS_CONTROLE[[#This Row],[SUB]])</f>
        <v>92</v>
      </c>
      <c r="AP77" s="105">
        <f>BS_CONTROLE[[#This Row],[KM - Inicio]]</f>
        <v>106.5</v>
      </c>
      <c r="AQ77" s="105">
        <f>BS_CONTROLE[[#This Row],[KM - Inicio]]</f>
        <v>106.5</v>
      </c>
      <c r="AR77" s="108"/>
      <c r="AS77" s="108"/>
      <c r="AT77" s="108"/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/>
      <c r="BB77" s="10" t="str">
        <f>IFERROR(_xlfn.XLOOKUP(AI77, BS_ATIVIDADE[ATIVIDADE],BS_ATIVIDADE[UNIDADE] ), "*")</f>
        <v>Nº DE PEÇAS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8"/>
        <v>Produção e Intervalo</v>
      </c>
      <c r="BR77" s="19">
        <f t="shared" si="9"/>
        <v>0</v>
      </c>
      <c r="BS77" s="19">
        <f t="shared" si="10"/>
        <v>0</v>
      </c>
      <c r="BT77" s="8" t="str">
        <f t="shared" si="11"/>
        <v/>
      </c>
    </row>
    <row r="78" spans="1:72">
      <c r="A78" s="47" t="str">
        <f t="shared" si="7"/>
        <v>EXPANSÃO TURMA 146084</v>
      </c>
      <c r="B78" s="102">
        <v>46084</v>
      </c>
      <c r="C78" s="135">
        <f>IF(BS_CONTROLE[[#This Row],[DATA]]="","",WEEKNUM(BS_CONTROLE[[#This Row],[DATA]]))</f>
        <v>10</v>
      </c>
      <c r="D78" s="104" t="s">
        <v>559</v>
      </c>
      <c r="E78" s="159">
        <v>650</v>
      </c>
      <c r="F78" s="126" t="s">
        <v>619</v>
      </c>
      <c r="G78" s="142" t="str">
        <f>IF(D78="","*",VLOOKUP(F78,BS_ATIVIDADE[],3,FALSE))</f>
        <v>EXPANSÃO</v>
      </c>
      <c r="H78" s="106" t="s">
        <v>558</v>
      </c>
      <c r="I78" s="106" t="s">
        <v>558</v>
      </c>
      <c r="J78" s="105">
        <v>30</v>
      </c>
      <c r="K78" s="105">
        <v>108.75</v>
      </c>
      <c r="L78" s="105">
        <v>109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8" s="105" t="s">
        <v>1087</v>
      </c>
      <c r="O78" s="106">
        <v>0.35416666666666669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78" s="105" t="s">
        <v>1088</v>
      </c>
      <c r="W78" s="151" t="s">
        <v>1026</v>
      </c>
      <c r="X78" s="104" t="s">
        <v>386</v>
      </c>
      <c r="Y78" s="129"/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ZGM-109</v>
      </c>
      <c r="AN78" s="105" t="str">
        <f>IF(BS_CONTROLE[[#This Row],[SB]]=0, "-", BS_CONTROLE[[#This Row],[SB]])</f>
        <v>1101093/1101091</v>
      </c>
      <c r="AO78" s="105">
        <f>IF(BS_CONTROLE[[#This Row],[SUB]]=0, "-", BS_CONTROLE[[#This Row],[SUB]])</f>
        <v>30</v>
      </c>
      <c r="AP78" s="105">
        <f>BS_CONTROLE[[#This Row],[KM - Inicio]]</f>
        <v>108.75</v>
      </c>
      <c r="AQ78" s="105">
        <f>BS_CONTROLE[[#This Row],[KM - Inicio]]</f>
        <v>108.75</v>
      </c>
      <c r="AR78" s="108"/>
      <c r="AS78" s="108"/>
      <c r="AT78" s="108"/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8"/>
        <v>Produção e Intervalo</v>
      </c>
      <c r="BR78" s="19">
        <f t="shared" si="9"/>
        <v>0</v>
      </c>
      <c r="BS78" s="19">
        <f t="shared" si="10"/>
        <v>0</v>
      </c>
      <c r="BT78" s="8" t="str">
        <f t="shared" si="11"/>
        <v/>
      </c>
    </row>
    <row r="79" spans="1:72">
      <c r="A79" s="47" t="str">
        <f t="shared" si="7"/>
        <v>ANTONI  (TP-720)46084</v>
      </c>
      <c r="B79" s="102">
        <v>46084</v>
      </c>
      <c r="C79" s="135">
        <f>IF(BS_CONTROLE[[#This Row],[DATA]]="","",WEEKNUM(BS_CONTROLE[[#This Row],[DATA]]))</f>
        <v>10</v>
      </c>
      <c r="D79" s="104" t="s">
        <v>818</v>
      </c>
      <c r="E79" s="159">
        <v>74</v>
      </c>
      <c r="F79" s="126" t="s">
        <v>744</v>
      </c>
      <c r="G79" s="142" t="str">
        <f>IF(D79="","*",VLOOKUP(F79,BS_ATIVIDADE[],3,FALSE))</f>
        <v>DORMENTE - SUBSTITUIÇÂO</v>
      </c>
      <c r="H79" s="106" t="s">
        <v>558</v>
      </c>
      <c r="I79" s="106" t="s">
        <v>558</v>
      </c>
      <c r="J79" s="105">
        <v>53</v>
      </c>
      <c r="K79" s="105">
        <v>119.5</v>
      </c>
      <c r="L79" s="105" t="s">
        <v>558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79" s="127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79" s="106">
        <v>0.5</v>
      </c>
      <c r="P79" s="106">
        <v>8.3333333333333329E-2</v>
      </c>
      <c r="Q79" s="105">
        <v>20</v>
      </c>
      <c r="R79" s="10" t="str">
        <f>IFERROR(_xlfn.XLOOKUP(F79, BS_ATIVIDADE[ATIVIDADE],BS_ATIVIDADE[UNIDADE] ), "*")</f>
        <v>Nº DE DORMENTES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9" s="105" t="s">
        <v>1121</v>
      </c>
      <c r="W79" s="151" t="s">
        <v>1047</v>
      </c>
      <c r="X79" s="104" t="s">
        <v>386</v>
      </c>
      <c r="Y79" s="129"/>
      <c r="Z79" s="104"/>
      <c r="AA79" s="105" t="s">
        <v>558</v>
      </c>
      <c r="AB79" s="103"/>
      <c r="AC79" s="152"/>
      <c r="AD79" s="107" t="s">
        <v>558</v>
      </c>
      <c r="AE79" s="105" t="s">
        <v>558</v>
      </c>
      <c r="AF79" s="105" t="s">
        <v>558</v>
      </c>
      <c r="AG79" s="105" t="s">
        <v>558</v>
      </c>
      <c r="AH79" s="15"/>
      <c r="AI79" s="126" t="str">
        <f>IF(BS_CONTROLE[[#This Row],[Atividade]]=0, "-", BS_CONTROLE[[#This Row],[Atividade]])</f>
        <v>PDM - SUBSTITUIÇÃO - DORMENTE</v>
      </c>
      <c r="AJ79" s="9" t="str">
        <f>IF(BS_CONTROLE[[#This Row],[Atividade]]=0, "-", BS_CONTROLE[[#This Row],[Atividade]])</f>
        <v>PDM - SUBSTITUIÇÃO - DORMENTE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ZZV-117</v>
      </c>
      <c r="AN79" s="105">
        <f>IF(BS_CONTROLE[[#This Row],[SB]]=0, "-", BS_CONTROLE[[#This Row],[SB]])</f>
        <v>1201192</v>
      </c>
      <c r="AO79" s="105">
        <f>IF(BS_CONTROLE[[#This Row],[SUB]]=0, "-", BS_CONTROLE[[#This Row],[SUB]])</f>
        <v>53</v>
      </c>
      <c r="AP79" s="105">
        <f>BS_CONTROLE[[#This Row],[KM - Inicio]]</f>
        <v>119.5</v>
      </c>
      <c r="AQ79" s="105">
        <f>BS_CONTROLE[[#This Row],[KM - Inicio]]</f>
        <v>119.5</v>
      </c>
      <c r="AR79" s="108"/>
      <c r="AS79" s="108"/>
      <c r="AT79" s="108"/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/>
      <c r="BB79" s="10" t="str">
        <f>IFERROR(_xlfn.XLOOKUP(AI79, BS_ATIVIDADE[ATIVIDADE],BS_ATIVIDADE[UNIDADE] ), "*")</f>
        <v>Nº DE DORMENTES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8"/>
        <v>Produção e Intervalo</v>
      </c>
      <c r="BR79" s="19">
        <f t="shared" si="9"/>
        <v>0</v>
      </c>
      <c r="BS79" s="19">
        <f t="shared" si="10"/>
        <v>0</v>
      </c>
      <c r="BT79" s="8" t="str">
        <f t="shared" si="11"/>
        <v/>
      </c>
    </row>
    <row r="80" spans="1:72">
      <c r="A80" s="47" t="str">
        <f t="shared" si="7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8"/>
        <v>Aderente</v>
      </c>
      <c r="BR80" s="19" t="str">
        <f t="shared" si="9"/>
        <v>*</v>
      </c>
      <c r="BS80" s="19" t="str">
        <f t="shared" si="10"/>
        <v>*</v>
      </c>
      <c r="BT80" s="8" t="str">
        <f t="shared" si="11"/>
        <v/>
      </c>
    </row>
    <row r="81" spans="1:72">
      <c r="A81" s="47" t="str">
        <f t="shared" si="7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>IF(D81="","*",IFERROR(IF(ISODD(COUNT(AS81:AX81)),"ERRO",SUM((AT81-AS81),(AV81-AU81),(AX81-AW81))),"ERRO"))</f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8"/>
        <v>Aderente</v>
      </c>
      <c r="BR81" s="19" t="str">
        <f t="shared" si="9"/>
        <v>*</v>
      </c>
      <c r="BS81" s="19" t="str">
        <f t="shared" si="10"/>
        <v>*</v>
      </c>
      <c r="BT81" s="8" t="str">
        <f t="shared" si="11"/>
        <v/>
      </c>
    </row>
    <row r="82" spans="1:72">
      <c r="A82" s="47" t="str">
        <f t="shared" si="7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>IF(D82="","*",IFERROR(IF(ISODD(COUNT(AS82:AX82)),"ERRO",SUM((AT82-AS82),(AV82-AU82),(AX82-AW82))),"ERRO"))</f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8"/>
        <v>Aderente</v>
      </c>
      <c r="BR82" s="19" t="str">
        <f t="shared" si="9"/>
        <v>*</v>
      </c>
      <c r="BS82" s="19" t="str">
        <f t="shared" si="10"/>
        <v>*</v>
      </c>
      <c r="BT82" s="8" t="str">
        <f t="shared" si="11"/>
        <v/>
      </c>
    </row>
    <row r="83" spans="1:72">
      <c r="A83" s="47" t="str">
        <f t="shared" si="7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>IF(D83="","*",IFERROR(IF(ISODD(COUNT(AS83:AX83)),"ERRO",SUM((AT83-AS83),(AV83-AU83),(AX83-AW83))),"ERRO"))</f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8"/>
        <v>Aderente</v>
      </c>
      <c r="BR83" s="19" t="str">
        <f t="shared" si="9"/>
        <v>*</v>
      </c>
      <c r="BS83" s="19" t="str">
        <f t="shared" si="10"/>
        <v>*</v>
      </c>
      <c r="BT83" s="8" t="str">
        <f t="shared" si="11"/>
        <v/>
      </c>
    </row>
    <row r="84" spans="1:72">
      <c r="A84" s="47" t="str">
        <f t="shared" si="7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>IF(D84="","*",IFERROR(IF(ISODD(COUNT(AS84:AX84)),"ERRO",SUM((AT84-AS84),(AV84-AU84),(AX84-AW84))),"ERRO"))</f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8"/>
        <v>Aderente</v>
      </c>
      <c r="BR84" s="19" t="str">
        <f t="shared" si="9"/>
        <v>*</v>
      </c>
      <c r="BS84" s="19" t="str">
        <f t="shared" si="10"/>
        <v>*</v>
      </c>
      <c r="BT84" s="8" t="str">
        <f t="shared" si="11"/>
        <v/>
      </c>
    </row>
    <row r="85" spans="1:72">
      <c r="A85" s="47" t="str">
        <f t="shared" si="7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>IF(D85="","*",IFERROR(IF(ISODD(COUNT(AS85:AX85)),"ERRO",SUM((AT85-AS85),(AV85-AU85),(AX85-AW85))),"ERRO"))</f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8"/>
        <v>Aderente</v>
      </c>
      <c r="BR85" s="19" t="str">
        <f t="shared" si="9"/>
        <v>*</v>
      </c>
      <c r="BS85" s="19" t="str">
        <f t="shared" si="10"/>
        <v>*</v>
      </c>
      <c r="BT85" s="8" t="str">
        <f t="shared" si="11"/>
        <v/>
      </c>
    </row>
    <row r="86" spans="1:72">
      <c r="A86" s="47" t="str">
        <f t="shared" si="7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>IF(D86="","*",IFERROR(IF(ISODD(COUNT(AS86:AX86)),"ERRO",SUM((AT86-AS86),(AV86-AU86),(AX86-AW86))),"ERRO"))</f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8"/>
        <v>Aderente</v>
      </c>
      <c r="BR86" s="19" t="str">
        <f t="shared" si="9"/>
        <v>*</v>
      </c>
      <c r="BS86" s="19" t="str">
        <f t="shared" si="10"/>
        <v>*</v>
      </c>
      <c r="BT86" s="8" t="str">
        <f t="shared" si="11"/>
        <v/>
      </c>
    </row>
    <row r="87" spans="1:72">
      <c r="A87" s="47" t="str">
        <f t="shared" si="7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8"/>
        <v>Aderente</v>
      </c>
      <c r="BR87" s="19" t="str">
        <f t="shared" si="9"/>
        <v>*</v>
      </c>
      <c r="BS87" s="19" t="str">
        <f t="shared" si="10"/>
        <v>*</v>
      </c>
      <c r="BT87" s="8" t="str">
        <f t="shared" si="11"/>
        <v/>
      </c>
    </row>
    <row r="88" spans="1:72">
      <c r="A88" s="47" t="str">
        <f t="shared" si="7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>IF(D88="","*",IFERROR(IF(ISODD(COUNT(AS88:AX88)),"ERRO",SUM((AT88-AS88),(AV88-AU88),(AX88-AW88))),"ERRO"))</f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8"/>
        <v>Aderente</v>
      </c>
      <c r="BR88" s="19" t="str">
        <f t="shared" si="9"/>
        <v>*</v>
      </c>
      <c r="BS88" s="19" t="str">
        <f t="shared" si="10"/>
        <v>*</v>
      </c>
      <c r="BT88" s="8" t="str">
        <f t="shared" si="11"/>
        <v/>
      </c>
    </row>
    <row r="89" spans="1:72">
      <c r="A89" s="47" t="str">
        <f t="shared" si="7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>IF(D89="","*",IFERROR(IF(ISODD(COUNT(AS89:AX89)),"ERRO",SUM((AT89-AS89),(AV89-AU89),(AX89-AW89))),"ERRO"))</f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8"/>
        <v>Aderente</v>
      </c>
      <c r="BR89" s="19" t="str">
        <f t="shared" si="9"/>
        <v>*</v>
      </c>
      <c r="BS89" s="19" t="str">
        <f t="shared" si="10"/>
        <v>*</v>
      </c>
      <c r="BT89" s="8" t="str">
        <f t="shared" si="11"/>
        <v/>
      </c>
    </row>
    <row r="90" spans="1:72">
      <c r="A90" s="47" t="str">
        <f t="shared" si="7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8"/>
        <v>Aderente</v>
      </c>
      <c r="BR90" s="19" t="str">
        <f t="shared" si="9"/>
        <v>*</v>
      </c>
      <c r="BS90" s="19" t="str">
        <f t="shared" si="10"/>
        <v>*</v>
      </c>
      <c r="BT90" s="8" t="str">
        <f t="shared" si="11"/>
        <v/>
      </c>
    </row>
    <row r="91" spans="1:72">
      <c r="A91" s="47" t="str">
        <f t="shared" si="7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>IF(D91="","*",IFERROR(IF(ISODD(COUNT(AS91:AX91)),"ERRO",SUM((AT91-AS91),(AV91-AU91),(AX91-AW91))),"ERRO"))</f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8"/>
        <v>Aderente</v>
      </c>
      <c r="BR91" s="19" t="str">
        <f t="shared" si="9"/>
        <v>*</v>
      </c>
      <c r="BS91" s="19" t="str">
        <f t="shared" si="10"/>
        <v>*</v>
      </c>
      <c r="BT91" s="8" t="str">
        <f t="shared" si="11"/>
        <v/>
      </c>
    </row>
    <row r="92" spans="1:72">
      <c r="A92" s="47" t="str">
        <f t="shared" si="7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>IF(D92="","*",IFERROR(IF(ISODD(COUNT(AS92:AX92)),"ERRO",SUM((AT92-AS92),(AV92-AU92),(AX92-AW92))),"ERRO"))</f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8"/>
        <v>Aderente</v>
      </c>
      <c r="BR92" s="19" t="str">
        <f t="shared" si="9"/>
        <v>*</v>
      </c>
      <c r="BS92" s="19" t="str">
        <f t="shared" si="10"/>
        <v>*</v>
      </c>
      <c r="BT92" s="8" t="str">
        <f t="shared" si="11"/>
        <v/>
      </c>
    </row>
    <row r="93" spans="1:72">
      <c r="A93" s="47" t="str">
        <f t="shared" si="7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>IF(D93="","*",IFERROR(IF(ISODD(COUNT(AS93:AX93)),"ERRO",SUM((AT93-AS93),(AV93-AU93),(AX93-AW93))),"ERRO"))</f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8"/>
        <v>Aderente</v>
      </c>
      <c r="BR93" s="19" t="str">
        <f t="shared" si="9"/>
        <v>*</v>
      </c>
      <c r="BS93" s="19" t="str">
        <f t="shared" si="10"/>
        <v>*</v>
      </c>
      <c r="BT93" s="8" t="str">
        <f t="shared" si="11"/>
        <v/>
      </c>
    </row>
    <row r="94" spans="1:72">
      <c r="A94" s="47" t="str">
        <f t="shared" si="7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8"/>
        <v>Aderente</v>
      </c>
      <c r="BR94" s="19" t="str">
        <f t="shared" si="9"/>
        <v>*</v>
      </c>
      <c r="BS94" s="19" t="str">
        <f t="shared" si="10"/>
        <v>*</v>
      </c>
      <c r="BT94" s="8" t="str">
        <f t="shared" si="11"/>
        <v/>
      </c>
    </row>
    <row r="95" spans="1:72">
      <c r="A95" s="47" t="str">
        <f t="shared" si="7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>IF(D95="","*",IFERROR(IF(ISODD(COUNT(AS95:AX95)),"ERRO",SUM((AT95-AS95),(AV95-AU95),(AX95-AW95))),"ERRO"))</f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8"/>
        <v>Aderente</v>
      </c>
      <c r="BR95" s="19" t="str">
        <f t="shared" si="9"/>
        <v>*</v>
      </c>
      <c r="BS95" s="19" t="str">
        <f t="shared" si="10"/>
        <v>*</v>
      </c>
      <c r="BT95" s="8" t="str">
        <f t="shared" si="11"/>
        <v/>
      </c>
    </row>
    <row r="96" spans="1:72">
      <c r="A96" s="47" t="str">
        <f t="shared" si="7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>IF(D96="","*",IFERROR(IF(ISODD(COUNT(AS96:AX96)),"ERRO",SUM((AT96-AS96),(AV96-AU96),(AX96-AW96))),"ERRO"))</f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8"/>
        <v>Aderente</v>
      </c>
      <c r="BR96" s="19" t="str">
        <f t="shared" si="9"/>
        <v>*</v>
      </c>
      <c r="BS96" s="19" t="str">
        <f t="shared" si="10"/>
        <v>*</v>
      </c>
      <c r="BT96" s="8" t="str">
        <f t="shared" si="11"/>
        <v/>
      </c>
    </row>
    <row r="97" spans="1:72">
      <c r="A97" s="47" t="str">
        <f t="shared" si="7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>IF(D97="","*",IFERROR(IF(ISODD(COUNT(AS97:AX97)),"ERRO",SUM((AT97-AS97),(AV97-AU97),(AX97-AW97))),"ERRO"))</f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8"/>
        <v>Aderente</v>
      </c>
      <c r="BR97" s="19" t="str">
        <f t="shared" si="9"/>
        <v>*</v>
      </c>
      <c r="BS97" s="19" t="str">
        <f t="shared" si="10"/>
        <v>*</v>
      </c>
      <c r="BT97" s="8" t="str">
        <f t="shared" si="11"/>
        <v/>
      </c>
    </row>
    <row r="98" spans="1:72">
      <c r="A98" s="47" t="str">
        <f t="shared" si="7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>IF(D98="","*",IFERROR(IF(ISODD(COUNT(AS98:AX98)),"ERRO",SUM((AT98-AS98),(AV98-AU98),(AX98-AW98))),"ERRO"))</f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8"/>
        <v>Aderente</v>
      </c>
      <c r="BR98" s="19" t="str">
        <f t="shared" si="9"/>
        <v>*</v>
      </c>
      <c r="BS98" s="19" t="str">
        <f t="shared" si="10"/>
        <v>*</v>
      </c>
      <c r="BT98" s="8" t="str">
        <f t="shared" si="11"/>
        <v/>
      </c>
    </row>
    <row r="99" spans="1:72">
      <c r="A99" s="47" t="str">
        <f t="shared" si="7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>IF(D99="","*",IFERROR(IF(ISODD(COUNT(AS99:AX99)),"ERRO",SUM((AT99-AS99),(AV99-AU99),(AX99-AW99))),"ERRO"))</f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8"/>
        <v>Aderente</v>
      </c>
      <c r="BR99" s="19" t="str">
        <f t="shared" si="9"/>
        <v>*</v>
      </c>
      <c r="BS99" s="19" t="str">
        <f t="shared" si="10"/>
        <v>*</v>
      </c>
      <c r="BT99" s="8" t="str">
        <f t="shared" si="11"/>
        <v/>
      </c>
    </row>
    <row r="100" spans="1:72">
      <c r="A100" s="47" t="str">
        <f t="shared" si="7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8"/>
        <v>Aderente</v>
      </c>
      <c r="BR100" s="19" t="str">
        <f t="shared" si="9"/>
        <v>*</v>
      </c>
      <c r="BS100" s="19" t="str">
        <f t="shared" si="10"/>
        <v>*</v>
      </c>
      <c r="BT100" s="8" t="str">
        <f t="shared" si="11"/>
        <v/>
      </c>
    </row>
    <row r="101" spans="1:72">
      <c r="A101" s="47" t="str">
        <f t="shared" si="7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>IF(D101="","*",IFERROR(IF(ISODD(COUNT(AS101:AX101)),"ERRO",SUM((AT101-AS101),(AV101-AU101),(AX101-AW101))),"ERRO"))</f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8"/>
        <v>Aderente</v>
      </c>
      <c r="BR101" s="19" t="str">
        <f t="shared" si="9"/>
        <v>*</v>
      </c>
      <c r="BS101" s="19" t="str">
        <f t="shared" si="10"/>
        <v>*</v>
      </c>
      <c r="BT101" s="8" t="str">
        <f t="shared" si="11"/>
        <v/>
      </c>
    </row>
    <row r="102" spans="1:72">
      <c r="A102" s="47" t="str">
        <f t="shared" si="7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>IF(D102="","*",IFERROR(IF(ISODD(COUNT(AS102:AX102)),"ERRO",SUM((AT102-AS102),(AV102-AU102),(AX102-AW102))),"ERRO"))</f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8"/>
        <v>Aderente</v>
      </c>
      <c r="BR102" s="19" t="str">
        <f t="shared" si="9"/>
        <v>*</v>
      </c>
      <c r="BS102" s="19" t="str">
        <f t="shared" si="10"/>
        <v>*</v>
      </c>
      <c r="BT102" s="8" t="str">
        <f t="shared" si="11"/>
        <v/>
      </c>
    </row>
    <row r="103" spans="1:72">
      <c r="A103" s="47" t="str">
        <f t="shared" si="7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8"/>
        <v>Aderente</v>
      </c>
      <c r="BR103" s="19" t="str">
        <f t="shared" si="9"/>
        <v>*</v>
      </c>
      <c r="BS103" s="19" t="str">
        <f t="shared" si="10"/>
        <v>*</v>
      </c>
      <c r="BT103" s="8" t="str">
        <f t="shared" si="11"/>
        <v/>
      </c>
    </row>
    <row r="104" spans="1:72">
      <c r="A104" s="47" t="str">
        <f t="shared" si="7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8"/>
        <v>Aderente</v>
      </c>
      <c r="BR104" s="19" t="str">
        <f t="shared" si="9"/>
        <v>*</v>
      </c>
      <c r="BS104" s="19" t="str">
        <f t="shared" si="10"/>
        <v>*</v>
      </c>
      <c r="BT104" s="8" t="str">
        <f t="shared" si="11"/>
        <v/>
      </c>
    </row>
    <row r="105" spans="1:72">
      <c r="A105" s="47" t="str">
        <f t="shared" si="7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8"/>
        <v>Aderente</v>
      </c>
      <c r="BR105" s="19" t="str">
        <f t="shared" si="9"/>
        <v>*</v>
      </c>
      <c r="BS105" s="19" t="str">
        <f t="shared" si="10"/>
        <v>*</v>
      </c>
      <c r="BT105" s="8" t="str">
        <f t="shared" si="11"/>
        <v/>
      </c>
    </row>
    <row r="106" spans="1:72">
      <c r="A106" s="47" t="str">
        <f t="shared" si="7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8"/>
        <v>Aderente</v>
      </c>
      <c r="BR106" s="19" t="str">
        <f t="shared" si="9"/>
        <v>*</v>
      </c>
      <c r="BS106" s="19" t="str">
        <f t="shared" si="10"/>
        <v>*</v>
      </c>
      <c r="BT106" s="8" t="str">
        <f t="shared" si="11"/>
        <v/>
      </c>
    </row>
    <row r="107" spans="1:72">
      <c r="A107" s="47" t="str">
        <f t="shared" si="7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8"/>
        <v>Aderente</v>
      </c>
      <c r="BR107" s="19" t="str">
        <f t="shared" si="9"/>
        <v>*</v>
      </c>
      <c r="BS107" s="19" t="str">
        <f t="shared" si="10"/>
        <v>*</v>
      </c>
      <c r="BT107" s="8" t="str">
        <f t="shared" si="11"/>
        <v/>
      </c>
    </row>
    <row r="108" spans="1:72">
      <c r="A108" s="47" t="str">
        <f t="shared" si="7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8"/>
        <v>Aderente</v>
      </c>
      <c r="BR108" s="19" t="str">
        <f t="shared" si="9"/>
        <v>*</v>
      </c>
      <c r="BS108" s="19" t="str">
        <f t="shared" si="10"/>
        <v>*</v>
      </c>
      <c r="BT108" s="8" t="str">
        <f t="shared" si="11"/>
        <v/>
      </c>
    </row>
    <row r="109" spans="1:72">
      <c r="A109" s="47" t="str">
        <f t="shared" si="7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8"/>
        <v>Aderente</v>
      </c>
      <c r="BR109" s="19" t="str">
        <f t="shared" si="9"/>
        <v>*</v>
      </c>
      <c r="BS109" s="19" t="str">
        <f t="shared" si="10"/>
        <v>*</v>
      </c>
      <c r="BT109" s="8" t="str">
        <f t="shared" si="11"/>
        <v/>
      </c>
    </row>
    <row r="110" spans="1:72">
      <c r="A110" s="47" t="str">
        <f t="shared" si="7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8"/>
        <v>Aderente</v>
      </c>
      <c r="BR110" s="19" t="str">
        <f t="shared" si="9"/>
        <v>*</v>
      </c>
      <c r="BS110" s="19" t="str">
        <f t="shared" si="10"/>
        <v>*</v>
      </c>
      <c r="BT110" s="8" t="str">
        <f t="shared" si="11"/>
        <v/>
      </c>
    </row>
    <row r="111" spans="1:72">
      <c r="A111" s="47" t="str">
        <f t="shared" si="7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8"/>
        <v>Aderente</v>
      </c>
      <c r="BR111" s="19" t="str">
        <f t="shared" si="9"/>
        <v>*</v>
      </c>
      <c r="BS111" s="19" t="str">
        <f t="shared" si="10"/>
        <v>*</v>
      </c>
      <c r="BT111" s="8" t="str">
        <f t="shared" si="11"/>
        <v/>
      </c>
    </row>
    <row r="112" spans="1:72">
      <c r="A112" s="47" t="str">
        <f t="shared" si="7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8"/>
        <v>Aderente</v>
      </c>
      <c r="BR112" s="19" t="str">
        <f t="shared" si="9"/>
        <v>*</v>
      </c>
      <c r="BS112" s="19" t="str">
        <f t="shared" si="10"/>
        <v>*</v>
      </c>
      <c r="BT112" s="8" t="str">
        <f t="shared" si="11"/>
        <v/>
      </c>
    </row>
    <row r="113" spans="1:72">
      <c r="A113" s="47" t="str">
        <f t="shared" si="7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8"/>
        <v>Aderente</v>
      </c>
      <c r="BR113" s="19" t="str">
        <f t="shared" si="9"/>
        <v>*</v>
      </c>
      <c r="BS113" s="19" t="str">
        <f t="shared" si="10"/>
        <v>*</v>
      </c>
      <c r="BT113" s="8" t="str">
        <f t="shared" si="11"/>
        <v/>
      </c>
    </row>
    <row r="114" spans="1:72">
      <c r="A114" s="47" t="str">
        <f t="shared" si="7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8"/>
        <v>Aderente</v>
      </c>
      <c r="BR114" s="19" t="str">
        <f t="shared" si="9"/>
        <v>*</v>
      </c>
      <c r="BS114" s="19" t="str">
        <f t="shared" si="10"/>
        <v>*</v>
      </c>
      <c r="BT114" s="8" t="str">
        <f t="shared" si="11"/>
        <v/>
      </c>
    </row>
    <row r="115" spans="1:72">
      <c r="A115" s="47" t="str">
        <f t="shared" si="7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8"/>
        <v>Aderente</v>
      </c>
      <c r="BR115" s="19" t="str">
        <f t="shared" si="9"/>
        <v>*</v>
      </c>
      <c r="BS115" s="19" t="str">
        <f t="shared" si="10"/>
        <v>*</v>
      </c>
      <c r="BT115" s="8" t="str">
        <f t="shared" si="11"/>
        <v/>
      </c>
    </row>
    <row r="116" spans="1:72">
      <c r="A116" s="47" t="str">
        <f t="shared" si="7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8"/>
        <v>Aderente</v>
      </c>
      <c r="BR116" s="19" t="str">
        <f t="shared" si="9"/>
        <v>*</v>
      </c>
      <c r="BS116" s="19" t="str">
        <f t="shared" si="10"/>
        <v>*</v>
      </c>
      <c r="BT116" s="8" t="str">
        <f t="shared" si="11"/>
        <v/>
      </c>
    </row>
    <row r="117" spans="1:72">
      <c r="A117" s="47" t="str">
        <f t="shared" si="7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8"/>
        <v>Aderente</v>
      </c>
      <c r="BR117" s="19" t="str">
        <f t="shared" si="9"/>
        <v>*</v>
      </c>
      <c r="BS117" s="19" t="str">
        <f t="shared" si="10"/>
        <v>*</v>
      </c>
      <c r="BT117" s="8" t="str">
        <f t="shared" si="11"/>
        <v/>
      </c>
    </row>
    <row r="118" spans="1:72">
      <c r="A118" s="47" t="str">
        <f t="shared" si="7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8"/>
        <v>Aderente</v>
      </c>
      <c r="BR118" s="19" t="str">
        <f t="shared" si="9"/>
        <v>*</v>
      </c>
      <c r="BS118" s="19" t="str">
        <f t="shared" si="10"/>
        <v>*</v>
      </c>
      <c r="BT118" s="8" t="str">
        <f t="shared" si="11"/>
        <v/>
      </c>
    </row>
    <row r="119" spans="1:72">
      <c r="A119" s="47" t="str">
        <f t="shared" si="7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8"/>
        <v>Aderente</v>
      </c>
      <c r="BR119" s="19" t="str">
        <f t="shared" si="9"/>
        <v>*</v>
      </c>
      <c r="BS119" s="19" t="str">
        <f t="shared" si="10"/>
        <v>*</v>
      </c>
      <c r="BT119" s="8" t="str">
        <f t="shared" si="11"/>
        <v/>
      </c>
    </row>
    <row r="120" spans="1:72">
      <c r="A120" s="47" t="str">
        <f t="shared" si="7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8"/>
        <v>Aderente</v>
      </c>
      <c r="BR120" s="19" t="str">
        <f t="shared" si="9"/>
        <v>*</v>
      </c>
      <c r="BS120" s="19" t="str">
        <f t="shared" si="10"/>
        <v>*</v>
      </c>
      <c r="BT120" s="8" t="str">
        <f t="shared" si="11"/>
        <v/>
      </c>
    </row>
    <row r="121" spans="1:72">
      <c r="A121" s="47" t="str">
        <f t="shared" si="7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8"/>
        <v>Aderente</v>
      </c>
      <c r="BR121" s="19" t="str">
        <f t="shared" si="9"/>
        <v>*</v>
      </c>
      <c r="BS121" s="19" t="str">
        <f t="shared" si="10"/>
        <v>*</v>
      </c>
      <c r="BT121" s="8" t="str">
        <f t="shared" si="11"/>
        <v/>
      </c>
    </row>
    <row r="122" spans="1:72">
      <c r="A122" s="47" t="str">
        <f t="shared" si="7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8"/>
        <v>Aderente</v>
      </c>
      <c r="BR122" s="19" t="str">
        <f t="shared" si="9"/>
        <v>*</v>
      </c>
      <c r="BS122" s="19" t="str">
        <f t="shared" si="10"/>
        <v>*</v>
      </c>
      <c r="BT122" s="8" t="str">
        <f t="shared" si="11"/>
        <v/>
      </c>
    </row>
    <row r="123" spans="1:72">
      <c r="A123" s="47" t="str">
        <f t="shared" si="7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8"/>
        <v>Aderente</v>
      </c>
      <c r="BR123" s="19" t="str">
        <f t="shared" si="9"/>
        <v>*</v>
      </c>
      <c r="BS123" s="19" t="str">
        <f t="shared" si="10"/>
        <v>*</v>
      </c>
      <c r="BT123" s="8" t="str">
        <f t="shared" si="11"/>
        <v/>
      </c>
    </row>
    <row r="124" spans="1:72">
      <c r="A124" s="47" t="str">
        <f t="shared" si="7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8"/>
        <v>Aderente</v>
      </c>
      <c r="BR124" s="19" t="str">
        <f t="shared" si="9"/>
        <v>*</v>
      </c>
      <c r="BS124" s="19" t="str">
        <f t="shared" si="10"/>
        <v>*</v>
      </c>
      <c r="BT124" s="8" t="str">
        <f t="shared" si="11"/>
        <v/>
      </c>
    </row>
    <row r="125" spans="1:72">
      <c r="A125" s="47" t="str">
        <f t="shared" si="7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8"/>
        <v>Aderente</v>
      </c>
      <c r="BR125" s="19" t="str">
        <f t="shared" si="9"/>
        <v>*</v>
      </c>
      <c r="BS125" s="19" t="str">
        <f t="shared" si="10"/>
        <v>*</v>
      </c>
      <c r="BT125" s="8" t="str">
        <f t="shared" si="11"/>
        <v/>
      </c>
    </row>
    <row r="126" spans="1:72">
      <c r="A126" s="47" t="str">
        <f t="shared" si="7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8"/>
        <v>Aderente</v>
      </c>
      <c r="BR126" s="19" t="str">
        <f t="shared" si="9"/>
        <v>*</v>
      </c>
      <c r="BS126" s="19" t="str">
        <f t="shared" si="10"/>
        <v>*</v>
      </c>
      <c r="BT126" s="8" t="str">
        <f t="shared" si="11"/>
        <v/>
      </c>
    </row>
    <row r="127" spans="1:72">
      <c r="A127" s="47" t="str">
        <f t="shared" si="7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8"/>
        <v>Aderente</v>
      </c>
      <c r="BR127" s="19" t="str">
        <f t="shared" si="9"/>
        <v>*</v>
      </c>
      <c r="BS127" s="19" t="str">
        <f t="shared" si="10"/>
        <v>*</v>
      </c>
      <c r="BT127" s="8" t="str">
        <f t="shared" si="11"/>
        <v/>
      </c>
    </row>
    <row r="128" spans="1:72">
      <c r="A128" s="47" t="str">
        <f t="shared" si="7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8"/>
        <v>Aderente</v>
      </c>
      <c r="BR128" s="19" t="str">
        <f t="shared" si="9"/>
        <v>*</v>
      </c>
      <c r="BS128" s="19" t="str">
        <f t="shared" si="10"/>
        <v>*</v>
      </c>
      <c r="BT128" s="8" t="str">
        <f t="shared" si="11"/>
        <v/>
      </c>
    </row>
    <row r="129" spans="1:72">
      <c r="A129" s="47" t="str">
        <f t="shared" si="7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8"/>
        <v>Aderente</v>
      </c>
      <c r="BR129" s="19" t="str">
        <f t="shared" si="9"/>
        <v>*</v>
      </c>
      <c r="BS129" s="19" t="str">
        <f t="shared" si="10"/>
        <v>*</v>
      </c>
      <c r="BT129" s="8" t="str">
        <f t="shared" si="11"/>
        <v/>
      </c>
    </row>
    <row r="130" spans="1:72">
      <c r="A130" s="47" t="str">
        <f t="shared" si="7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>IF(D130="","*",IFERROR(IF(ISODD(COUNT(AS130:AX130)),"ERRO",SUM((AT130-AS130),(AV130-AU130),(AX130-AW130))),"ERRO"))</f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8"/>
        <v>Aderente</v>
      </c>
      <c r="BR130" s="19" t="str">
        <f t="shared" si="9"/>
        <v>*</v>
      </c>
      <c r="BS130" s="19" t="str">
        <f t="shared" si="10"/>
        <v>*</v>
      </c>
      <c r="BT130" s="8" t="str">
        <f t="shared" si="11"/>
        <v/>
      </c>
    </row>
    <row r="131" spans="1:72">
      <c r="A131" s="47" t="str">
        <f t="shared" si="7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8"/>
        <v>Aderente</v>
      </c>
      <c r="BR131" s="19" t="str">
        <f t="shared" si="9"/>
        <v>*</v>
      </c>
      <c r="BS131" s="19" t="str">
        <f t="shared" si="10"/>
        <v>*</v>
      </c>
      <c r="BT131" s="8" t="str">
        <f t="shared" si="11"/>
        <v/>
      </c>
    </row>
    <row r="132" spans="1:72">
      <c r="A132" s="47" t="str">
        <f t="shared" si="7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8"/>
        <v>Aderente</v>
      </c>
      <c r="BR132" s="19" t="str">
        <f t="shared" si="9"/>
        <v>*</v>
      </c>
      <c r="BS132" s="19" t="str">
        <f t="shared" si="10"/>
        <v>*</v>
      </c>
      <c r="BT132" s="8" t="str">
        <f t="shared" si="11"/>
        <v/>
      </c>
    </row>
    <row r="133" spans="1:72">
      <c r="A133" s="47" t="str">
        <f t="shared" si="7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8"/>
        <v>Aderente</v>
      </c>
      <c r="BR133" s="19" t="str">
        <f t="shared" si="9"/>
        <v>*</v>
      </c>
      <c r="BS133" s="19" t="str">
        <f t="shared" si="10"/>
        <v>*</v>
      </c>
      <c r="BT133" s="8" t="str">
        <f t="shared" si="11"/>
        <v/>
      </c>
    </row>
    <row r="134" spans="1:72">
      <c r="A134" s="47" t="str">
        <f t="shared" si="7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8"/>
        <v>Aderente</v>
      </c>
      <c r="BR134" s="19" t="str">
        <f t="shared" si="9"/>
        <v>*</v>
      </c>
      <c r="BS134" s="19" t="str">
        <f t="shared" si="10"/>
        <v>*</v>
      </c>
      <c r="BT134" s="8" t="str">
        <f t="shared" si="11"/>
        <v/>
      </c>
    </row>
    <row r="135" spans="1:72">
      <c r="A135" s="47" t="str">
        <f t="shared" ref="A135:A198" si="12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3">IF(AND(BR135&lt;1,BS135&lt;1),"Produção e Intervalo",IF(BR135&lt;1,"Intervalo",IF(BS135&lt;1,"Produção","Aderente")))</f>
        <v>Aderente</v>
      </c>
      <c r="BR135" s="19" t="str">
        <f t="shared" ref="BR135:BR198" si="14">IF(OR(B135="",F135=""),"*",AY135/P135)</f>
        <v>*</v>
      </c>
      <c r="BS135" s="19" t="str">
        <f t="shared" ref="BS135:BS198" si="15">IF(OR(B135="",F135=""),"*",BA135/Q135)</f>
        <v>*</v>
      </c>
      <c r="BT135" s="8" t="str">
        <f t="shared" ref="BT135:BT198" si="16">IF(BN135="","",SUBSTITUTE(BM135," ","")&amp;SUBSTITUTE(BN135," ",""))</f>
        <v/>
      </c>
    </row>
    <row r="136" spans="1:72">
      <c r="A136" s="47" t="str">
        <f t="shared" si="12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3"/>
        <v>Aderente</v>
      </c>
      <c r="BR136" s="19" t="str">
        <f t="shared" si="14"/>
        <v>*</v>
      </c>
      <c r="BS136" s="19" t="str">
        <f t="shared" si="15"/>
        <v>*</v>
      </c>
      <c r="BT136" s="8" t="str">
        <f t="shared" si="16"/>
        <v/>
      </c>
    </row>
    <row r="137" spans="1:72">
      <c r="A137" s="47" t="str">
        <f t="shared" si="12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3"/>
        <v>Aderente</v>
      </c>
      <c r="BR137" s="19" t="str">
        <f t="shared" si="14"/>
        <v>*</v>
      </c>
      <c r="BS137" s="19" t="str">
        <f t="shared" si="15"/>
        <v>*</v>
      </c>
      <c r="BT137" s="8" t="str">
        <f t="shared" si="16"/>
        <v/>
      </c>
    </row>
    <row r="138" spans="1:72">
      <c r="A138" s="47" t="str">
        <f t="shared" si="12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3"/>
        <v>Aderente</v>
      </c>
      <c r="BR138" s="19" t="str">
        <f t="shared" si="14"/>
        <v>*</v>
      </c>
      <c r="BS138" s="19" t="str">
        <f t="shared" si="15"/>
        <v>*</v>
      </c>
      <c r="BT138" s="8" t="str">
        <f t="shared" si="16"/>
        <v/>
      </c>
    </row>
    <row r="139" spans="1:72">
      <c r="A139" s="47" t="str">
        <f t="shared" si="12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3"/>
        <v>Aderente</v>
      </c>
      <c r="BR139" s="19" t="str">
        <f t="shared" si="14"/>
        <v>*</v>
      </c>
      <c r="BS139" s="19" t="str">
        <f t="shared" si="15"/>
        <v>*</v>
      </c>
      <c r="BT139" s="8" t="str">
        <f t="shared" si="16"/>
        <v/>
      </c>
    </row>
    <row r="140" spans="1:72">
      <c r="A140" s="47" t="str">
        <f t="shared" si="12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3"/>
        <v>Aderente</v>
      </c>
      <c r="BR140" s="19" t="str">
        <f t="shared" si="14"/>
        <v>*</v>
      </c>
      <c r="BS140" s="19" t="str">
        <f t="shared" si="15"/>
        <v>*</v>
      </c>
      <c r="BT140" s="8" t="str">
        <f t="shared" si="16"/>
        <v/>
      </c>
    </row>
    <row r="141" spans="1:72">
      <c r="A141" s="47" t="str">
        <f t="shared" si="12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3"/>
        <v>Aderente</v>
      </c>
      <c r="BR141" s="19" t="str">
        <f t="shared" si="14"/>
        <v>*</v>
      </c>
      <c r="BS141" s="19" t="str">
        <f t="shared" si="15"/>
        <v>*</v>
      </c>
      <c r="BT141" s="8" t="str">
        <f t="shared" si="16"/>
        <v/>
      </c>
    </row>
    <row r="142" spans="1:72">
      <c r="A142" s="47" t="str">
        <f t="shared" si="12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3"/>
        <v>Aderente</v>
      </c>
      <c r="BR142" s="19" t="str">
        <f t="shared" si="14"/>
        <v>*</v>
      </c>
      <c r="BS142" s="19" t="str">
        <f t="shared" si="15"/>
        <v>*</v>
      </c>
      <c r="BT142" s="8" t="str">
        <f t="shared" si="16"/>
        <v/>
      </c>
    </row>
    <row r="143" spans="1:72">
      <c r="A143" s="47" t="str">
        <f t="shared" si="12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3"/>
        <v>Aderente</v>
      </c>
      <c r="BR143" s="19" t="str">
        <f t="shared" si="14"/>
        <v>*</v>
      </c>
      <c r="BS143" s="19" t="str">
        <f t="shared" si="15"/>
        <v>*</v>
      </c>
      <c r="BT143" s="8" t="str">
        <f t="shared" si="16"/>
        <v/>
      </c>
    </row>
    <row r="144" spans="1:72">
      <c r="A144" s="47" t="str">
        <f t="shared" si="12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3"/>
        <v>Aderente</v>
      </c>
      <c r="BR144" s="19" t="str">
        <f t="shared" si="14"/>
        <v>*</v>
      </c>
      <c r="BS144" s="19" t="str">
        <f t="shared" si="15"/>
        <v>*</v>
      </c>
      <c r="BT144" s="8" t="str">
        <f t="shared" si="16"/>
        <v/>
      </c>
    </row>
    <row r="145" spans="1:72">
      <c r="A145" s="47" t="str">
        <f t="shared" si="12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3"/>
        <v>Aderente</v>
      </c>
      <c r="BR145" s="19" t="str">
        <f t="shared" si="14"/>
        <v>*</v>
      </c>
      <c r="BS145" s="19" t="str">
        <f t="shared" si="15"/>
        <v>*</v>
      </c>
      <c r="BT145" s="8" t="str">
        <f t="shared" si="16"/>
        <v/>
      </c>
    </row>
    <row r="146" spans="1:72">
      <c r="A146" s="47" t="str">
        <f t="shared" si="12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3"/>
        <v>Aderente</v>
      </c>
      <c r="BR146" s="19" t="str">
        <f t="shared" si="14"/>
        <v>*</v>
      </c>
      <c r="BS146" s="19" t="str">
        <f t="shared" si="15"/>
        <v>*</v>
      </c>
      <c r="BT146" s="8" t="str">
        <f t="shared" si="16"/>
        <v/>
      </c>
    </row>
    <row r="147" spans="1:72">
      <c r="A147" s="47" t="str">
        <f t="shared" si="12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3"/>
        <v>Aderente</v>
      </c>
      <c r="BR147" s="19" t="str">
        <f t="shared" si="14"/>
        <v>*</v>
      </c>
      <c r="BS147" s="19" t="str">
        <f t="shared" si="15"/>
        <v>*</v>
      </c>
      <c r="BT147" s="8" t="str">
        <f t="shared" si="16"/>
        <v/>
      </c>
    </row>
    <row r="148" spans="1:72">
      <c r="A148" s="47" t="str">
        <f t="shared" si="12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3"/>
        <v>Aderente</v>
      </c>
      <c r="BR148" s="19" t="str">
        <f t="shared" si="14"/>
        <v>*</v>
      </c>
      <c r="BS148" s="19" t="str">
        <f t="shared" si="15"/>
        <v>*</v>
      </c>
      <c r="BT148" s="8" t="str">
        <f t="shared" si="16"/>
        <v/>
      </c>
    </row>
    <row r="149" spans="1:72">
      <c r="A149" s="47" t="str">
        <f t="shared" si="12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3"/>
        <v>Aderente</v>
      </c>
      <c r="BR149" s="19" t="str">
        <f t="shared" si="14"/>
        <v>*</v>
      </c>
      <c r="BS149" s="19" t="str">
        <f t="shared" si="15"/>
        <v>*</v>
      </c>
      <c r="BT149" s="8" t="str">
        <f t="shared" si="16"/>
        <v/>
      </c>
    </row>
    <row r="150" spans="1:72">
      <c r="A150" s="47" t="str">
        <f t="shared" si="12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3"/>
        <v>Aderente</v>
      </c>
      <c r="BR150" s="19" t="str">
        <f t="shared" si="14"/>
        <v>*</v>
      </c>
      <c r="BS150" s="19" t="str">
        <f t="shared" si="15"/>
        <v>*</v>
      </c>
      <c r="BT150" s="8" t="str">
        <f t="shared" si="16"/>
        <v/>
      </c>
    </row>
    <row r="151" spans="1:72">
      <c r="A151" s="47" t="str">
        <f t="shared" si="12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3"/>
        <v>Aderente</v>
      </c>
      <c r="BR151" s="19" t="str">
        <f t="shared" si="14"/>
        <v>*</v>
      </c>
      <c r="BS151" s="19" t="str">
        <f t="shared" si="15"/>
        <v>*</v>
      </c>
      <c r="BT151" s="8" t="str">
        <f t="shared" si="16"/>
        <v/>
      </c>
    </row>
    <row r="152" spans="1:72">
      <c r="A152" s="47" t="str">
        <f t="shared" si="12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3"/>
        <v>Aderente</v>
      </c>
      <c r="BR152" s="19" t="str">
        <f t="shared" si="14"/>
        <v>*</v>
      </c>
      <c r="BS152" s="19" t="str">
        <f t="shared" si="15"/>
        <v>*</v>
      </c>
      <c r="BT152" s="8" t="str">
        <f t="shared" si="16"/>
        <v/>
      </c>
    </row>
    <row r="153" spans="1:72">
      <c r="A153" s="47" t="str">
        <f t="shared" si="12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3"/>
        <v>Aderente</v>
      </c>
      <c r="BR153" s="19" t="str">
        <f t="shared" si="14"/>
        <v>*</v>
      </c>
      <c r="BS153" s="19" t="str">
        <f t="shared" si="15"/>
        <v>*</v>
      </c>
      <c r="BT153" s="8" t="str">
        <f t="shared" si="16"/>
        <v/>
      </c>
    </row>
    <row r="154" spans="1:72">
      <c r="A154" s="47" t="str">
        <f t="shared" si="12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3"/>
        <v>Aderente</v>
      </c>
      <c r="BR154" s="19" t="str">
        <f t="shared" si="14"/>
        <v>*</v>
      </c>
      <c r="BS154" s="19" t="str">
        <f t="shared" si="15"/>
        <v>*</v>
      </c>
      <c r="BT154" s="8" t="str">
        <f t="shared" si="16"/>
        <v/>
      </c>
    </row>
    <row r="155" spans="1:72">
      <c r="A155" s="47" t="str">
        <f t="shared" si="12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3"/>
        <v>Aderente</v>
      </c>
      <c r="BR155" s="19" t="str">
        <f t="shared" si="14"/>
        <v>*</v>
      </c>
      <c r="BS155" s="19" t="str">
        <f t="shared" si="15"/>
        <v>*</v>
      </c>
      <c r="BT155" s="8" t="str">
        <f t="shared" si="16"/>
        <v/>
      </c>
    </row>
    <row r="156" spans="1:72">
      <c r="A156" s="47" t="str">
        <f t="shared" si="12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3"/>
        <v>Aderente</v>
      </c>
      <c r="BR156" s="19" t="str">
        <f t="shared" si="14"/>
        <v>*</v>
      </c>
      <c r="BS156" s="19" t="str">
        <f t="shared" si="15"/>
        <v>*</v>
      </c>
      <c r="BT156" s="8" t="str">
        <f t="shared" si="16"/>
        <v/>
      </c>
    </row>
    <row r="157" spans="1:72">
      <c r="A157" s="47" t="str">
        <f t="shared" si="12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3"/>
        <v>Aderente</v>
      </c>
      <c r="BR157" s="19" t="str">
        <f t="shared" si="14"/>
        <v>*</v>
      </c>
      <c r="BS157" s="19" t="str">
        <f t="shared" si="15"/>
        <v>*</v>
      </c>
      <c r="BT157" s="8" t="str">
        <f t="shared" si="16"/>
        <v/>
      </c>
    </row>
    <row r="158" spans="1:72">
      <c r="A158" s="47" t="str">
        <f t="shared" si="12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3"/>
        <v>Aderente</v>
      </c>
      <c r="BR158" s="19" t="str">
        <f t="shared" si="14"/>
        <v>*</v>
      </c>
      <c r="BS158" s="19" t="str">
        <f t="shared" si="15"/>
        <v>*</v>
      </c>
      <c r="BT158" s="8" t="str">
        <f t="shared" si="16"/>
        <v/>
      </c>
    </row>
    <row r="159" spans="1:72">
      <c r="A159" s="47" t="str">
        <f t="shared" si="12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3"/>
        <v>Aderente</v>
      </c>
      <c r="BR159" s="19" t="str">
        <f t="shared" si="14"/>
        <v>*</v>
      </c>
      <c r="BS159" s="19" t="str">
        <f t="shared" si="15"/>
        <v>*</v>
      </c>
      <c r="BT159" s="8" t="str">
        <f t="shared" si="16"/>
        <v/>
      </c>
    </row>
    <row r="160" spans="1:72">
      <c r="A160" s="47" t="str">
        <f t="shared" si="12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3"/>
        <v>Aderente</v>
      </c>
      <c r="BR160" s="19" t="str">
        <f t="shared" si="14"/>
        <v>*</v>
      </c>
      <c r="BS160" s="19" t="str">
        <f t="shared" si="15"/>
        <v>*</v>
      </c>
      <c r="BT160" s="8" t="str">
        <f t="shared" si="16"/>
        <v/>
      </c>
    </row>
    <row r="161" spans="1:72">
      <c r="A161" s="47" t="str">
        <f t="shared" si="12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3"/>
        <v>Aderente</v>
      </c>
      <c r="BR161" s="19" t="str">
        <f t="shared" si="14"/>
        <v>*</v>
      </c>
      <c r="BS161" s="19" t="str">
        <f t="shared" si="15"/>
        <v>*</v>
      </c>
      <c r="BT161" s="8" t="str">
        <f t="shared" si="16"/>
        <v/>
      </c>
    </row>
    <row r="162" spans="1:72">
      <c r="A162" s="47" t="str">
        <f t="shared" si="12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3"/>
        <v>Aderente</v>
      </c>
      <c r="BR162" s="19" t="str">
        <f t="shared" si="14"/>
        <v>*</v>
      </c>
      <c r="BS162" s="19" t="str">
        <f t="shared" si="15"/>
        <v>*</v>
      </c>
      <c r="BT162" s="8" t="str">
        <f t="shared" si="16"/>
        <v/>
      </c>
    </row>
    <row r="163" spans="1:72">
      <c r="A163" s="47" t="str">
        <f t="shared" si="12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3"/>
        <v>Aderente</v>
      </c>
      <c r="BR163" s="19" t="str">
        <f t="shared" si="14"/>
        <v>*</v>
      </c>
      <c r="BS163" s="19" t="str">
        <f t="shared" si="15"/>
        <v>*</v>
      </c>
      <c r="BT163" s="8" t="str">
        <f t="shared" si="16"/>
        <v/>
      </c>
    </row>
    <row r="164" spans="1:72">
      <c r="A164" s="47" t="str">
        <f t="shared" si="12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3"/>
        <v>Aderente</v>
      </c>
      <c r="BR164" s="19" t="str">
        <f t="shared" si="14"/>
        <v>*</v>
      </c>
      <c r="BS164" s="19" t="str">
        <f t="shared" si="15"/>
        <v>*</v>
      </c>
      <c r="BT164" s="8" t="str">
        <f t="shared" si="16"/>
        <v/>
      </c>
    </row>
    <row r="165" spans="1:72">
      <c r="A165" s="47" t="str">
        <f t="shared" si="12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3"/>
        <v>Aderente</v>
      </c>
      <c r="BR165" s="19" t="str">
        <f t="shared" si="14"/>
        <v>*</v>
      </c>
      <c r="BS165" s="19" t="str">
        <f t="shared" si="15"/>
        <v>*</v>
      </c>
      <c r="BT165" s="8" t="str">
        <f t="shared" si="16"/>
        <v/>
      </c>
    </row>
    <row r="166" spans="1:72">
      <c r="A166" s="47" t="str">
        <f t="shared" si="12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3"/>
        <v>Aderente</v>
      </c>
      <c r="BR166" s="19" t="str">
        <f t="shared" si="14"/>
        <v>*</v>
      </c>
      <c r="BS166" s="19" t="str">
        <f t="shared" si="15"/>
        <v>*</v>
      </c>
      <c r="BT166" s="8" t="str">
        <f t="shared" si="16"/>
        <v/>
      </c>
    </row>
    <row r="167" spans="1:72">
      <c r="A167" s="47" t="str">
        <f t="shared" si="12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3"/>
        <v>Aderente</v>
      </c>
      <c r="BR167" s="19" t="str">
        <f t="shared" si="14"/>
        <v>*</v>
      </c>
      <c r="BS167" s="19" t="str">
        <f t="shared" si="15"/>
        <v>*</v>
      </c>
      <c r="BT167" s="8" t="str">
        <f t="shared" si="16"/>
        <v/>
      </c>
    </row>
    <row r="168" spans="1:72">
      <c r="A168" s="47" t="str">
        <f t="shared" si="12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3"/>
        <v>Aderente</v>
      </c>
      <c r="BR168" s="19" t="str">
        <f t="shared" si="14"/>
        <v>*</v>
      </c>
      <c r="BS168" s="19" t="str">
        <f t="shared" si="15"/>
        <v>*</v>
      </c>
      <c r="BT168" s="8" t="str">
        <f t="shared" si="16"/>
        <v/>
      </c>
    </row>
    <row r="169" spans="1:72">
      <c r="A169" s="47" t="str">
        <f t="shared" si="12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3"/>
        <v>Aderente</v>
      </c>
      <c r="BR169" s="19" t="str">
        <f t="shared" si="14"/>
        <v>*</v>
      </c>
      <c r="BS169" s="19" t="str">
        <f t="shared" si="15"/>
        <v>*</v>
      </c>
      <c r="BT169" s="8" t="str">
        <f t="shared" si="16"/>
        <v/>
      </c>
    </row>
    <row r="170" spans="1:72">
      <c r="A170" s="47" t="str">
        <f t="shared" si="12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3"/>
        <v>Aderente</v>
      </c>
      <c r="BR170" s="19" t="str">
        <f t="shared" si="14"/>
        <v>*</v>
      </c>
      <c r="BS170" s="19" t="str">
        <f t="shared" si="15"/>
        <v>*</v>
      </c>
      <c r="BT170" s="8" t="str">
        <f t="shared" si="16"/>
        <v/>
      </c>
    </row>
    <row r="171" spans="1:72">
      <c r="A171" s="47" t="str">
        <f t="shared" si="12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3"/>
        <v>Aderente</v>
      </c>
      <c r="BR171" s="19" t="str">
        <f t="shared" si="14"/>
        <v>*</v>
      </c>
      <c r="BS171" s="19" t="str">
        <f t="shared" si="15"/>
        <v>*</v>
      </c>
      <c r="BT171" s="8" t="str">
        <f t="shared" si="16"/>
        <v/>
      </c>
    </row>
    <row r="172" spans="1:72">
      <c r="A172" s="47" t="str">
        <f t="shared" si="12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3"/>
        <v>Aderente</v>
      </c>
      <c r="BR172" s="19" t="str">
        <f t="shared" si="14"/>
        <v>*</v>
      </c>
      <c r="BS172" s="19" t="str">
        <f t="shared" si="15"/>
        <v>*</v>
      </c>
      <c r="BT172" s="8" t="str">
        <f t="shared" si="16"/>
        <v/>
      </c>
    </row>
    <row r="173" spans="1:72">
      <c r="A173" s="47" t="str">
        <f t="shared" si="12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3"/>
        <v>Aderente</v>
      </c>
      <c r="BR173" s="19" t="str">
        <f t="shared" si="14"/>
        <v>*</v>
      </c>
      <c r="BS173" s="19" t="str">
        <f t="shared" si="15"/>
        <v>*</v>
      </c>
      <c r="BT173" s="8" t="str">
        <f t="shared" si="16"/>
        <v/>
      </c>
    </row>
    <row r="174" spans="1:72">
      <c r="A174" s="47" t="str">
        <f t="shared" si="12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3"/>
        <v>Aderente</v>
      </c>
      <c r="BR174" s="19" t="str">
        <f t="shared" si="14"/>
        <v>*</v>
      </c>
      <c r="BS174" s="19" t="str">
        <f t="shared" si="15"/>
        <v>*</v>
      </c>
      <c r="BT174" s="8" t="str">
        <f t="shared" si="16"/>
        <v/>
      </c>
    </row>
    <row r="175" spans="1:72">
      <c r="A175" s="47" t="str">
        <f t="shared" si="12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3"/>
        <v>Aderente</v>
      </c>
      <c r="BR175" s="19" t="str">
        <f t="shared" si="14"/>
        <v>*</v>
      </c>
      <c r="BS175" s="19" t="str">
        <f t="shared" si="15"/>
        <v>*</v>
      </c>
      <c r="BT175" s="8" t="str">
        <f t="shared" si="16"/>
        <v/>
      </c>
    </row>
    <row r="176" spans="1:72">
      <c r="A176" s="47" t="str">
        <f t="shared" si="12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3"/>
        <v>Aderente</v>
      </c>
      <c r="BR176" s="19" t="str">
        <f t="shared" si="14"/>
        <v>*</v>
      </c>
      <c r="BS176" s="19" t="str">
        <f t="shared" si="15"/>
        <v>*</v>
      </c>
      <c r="BT176" s="8" t="str">
        <f t="shared" si="16"/>
        <v/>
      </c>
    </row>
    <row r="177" spans="1:72">
      <c r="A177" s="47" t="str">
        <f t="shared" si="12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3"/>
        <v>Aderente</v>
      </c>
      <c r="BR177" s="19" t="str">
        <f t="shared" si="14"/>
        <v>*</v>
      </c>
      <c r="BS177" s="19" t="str">
        <f t="shared" si="15"/>
        <v>*</v>
      </c>
      <c r="BT177" s="8" t="str">
        <f t="shared" si="16"/>
        <v/>
      </c>
    </row>
    <row r="178" spans="1:72">
      <c r="A178" s="47" t="str">
        <f t="shared" si="12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3"/>
        <v>Aderente</v>
      </c>
      <c r="BR178" s="19" t="str">
        <f t="shared" si="14"/>
        <v>*</v>
      </c>
      <c r="BS178" s="19" t="str">
        <f t="shared" si="15"/>
        <v>*</v>
      </c>
      <c r="BT178" s="8" t="str">
        <f t="shared" si="16"/>
        <v/>
      </c>
    </row>
    <row r="179" spans="1:72">
      <c r="A179" s="47" t="str">
        <f t="shared" si="12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3"/>
        <v>Aderente</v>
      </c>
      <c r="BR179" s="19" t="str">
        <f t="shared" si="14"/>
        <v>*</v>
      </c>
      <c r="BS179" s="19" t="str">
        <f t="shared" si="15"/>
        <v>*</v>
      </c>
      <c r="BT179" s="8" t="str">
        <f t="shared" si="16"/>
        <v/>
      </c>
    </row>
    <row r="180" spans="1:72">
      <c r="A180" s="47" t="str">
        <f t="shared" si="12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3"/>
        <v>Aderente</v>
      </c>
      <c r="BR180" s="19" t="str">
        <f t="shared" si="14"/>
        <v>*</v>
      </c>
      <c r="BS180" s="19" t="str">
        <f t="shared" si="15"/>
        <v>*</v>
      </c>
      <c r="BT180" s="8" t="str">
        <f t="shared" si="16"/>
        <v/>
      </c>
    </row>
    <row r="181" spans="1:72">
      <c r="A181" s="47" t="str">
        <f t="shared" si="12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3"/>
        <v>Aderente</v>
      </c>
      <c r="BR181" s="19" t="str">
        <f t="shared" si="14"/>
        <v>*</v>
      </c>
      <c r="BS181" s="19" t="str">
        <f t="shared" si="15"/>
        <v>*</v>
      </c>
      <c r="BT181" s="8" t="str">
        <f t="shared" si="16"/>
        <v/>
      </c>
    </row>
    <row r="182" spans="1:72">
      <c r="A182" s="47" t="str">
        <f t="shared" si="12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3"/>
        <v>Aderente</v>
      </c>
      <c r="BR182" s="19" t="str">
        <f t="shared" si="14"/>
        <v>*</v>
      </c>
      <c r="BS182" s="19" t="str">
        <f t="shared" si="15"/>
        <v>*</v>
      </c>
      <c r="BT182" s="8" t="str">
        <f t="shared" si="16"/>
        <v/>
      </c>
    </row>
    <row r="183" spans="1:72">
      <c r="A183" s="47" t="str">
        <f t="shared" si="12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3"/>
        <v>Aderente</v>
      </c>
      <c r="BR183" s="19" t="str">
        <f t="shared" si="14"/>
        <v>*</v>
      </c>
      <c r="BS183" s="19" t="str">
        <f t="shared" si="15"/>
        <v>*</v>
      </c>
      <c r="BT183" s="8" t="str">
        <f t="shared" si="16"/>
        <v/>
      </c>
    </row>
    <row r="184" spans="1:72">
      <c r="A184" s="47" t="str">
        <f t="shared" si="12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3"/>
        <v>Aderente</v>
      </c>
      <c r="BR184" s="19" t="str">
        <f t="shared" si="14"/>
        <v>*</v>
      </c>
      <c r="BS184" s="19" t="str">
        <f t="shared" si="15"/>
        <v>*</v>
      </c>
      <c r="BT184" s="8" t="str">
        <f t="shared" si="16"/>
        <v/>
      </c>
    </row>
    <row r="185" spans="1:72">
      <c r="A185" s="47" t="str">
        <f t="shared" si="12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3"/>
        <v>Aderente</v>
      </c>
      <c r="BR185" s="19" t="str">
        <f t="shared" si="14"/>
        <v>*</v>
      </c>
      <c r="BS185" s="19" t="str">
        <f t="shared" si="15"/>
        <v>*</v>
      </c>
      <c r="BT185" s="8" t="str">
        <f t="shared" si="16"/>
        <v/>
      </c>
    </row>
    <row r="186" spans="1:72">
      <c r="A186" s="47" t="str">
        <f t="shared" si="12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3"/>
        <v>Aderente</v>
      </c>
      <c r="BR186" s="19" t="str">
        <f t="shared" si="14"/>
        <v>*</v>
      </c>
      <c r="BS186" s="19" t="str">
        <f t="shared" si="15"/>
        <v>*</v>
      </c>
      <c r="BT186" s="8" t="str">
        <f t="shared" si="16"/>
        <v/>
      </c>
    </row>
    <row r="187" spans="1:72">
      <c r="A187" s="47" t="str">
        <f t="shared" si="12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3"/>
        <v>Aderente</v>
      </c>
      <c r="BR187" s="19" t="str">
        <f t="shared" si="14"/>
        <v>*</v>
      </c>
      <c r="BS187" s="19" t="str">
        <f t="shared" si="15"/>
        <v>*</v>
      </c>
      <c r="BT187" s="8" t="str">
        <f t="shared" si="16"/>
        <v/>
      </c>
    </row>
    <row r="188" spans="1:72">
      <c r="A188" s="47" t="str">
        <f t="shared" si="12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3"/>
        <v>Aderente</v>
      </c>
      <c r="BR188" s="19" t="str">
        <f t="shared" si="14"/>
        <v>*</v>
      </c>
      <c r="BS188" s="19" t="str">
        <f t="shared" si="15"/>
        <v>*</v>
      </c>
      <c r="BT188" s="8" t="str">
        <f t="shared" si="16"/>
        <v/>
      </c>
    </row>
    <row r="189" spans="1:72">
      <c r="A189" s="47" t="str">
        <f t="shared" si="12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3"/>
        <v>Aderente</v>
      </c>
      <c r="BR189" s="19" t="str">
        <f t="shared" si="14"/>
        <v>*</v>
      </c>
      <c r="BS189" s="19" t="str">
        <f t="shared" si="15"/>
        <v>*</v>
      </c>
      <c r="BT189" s="8" t="str">
        <f t="shared" si="16"/>
        <v/>
      </c>
    </row>
    <row r="190" spans="1:72">
      <c r="A190" s="47" t="str">
        <f t="shared" si="12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3"/>
        <v>Aderente</v>
      </c>
      <c r="BR190" s="19" t="str">
        <f t="shared" si="14"/>
        <v>*</v>
      </c>
      <c r="BS190" s="19" t="str">
        <f t="shared" si="15"/>
        <v>*</v>
      </c>
      <c r="BT190" s="8" t="str">
        <f t="shared" si="16"/>
        <v/>
      </c>
    </row>
    <row r="191" spans="1:72">
      <c r="A191" s="47" t="str">
        <f t="shared" si="12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3"/>
        <v>Aderente</v>
      </c>
      <c r="BR191" s="19" t="str">
        <f t="shared" si="14"/>
        <v>*</v>
      </c>
      <c r="BS191" s="19" t="str">
        <f t="shared" si="15"/>
        <v>*</v>
      </c>
      <c r="BT191" s="8" t="str">
        <f t="shared" si="16"/>
        <v/>
      </c>
    </row>
    <row r="192" spans="1:72">
      <c r="A192" s="47" t="str">
        <f t="shared" si="12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3"/>
        <v>Aderente</v>
      </c>
      <c r="BR192" s="19" t="str">
        <f t="shared" si="14"/>
        <v>*</v>
      </c>
      <c r="BS192" s="19" t="str">
        <f t="shared" si="15"/>
        <v>*</v>
      </c>
      <c r="BT192" s="8" t="str">
        <f t="shared" si="16"/>
        <v/>
      </c>
    </row>
    <row r="193" spans="1:72">
      <c r="A193" s="47" t="str">
        <f t="shared" si="12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3"/>
        <v>Aderente</v>
      </c>
      <c r="BR193" s="19" t="str">
        <f t="shared" si="14"/>
        <v>*</v>
      </c>
      <c r="BS193" s="19" t="str">
        <f t="shared" si="15"/>
        <v>*</v>
      </c>
      <c r="BT193" s="8" t="str">
        <f t="shared" si="16"/>
        <v/>
      </c>
    </row>
    <row r="194" spans="1:72">
      <c r="A194" s="47" t="str">
        <f t="shared" si="12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3"/>
        <v>Aderente</v>
      </c>
      <c r="BR194" s="19" t="str">
        <f t="shared" si="14"/>
        <v>*</v>
      </c>
      <c r="BS194" s="19" t="str">
        <f t="shared" si="15"/>
        <v>*</v>
      </c>
      <c r="BT194" s="8" t="str">
        <f t="shared" si="16"/>
        <v/>
      </c>
    </row>
    <row r="195" spans="1:72">
      <c r="A195" s="47" t="str">
        <f t="shared" si="12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3"/>
        <v>Aderente</v>
      </c>
      <c r="BR195" s="19" t="str">
        <f t="shared" si="14"/>
        <v>*</v>
      </c>
      <c r="BS195" s="19" t="str">
        <f t="shared" si="15"/>
        <v>*</v>
      </c>
      <c r="BT195" s="8" t="str">
        <f t="shared" si="16"/>
        <v/>
      </c>
    </row>
    <row r="196" spans="1:72">
      <c r="A196" s="47" t="str">
        <f t="shared" si="12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3"/>
        <v>Aderente</v>
      </c>
      <c r="BR196" s="19" t="str">
        <f t="shared" si="14"/>
        <v>*</v>
      </c>
      <c r="BS196" s="19" t="str">
        <f t="shared" si="15"/>
        <v>*</v>
      </c>
      <c r="BT196" s="8" t="str">
        <f t="shared" si="16"/>
        <v/>
      </c>
    </row>
    <row r="197" spans="1:72">
      <c r="A197" s="47" t="str">
        <f t="shared" si="12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3"/>
        <v>Aderente</v>
      </c>
      <c r="BR197" s="19" t="str">
        <f t="shared" si="14"/>
        <v>*</v>
      </c>
      <c r="BS197" s="19" t="str">
        <f t="shared" si="15"/>
        <v>*</v>
      </c>
      <c r="BT197" s="8" t="str">
        <f t="shared" si="16"/>
        <v/>
      </c>
    </row>
    <row r="198" spans="1:72">
      <c r="A198" s="47" t="str">
        <f t="shared" si="12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3"/>
        <v>Aderente</v>
      </c>
      <c r="BR198" s="19" t="str">
        <f t="shared" si="14"/>
        <v>*</v>
      </c>
      <c r="BS198" s="19" t="str">
        <f t="shared" si="15"/>
        <v>*</v>
      </c>
      <c r="BT198" s="8" t="str">
        <f t="shared" si="16"/>
        <v/>
      </c>
    </row>
    <row r="199" spans="1:72">
      <c r="A199" s="47" t="str">
        <f t="shared" ref="A199:A262" si="17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18">IF(AND(BR199&lt;1,BS199&lt;1),"Produção e Intervalo",IF(BR199&lt;1,"Intervalo",IF(BS199&lt;1,"Produção","Aderente")))</f>
        <v>Aderente</v>
      </c>
      <c r="BR199" s="19" t="str">
        <f t="shared" ref="BR199:BR262" si="19">IF(OR(B199="",F199=""),"*",AY199/P199)</f>
        <v>*</v>
      </c>
      <c r="BS199" s="19" t="str">
        <f t="shared" ref="BS199:BS262" si="20">IF(OR(B199="",F199=""),"*",BA199/Q199)</f>
        <v>*</v>
      </c>
      <c r="BT199" s="8" t="str">
        <f t="shared" ref="BT199:BT262" si="21">IF(BN199="","",SUBSTITUTE(BM199," ","")&amp;SUBSTITUTE(BN199," ",""))</f>
        <v/>
      </c>
    </row>
    <row r="200" spans="1:72">
      <c r="A200" s="47" t="str">
        <f t="shared" si="17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18"/>
        <v>Aderente</v>
      </c>
      <c r="BR200" s="19" t="str">
        <f t="shared" si="19"/>
        <v>*</v>
      </c>
      <c r="BS200" s="19" t="str">
        <f t="shared" si="20"/>
        <v>*</v>
      </c>
      <c r="BT200" s="8" t="str">
        <f t="shared" si="21"/>
        <v/>
      </c>
    </row>
    <row r="201" spans="1:72">
      <c r="A201" s="47" t="str">
        <f t="shared" si="17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18"/>
        <v>Aderente</v>
      </c>
      <c r="BR201" s="19" t="str">
        <f t="shared" si="19"/>
        <v>*</v>
      </c>
      <c r="BS201" s="19" t="str">
        <f t="shared" si="20"/>
        <v>*</v>
      </c>
      <c r="BT201" s="8" t="str">
        <f t="shared" si="21"/>
        <v/>
      </c>
    </row>
    <row r="202" spans="1:72">
      <c r="A202" s="47" t="str">
        <f t="shared" si="17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8" t="str">
        <f t="shared" si="21"/>
        <v/>
      </c>
    </row>
    <row r="203" spans="1:72">
      <c r="A203" s="47" t="str">
        <f t="shared" si="17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8" t="str">
        <f t="shared" si="21"/>
        <v/>
      </c>
    </row>
    <row r="204" spans="1:72">
      <c r="A204" s="47" t="str">
        <f t="shared" si="17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8" t="str">
        <f t="shared" si="21"/>
        <v/>
      </c>
    </row>
    <row r="205" spans="1:72">
      <c r="A205" s="47" t="str">
        <f t="shared" si="17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18"/>
        <v>Aderente</v>
      </c>
      <c r="BR205" s="19" t="str">
        <f t="shared" si="19"/>
        <v>*</v>
      </c>
      <c r="BS205" s="19" t="str">
        <f t="shared" si="20"/>
        <v>*</v>
      </c>
      <c r="BT205" s="8" t="str">
        <f t="shared" si="21"/>
        <v/>
      </c>
    </row>
    <row r="206" spans="1:72">
      <c r="A206" s="47" t="str">
        <f t="shared" si="17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18"/>
        <v>Aderente</v>
      </c>
      <c r="BR206" s="19" t="str">
        <f t="shared" si="19"/>
        <v>*</v>
      </c>
      <c r="BS206" s="19" t="str">
        <f t="shared" si="20"/>
        <v>*</v>
      </c>
      <c r="BT206" s="8" t="str">
        <f t="shared" si="21"/>
        <v/>
      </c>
    </row>
    <row r="207" spans="1:72">
      <c r="A207" s="47" t="str">
        <f t="shared" si="17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18"/>
        <v>Aderente</v>
      </c>
      <c r="BR207" s="19" t="str">
        <f t="shared" si="19"/>
        <v>*</v>
      </c>
      <c r="BS207" s="19" t="str">
        <f t="shared" si="20"/>
        <v>*</v>
      </c>
      <c r="BT207" s="8" t="str">
        <f t="shared" si="21"/>
        <v/>
      </c>
    </row>
    <row r="208" spans="1:72">
      <c r="A208" s="47" t="str">
        <f t="shared" si="17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18"/>
        <v>Aderente</v>
      </c>
      <c r="BR208" s="19" t="str">
        <f t="shared" si="19"/>
        <v>*</v>
      </c>
      <c r="BS208" s="19" t="str">
        <f t="shared" si="20"/>
        <v>*</v>
      </c>
      <c r="BT208" s="8" t="str">
        <f t="shared" si="21"/>
        <v/>
      </c>
    </row>
    <row r="209" spans="1:72">
      <c r="A209" s="47" t="str">
        <f t="shared" si="17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18"/>
        <v>Aderente</v>
      </c>
      <c r="BR209" s="19" t="str">
        <f t="shared" si="19"/>
        <v>*</v>
      </c>
      <c r="BS209" s="19" t="str">
        <f t="shared" si="20"/>
        <v>*</v>
      </c>
      <c r="BT209" s="8" t="str">
        <f t="shared" si="21"/>
        <v/>
      </c>
    </row>
    <row r="210" spans="1:72">
      <c r="A210" s="47" t="str">
        <f t="shared" si="17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18"/>
        <v>Aderente</v>
      </c>
      <c r="BR210" s="19" t="str">
        <f t="shared" si="19"/>
        <v>*</v>
      </c>
      <c r="BS210" s="19" t="str">
        <f t="shared" si="20"/>
        <v>*</v>
      </c>
      <c r="BT210" s="8" t="str">
        <f t="shared" si="21"/>
        <v/>
      </c>
    </row>
    <row r="211" spans="1:72">
      <c r="A211" s="47" t="str">
        <f t="shared" si="17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18"/>
        <v>Aderente</v>
      </c>
      <c r="BR211" s="19" t="str">
        <f t="shared" si="19"/>
        <v>*</v>
      </c>
      <c r="BS211" s="19" t="str">
        <f t="shared" si="20"/>
        <v>*</v>
      </c>
      <c r="BT211" s="8" t="str">
        <f t="shared" si="21"/>
        <v/>
      </c>
    </row>
    <row r="212" spans="1:72">
      <c r="A212" s="47" t="str">
        <f t="shared" si="17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18"/>
        <v>Aderente</v>
      </c>
      <c r="BR212" s="19" t="str">
        <f t="shared" si="19"/>
        <v>*</v>
      </c>
      <c r="BS212" s="19" t="str">
        <f t="shared" si="20"/>
        <v>*</v>
      </c>
      <c r="BT212" s="8" t="str">
        <f t="shared" si="21"/>
        <v/>
      </c>
    </row>
    <row r="213" spans="1:72">
      <c r="A213" s="47" t="str">
        <f t="shared" si="17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18"/>
        <v>Aderente</v>
      </c>
      <c r="BR213" s="19" t="str">
        <f t="shared" si="19"/>
        <v>*</v>
      </c>
      <c r="BS213" s="19" t="str">
        <f t="shared" si="20"/>
        <v>*</v>
      </c>
      <c r="BT213" s="8" t="str">
        <f t="shared" si="21"/>
        <v/>
      </c>
    </row>
    <row r="214" spans="1:72">
      <c r="A214" s="47" t="str">
        <f t="shared" si="17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18"/>
        <v>Aderente</v>
      </c>
      <c r="BR214" s="19" t="str">
        <f t="shared" si="19"/>
        <v>*</v>
      </c>
      <c r="BS214" s="19" t="str">
        <f t="shared" si="20"/>
        <v>*</v>
      </c>
      <c r="BT214" s="8" t="str">
        <f t="shared" si="21"/>
        <v/>
      </c>
    </row>
    <row r="215" spans="1:72">
      <c r="A215" s="47" t="str">
        <f t="shared" si="17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18"/>
        <v>Aderente</v>
      </c>
      <c r="BR215" s="19" t="str">
        <f t="shared" si="19"/>
        <v>*</v>
      </c>
      <c r="BS215" s="19" t="str">
        <f t="shared" si="20"/>
        <v>*</v>
      </c>
      <c r="BT215" s="8" t="str">
        <f t="shared" si="21"/>
        <v/>
      </c>
    </row>
    <row r="216" spans="1:72">
      <c r="A216" s="47" t="str">
        <f t="shared" si="17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8" t="str">
        <f t="shared" si="21"/>
        <v/>
      </c>
    </row>
    <row r="217" spans="1:72">
      <c r="A217" s="47" t="str">
        <f t="shared" si="17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8" t="str">
        <f t="shared" si="21"/>
        <v/>
      </c>
    </row>
    <row r="218" spans="1:72">
      <c r="A218" s="47" t="str">
        <f t="shared" si="17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18"/>
        <v>Aderente</v>
      </c>
      <c r="BR218" s="19" t="str">
        <f t="shared" si="19"/>
        <v>*</v>
      </c>
      <c r="BS218" s="19" t="str">
        <f t="shared" si="20"/>
        <v>*</v>
      </c>
      <c r="BT218" s="8" t="str">
        <f t="shared" si="21"/>
        <v/>
      </c>
    </row>
    <row r="219" spans="1:72">
      <c r="A219" s="47" t="str">
        <f t="shared" si="17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18"/>
        <v>Aderente</v>
      </c>
      <c r="BR219" s="19" t="str">
        <f t="shared" si="19"/>
        <v>*</v>
      </c>
      <c r="BS219" s="19" t="str">
        <f t="shared" si="20"/>
        <v>*</v>
      </c>
      <c r="BT219" s="8" t="str">
        <f t="shared" si="21"/>
        <v/>
      </c>
    </row>
    <row r="220" spans="1:72">
      <c r="A220" s="47" t="str">
        <f t="shared" si="17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18"/>
        <v>Aderente</v>
      </c>
      <c r="BR220" s="19" t="str">
        <f t="shared" si="19"/>
        <v>*</v>
      </c>
      <c r="BS220" s="19" t="str">
        <f t="shared" si="20"/>
        <v>*</v>
      </c>
      <c r="BT220" s="8" t="str">
        <f t="shared" si="21"/>
        <v/>
      </c>
    </row>
    <row r="221" spans="1:72">
      <c r="A221" s="47" t="str">
        <f t="shared" si="17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18"/>
        <v>Aderente</v>
      </c>
      <c r="BR221" s="19" t="str">
        <f t="shared" si="19"/>
        <v>*</v>
      </c>
      <c r="BS221" s="19" t="str">
        <f t="shared" si="20"/>
        <v>*</v>
      </c>
      <c r="BT221" s="8" t="str">
        <f t="shared" si="21"/>
        <v/>
      </c>
    </row>
    <row r="222" spans="1:72">
      <c r="A222" s="47" t="str">
        <f t="shared" si="17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18"/>
        <v>Aderente</v>
      </c>
      <c r="BR222" s="19" t="str">
        <f t="shared" si="19"/>
        <v>*</v>
      </c>
      <c r="BS222" s="19" t="str">
        <f t="shared" si="20"/>
        <v>*</v>
      </c>
      <c r="BT222" s="8" t="str">
        <f t="shared" si="21"/>
        <v/>
      </c>
    </row>
    <row r="223" spans="1:72">
      <c r="A223" s="47" t="str">
        <f t="shared" si="17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18"/>
        <v>Aderente</v>
      </c>
      <c r="BR223" s="19" t="str">
        <f t="shared" si="19"/>
        <v>*</v>
      </c>
      <c r="BS223" s="19" t="str">
        <f t="shared" si="20"/>
        <v>*</v>
      </c>
      <c r="BT223" s="8" t="str">
        <f t="shared" si="21"/>
        <v/>
      </c>
    </row>
    <row r="224" spans="1:72">
      <c r="A224" s="47" t="str">
        <f t="shared" si="17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18"/>
        <v>Aderente</v>
      </c>
      <c r="BR224" s="19" t="str">
        <f t="shared" si="19"/>
        <v>*</v>
      </c>
      <c r="BS224" s="19" t="str">
        <f t="shared" si="20"/>
        <v>*</v>
      </c>
      <c r="BT224" s="8" t="str">
        <f t="shared" si="21"/>
        <v/>
      </c>
    </row>
    <row r="225" spans="1:72">
      <c r="A225" s="47" t="str">
        <f t="shared" si="17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18"/>
        <v>Aderente</v>
      </c>
      <c r="BR225" s="19" t="str">
        <f t="shared" si="19"/>
        <v>*</v>
      </c>
      <c r="BS225" s="19" t="str">
        <f t="shared" si="20"/>
        <v>*</v>
      </c>
      <c r="BT225" s="8" t="str">
        <f t="shared" si="21"/>
        <v/>
      </c>
    </row>
    <row r="226" spans="1:72">
      <c r="A226" s="47" t="str">
        <f t="shared" si="17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18"/>
        <v>Aderente</v>
      </c>
      <c r="BR226" s="19" t="str">
        <f t="shared" si="19"/>
        <v>*</v>
      </c>
      <c r="BS226" s="19" t="str">
        <f t="shared" si="20"/>
        <v>*</v>
      </c>
      <c r="BT226" s="8" t="str">
        <f t="shared" si="21"/>
        <v/>
      </c>
    </row>
    <row r="227" spans="1:72">
      <c r="A227" s="47" t="str">
        <f t="shared" si="17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18"/>
        <v>Aderente</v>
      </c>
      <c r="BR227" s="19" t="str">
        <f t="shared" si="19"/>
        <v>*</v>
      </c>
      <c r="BS227" s="19" t="str">
        <f t="shared" si="20"/>
        <v>*</v>
      </c>
      <c r="BT227" s="8" t="str">
        <f t="shared" si="21"/>
        <v/>
      </c>
    </row>
    <row r="228" spans="1:72">
      <c r="A228" s="47" t="str">
        <f t="shared" si="17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18"/>
        <v>Aderente</v>
      </c>
      <c r="BR228" s="19" t="str">
        <f t="shared" si="19"/>
        <v>*</v>
      </c>
      <c r="BS228" s="19" t="str">
        <f t="shared" si="20"/>
        <v>*</v>
      </c>
      <c r="BT228" s="8" t="str">
        <f t="shared" si="21"/>
        <v/>
      </c>
    </row>
    <row r="229" spans="1:72">
      <c r="A229" s="47" t="str">
        <f t="shared" si="17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8" t="str">
        <f t="shared" si="21"/>
        <v/>
      </c>
    </row>
    <row r="230" spans="1:72">
      <c r="A230" s="47" t="str">
        <f t="shared" si="17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8" t="str">
        <f t="shared" si="21"/>
        <v/>
      </c>
    </row>
    <row r="231" spans="1:72">
      <c r="A231" s="47" t="str">
        <f t="shared" si="17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8" t="str">
        <f t="shared" si="21"/>
        <v/>
      </c>
    </row>
    <row r="232" spans="1:72">
      <c r="A232" s="47" t="str">
        <f t="shared" si="17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18"/>
        <v>Aderente</v>
      </c>
      <c r="BR232" s="19" t="str">
        <f t="shared" si="19"/>
        <v>*</v>
      </c>
      <c r="BS232" s="19" t="str">
        <f t="shared" si="20"/>
        <v>*</v>
      </c>
      <c r="BT232" s="8" t="str">
        <f t="shared" si="21"/>
        <v/>
      </c>
    </row>
    <row r="233" spans="1:72">
      <c r="A233" s="47" t="str">
        <f t="shared" si="17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18"/>
        <v>Aderente</v>
      </c>
      <c r="BR233" s="19" t="str">
        <f t="shared" si="19"/>
        <v>*</v>
      </c>
      <c r="BS233" s="19" t="str">
        <f t="shared" si="20"/>
        <v>*</v>
      </c>
      <c r="BT233" s="8" t="str">
        <f t="shared" si="21"/>
        <v/>
      </c>
    </row>
    <row r="234" spans="1:72">
      <c r="A234" s="47" t="str">
        <f t="shared" si="17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18"/>
        <v>Aderente</v>
      </c>
      <c r="BR234" s="19" t="str">
        <f t="shared" si="19"/>
        <v>*</v>
      </c>
      <c r="BS234" s="19" t="str">
        <f t="shared" si="20"/>
        <v>*</v>
      </c>
      <c r="BT234" s="8" t="str">
        <f t="shared" si="21"/>
        <v/>
      </c>
    </row>
    <row r="235" spans="1:72">
      <c r="A235" s="47" t="str">
        <f t="shared" si="17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18"/>
        <v>Aderente</v>
      </c>
      <c r="BR235" s="19" t="str">
        <f t="shared" si="19"/>
        <v>*</v>
      </c>
      <c r="BS235" s="19" t="str">
        <f t="shared" si="20"/>
        <v>*</v>
      </c>
      <c r="BT235" s="8" t="str">
        <f t="shared" si="21"/>
        <v/>
      </c>
    </row>
    <row r="236" spans="1:72">
      <c r="A236" s="47" t="str">
        <f t="shared" si="17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18"/>
        <v>Aderente</v>
      </c>
      <c r="BR236" s="19" t="str">
        <f t="shared" si="19"/>
        <v>*</v>
      </c>
      <c r="BS236" s="19" t="str">
        <f t="shared" si="20"/>
        <v>*</v>
      </c>
      <c r="BT236" s="8" t="str">
        <f t="shared" si="21"/>
        <v/>
      </c>
    </row>
    <row r="237" spans="1:72">
      <c r="A237" s="47" t="str">
        <f t="shared" si="17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18"/>
        <v>Aderente</v>
      </c>
      <c r="BR237" s="19" t="str">
        <f t="shared" si="19"/>
        <v>*</v>
      </c>
      <c r="BS237" s="19" t="str">
        <f t="shared" si="20"/>
        <v>*</v>
      </c>
      <c r="BT237" s="8" t="str">
        <f t="shared" si="21"/>
        <v/>
      </c>
    </row>
    <row r="238" spans="1:72">
      <c r="A238" s="47" t="str">
        <f t="shared" si="17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18"/>
        <v>Aderente</v>
      </c>
      <c r="BR238" s="19" t="str">
        <f t="shared" si="19"/>
        <v>*</v>
      </c>
      <c r="BS238" s="19" t="str">
        <f t="shared" si="20"/>
        <v>*</v>
      </c>
      <c r="BT238" s="8" t="str">
        <f t="shared" si="21"/>
        <v/>
      </c>
    </row>
    <row r="239" spans="1:72">
      <c r="A239" s="47" t="str">
        <f t="shared" si="17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18"/>
        <v>Aderente</v>
      </c>
      <c r="BR239" s="19" t="str">
        <f t="shared" si="19"/>
        <v>*</v>
      </c>
      <c r="BS239" s="19" t="str">
        <f t="shared" si="20"/>
        <v>*</v>
      </c>
      <c r="BT239" s="8" t="str">
        <f t="shared" si="21"/>
        <v/>
      </c>
    </row>
    <row r="240" spans="1:72">
      <c r="A240" s="47" t="str">
        <f t="shared" si="17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18"/>
        <v>Aderente</v>
      </c>
      <c r="BR240" s="19" t="str">
        <f t="shared" si="19"/>
        <v>*</v>
      </c>
      <c r="BS240" s="19" t="str">
        <f t="shared" si="20"/>
        <v>*</v>
      </c>
      <c r="BT240" s="8" t="str">
        <f t="shared" si="21"/>
        <v/>
      </c>
    </row>
    <row r="241" spans="1:72">
      <c r="A241" s="47" t="str">
        <f t="shared" si="17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8" t="str">
        <f t="shared" si="21"/>
        <v/>
      </c>
    </row>
    <row r="242" spans="1:72">
      <c r="A242" s="47" t="str">
        <f t="shared" si="17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18"/>
        <v>Aderente</v>
      </c>
      <c r="BR242" s="19" t="str">
        <f t="shared" si="19"/>
        <v>*</v>
      </c>
      <c r="BS242" s="19" t="str">
        <f t="shared" si="20"/>
        <v>*</v>
      </c>
      <c r="BT242" s="8" t="str">
        <f t="shared" si="21"/>
        <v/>
      </c>
    </row>
    <row r="243" spans="1:72">
      <c r="A243" s="47" t="str">
        <f t="shared" si="17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18"/>
        <v>Aderente</v>
      </c>
      <c r="BR243" s="19" t="str">
        <f t="shared" si="19"/>
        <v>*</v>
      </c>
      <c r="BS243" s="19" t="str">
        <f t="shared" si="20"/>
        <v>*</v>
      </c>
      <c r="BT243" s="8" t="str">
        <f t="shared" si="21"/>
        <v/>
      </c>
    </row>
    <row r="244" spans="1:72">
      <c r="A244" s="47" t="str">
        <f t="shared" si="17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18"/>
        <v>Aderente</v>
      </c>
      <c r="BR244" s="19" t="str">
        <f t="shared" si="19"/>
        <v>*</v>
      </c>
      <c r="BS244" s="19" t="str">
        <f t="shared" si="20"/>
        <v>*</v>
      </c>
      <c r="BT244" s="8" t="str">
        <f t="shared" si="21"/>
        <v/>
      </c>
    </row>
    <row r="245" spans="1:72">
      <c r="A245" s="47" t="str">
        <f t="shared" si="17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18"/>
        <v>Aderente</v>
      </c>
      <c r="BR245" s="19" t="str">
        <f t="shared" si="19"/>
        <v>*</v>
      </c>
      <c r="BS245" s="19" t="str">
        <f t="shared" si="20"/>
        <v>*</v>
      </c>
      <c r="BT245" s="8" t="str">
        <f t="shared" si="21"/>
        <v/>
      </c>
    </row>
    <row r="246" spans="1:72">
      <c r="A246" s="47" t="str">
        <f t="shared" si="17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18"/>
        <v>Aderente</v>
      </c>
      <c r="BR246" s="19" t="str">
        <f t="shared" si="19"/>
        <v>*</v>
      </c>
      <c r="BS246" s="19" t="str">
        <f t="shared" si="20"/>
        <v>*</v>
      </c>
      <c r="BT246" s="8" t="str">
        <f t="shared" si="21"/>
        <v/>
      </c>
    </row>
    <row r="247" spans="1:72">
      <c r="A247" s="47" t="str">
        <f t="shared" si="17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18"/>
        <v>Aderente</v>
      </c>
      <c r="BR247" s="19" t="str">
        <f t="shared" si="19"/>
        <v>*</v>
      </c>
      <c r="BS247" s="19" t="str">
        <f t="shared" si="20"/>
        <v>*</v>
      </c>
      <c r="BT247" s="8" t="str">
        <f t="shared" si="21"/>
        <v/>
      </c>
    </row>
    <row r="248" spans="1:72">
      <c r="A248" s="47" t="str">
        <f t="shared" si="17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18"/>
        <v>Aderente</v>
      </c>
      <c r="BR248" s="19" t="str">
        <f t="shared" si="19"/>
        <v>*</v>
      </c>
      <c r="BS248" s="19" t="str">
        <f t="shared" si="20"/>
        <v>*</v>
      </c>
      <c r="BT248" s="8" t="str">
        <f t="shared" si="21"/>
        <v/>
      </c>
    </row>
    <row r="249" spans="1:72">
      <c r="A249" s="47" t="str">
        <f t="shared" si="17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8" t="str">
        <f t="shared" si="21"/>
        <v/>
      </c>
    </row>
    <row r="250" spans="1:72">
      <c r="A250" s="47" t="str">
        <f t="shared" si="17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8" t="str">
        <f t="shared" si="21"/>
        <v/>
      </c>
    </row>
    <row r="251" spans="1:72">
      <c r="A251" s="47" t="str">
        <f t="shared" si="17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18"/>
        <v>Aderente</v>
      </c>
      <c r="BR251" s="19" t="str">
        <f t="shared" si="19"/>
        <v>*</v>
      </c>
      <c r="BS251" s="19" t="str">
        <f t="shared" si="20"/>
        <v>*</v>
      </c>
      <c r="BT251" s="8" t="str">
        <f t="shared" si="21"/>
        <v/>
      </c>
    </row>
    <row r="252" spans="1:72">
      <c r="A252" s="47" t="str">
        <f t="shared" si="17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18"/>
        <v>Aderente</v>
      </c>
      <c r="BR252" s="19" t="str">
        <f t="shared" si="19"/>
        <v>*</v>
      </c>
      <c r="BS252" s="19" t="str">
        <f t="shared" si="20"/>
        <v>*</v>
      </c>
      <c r="BT252" s="8" t="str">
        <f t="shared" si="21"/>
        <v/>
      </c>
    </row>
    <row r="253" spans="1:72">
      <c r="A253" s="47" t="str">
        <f t="shared" si="17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18"/>
        <v>Aderente</v>
      </c>
      <c r="BR253" s="19" t="str">
        <f t="shared" si="19"/>
        <v>*</v>
      </c>
      <c r="BS253" s="19" t="str">
        <f t="shared" si="20"/>
        <v>*</v>
      </c>
      <c r="BT253" s="8" t="str">
        <f t="shared" si="21"/>
        <v/>
      </c>
    </row>
    <row r="254" spans="1:72">
      <c r="A254" s="47" t="str">
        <f t="shared" si="17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18"/>
        <v>Aderente</v>
      </c>
      <c r="BR254" s="19" t="str">
        <f t="shared" si="19"/>
        <v>*</v>
      </c>
      <c r="BS254" s="19" t="str">
        <f t="shared" si="20"/>
        <v>*</v>
      </c>
      <c r="BT254" s="8" t="str">
        <f t="shared" si="21"/>
        <v/>
      </c>
    </row>
    <row r="255" spans="1:72">
      <c r="A255" s="47" t="str">
        <f t="shared" si="17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18"/>
        <v>Aderente</v>
      </c>
      <c r="BR255" s="19" t="str">
        <f t="shared" si="19"/>
        <v>*</v>
      </c>
      <c r="BS255" s="19" t="str">
        <f t="shared" si="20"/>
        <v>*</v>
      </c>
      <c r="BT255" s="8" t="str">
        <f t="shared" si="21"/>
        <v/>
      </c>
    </row>
    <row r="256" spans="1:72">
      <c r="A256" s="47" t="str">
        <f t="shared" si="17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18"/>
        <v>Aderente</v>
      </c>
      <c r="BR256" s="19" t="str">
        <f t="shared" si="19"/>
        <v>*</v>
      </c>
      <c r="BS256" s="19" t="str">
        <f t="shared" si="20"/>
        <v>*</v>
      </c>
      <c r="BT256" s="8" t="str">
        <f t="shared" si="21"/>
        <v/>
      </c>
    </row>
    <row r="257" spans="1:72">
      <c r="A257" s="47" t="str">
        <f t="shared" si="17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18"/>
        <v>Aderente</v>
      </c>
      <c r="BR257" s="19" t="str">
        <f t="shared" si="19"/>
        <v>*</v>
      </c>
      <c r="BS257" s="19" t="str">
        <f t="shared" si="20"/>
        <v>*</v>
      </c>
      <c r="BT257" s="8" t="str">
        <f t="shared" si="21"/>
        <v/>
      </c>
    </row>
    <row r="258" spans="1:72">
      <c r="A258" s="47" t="str">
        <f t="shared" si="17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18"/>
        <v>Aderente</v>
      </c>
      <c r="BR258" s="19" t="str">
        <f t="shared" si="19"/>
        <v>*</v>
      </c>
      <c r="BS258" s="19" t="str">
        <f t="shared" si="20"/>
        <v>*</v>
      </c>
      <c r="BT258" s="8" t="str">
        <f t="shared" si="21"/>
        <v/>
      </c>
    </row>
    <row r="259" spans="1:72">
      <c r="A259" s="47" t="str">
        <f t="shared" si="17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18"/>
        <v>Aderente</v>
      </c>
      <c r="BR259" s="19" t="str">
        <f t="shared" si="19"/>
        <v>*</v>
      </c>
      <c r="BS259" s="19" t="str">
        <f t="shared" si="20"/>
        <v>*</v>
      </c>
      <c r="BT259" s="8" t="str">
        <f t="shared" si="21"/>
        <v/>
      </c>
    </row>
    <row r="260" spans="1:72">
      <c r="A260" s="47" t="str">
        <f t="shared" si="17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18"/>
        <v>Aderente</v>
      </c>
      <c r="BR260" s="19" t="str">
        <f t="shared" si="19"/>
        <v>*</v>
      </c>
      <c r="BS260" s="19" t="str">
        <f t="shared" si="20"/>
        <v>*</v>
      </c>
      <c r="BT260" s="8" t="str">
        <f t="shared" si="21"/>
        <v/>
      </c>
    </row>
    <row r="261" spans="1:72">
      <c r="A261" s="47" t="str">
        <f t="shared" si="17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18"/>
        <v>Aderente</v>
      </c>
      <c r="BR261" s="19" t="str">
        <f t="shared" si="19"/>
        <v>*</v>
      </c>
      <c r="BS261" s="19" t="str">
        <f t="shared" si="20"/>
        <v>*</v>
      </c>
      <c r="BT261" s="8" t="str">
        <f t="shared" si="21"/>
        <v/>
      </c>
    </row>
    <row r="262" spans="1:72">
      <c r="A262" s="47" t="str">
        <f t="shared" si="17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18"/>
        <v>Aderente</v>
      </c>
      <c r="BR262" s="19" t="str">
        <f t="shared" si="19"/>
        <v>*</v>
      </c>
      <c r="BS262" s="19" t="str">
        <f t="shared" si="20"/>
        <v>*</v>
      </c>
      <c r="BT262" s="8" t="str">
        <f t="shared" si="21"/>
        <v/>
      </c>
    </row>
    <row r="263" spans="1:72">
      <c r="A263" s="47" t="str">
        <f t="shared" ref="A263:A326" si="22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3">IF(AND(BR263&lt;1,BS263&lt;1),"Produção e Intervalo",IF(BR263&lt;1,"Intervalo",IF(BS263&lt;1,"Produção","Aderente")))</f>
        <v>Aderente</v>
      </c>
      <c r="BR263" s="19" t="str">
        <f t="shared" ref="BR263:BR326" si="24">IF(OR(B263="",F263=""),"*",AY263/P263)</f>
        <v>*</v>
      </c>
      <c r="BS263" s="19" t="str">
        <f t="shared" ref="BS263:BS326" si="25">IF(OR(B263="",F263=""),"*",BA263/Q263)</f>
        <v>*</v>
      </c>
      <c r="BT263" s="8" t="str">
        <f t="shared" ref="BT263:BT326" si="26">IF(BN263="","",SUBSTITUTE(BM263," ","")&amp;SUBSTITUTE(BN263," ",""))</f>
        <v/>
      </c>
    </row>
    <row r="264" spans="1:72">
      <c r="A264" s="47" t="str">
        <f t="shared" si="22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>
      <c r="A265" s="47" t="str">
        <f t="shared" si="22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>
      <c r="A266" s="47" t="str">
        <f t="shared" si="22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>
      <c r="A267" s="47" t="str">
        <f t="shared" si="22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>
      <c r="A268" s="47" t="str">
        <f t="shared" si="22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>
      <c r="A269" s="47" t="str">
        <f t="shared" si="22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>
      <c r="A270" s="47" t="str">
        <f t="shared" si="22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>
      <c r="A271" s="47" t="str">
        <f t="shared" si="22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3"/>
        <v>Aderente</v>
      </c>
      <c r="BR271" s="19" t="str">
        <f t="shared" si="24"/>
        <v>*</v>
      </c>
      <c r="BS271" s="19" t="str">
        <f t="shared" si="25"/>
        <v>*</v>
      </c>
      <c r="BT271" s="8" t="str">
        <f t="shared" si="26"/>
        <v/>
      </c>
    </row>
    <row r="272" spans="1:72">
      <c r="A272" s="47" t="str">
        <f t="shared" si="22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3"/>
        <v>Aderente</v>
      </c>
      <c r="BR272" s="19" t="str">
        <f t="shared" si="24"/>
        <v>*</v>
      </c>
      <c r="BS272" s="19" t="str">
        <f t="shared" si="25"/>
        <v>*</v>
      </c>
      <c r="BT272" s="8" t="str">
        <f t="shared" si="26"/>
        <v/>
      </c>
    </row>
    <row r="273" spans="1:72">
      <c r="A273" s="47" t="str">
        <f t="shared" si="22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3"/>
        <v>Aderente</v>
      </c>
      <c r="BR273" s="19" t="str">
        <f t="shared" si="24"/>
        <v>*</v>
      </c>
      <c r="BS273" s="19" t="str">
        <f t="shared" si="25"/>
        <v>*</v>
      </c>
      <c r="BT273" s="8" t="str">
        <f t="shared" si="26"/>
        <v/>
      </c>
    </row>
    <row r="274" spans="1:72">
      <c r="A274" s="47" t="str">
        <f t="shared" si="22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8" t="str">
        <f t="shared" si="26"/>
        <v/>
      </c>
    </row>
    <row r="275" spans="1:72">
      <c r="A275" s="47" t="str">
        <f t="shared" si="22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8" t="str">
        <f t="shared" si="26"/>
        <v/>
      </c>
    </row>
    <row r="276" spans="1:72">
      <c r="A276" s="47" t="str">
        <f t="shared" si="22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3"/>
        <v>Aderente</v>
      </c>
      <c r="BR276" s="19" t="str">
        <f t="shared" si="24"/>
        <v>*</v>
      </c>
      <c r="BS276" s="19" t="str">
        <f t="shared" si="25"/>
        <v>*</v>
      </c>
      <c r="BT276" s="8" t="str">
        <f t="shared" si="26"/>
        <v/>
      </c>
    </row>
    <row r="277" spans="1:72">
      <c r="A277" s="47" t="str">
        <f t="shared" si="22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3"/>
        <v>Aderente</v>
      </c>
      <c r="BR277" s="19" t="str">
        <f t="shared" si="24"/>
        <v>*</v>
      </c>
      <c r="BS277" s="19" t="str">
        <f t="shared" si="25"/>
        <v>*</v>
      </c>
      <c r="BT277" s="8" t="str">
        <f t="shared" si="26"/>
        <v/>
      </c>
    </row>
    <row r="278" spans="1:72">
      <c r="A278" s="47" t="str">
        <f t="shared" si="22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3"/>
        <v>Aderente</v>
      </c>
      <c r="BR278" s="19" t="str">
        <f t="shared" si="24"/>
        <v>*</v>
      </c>
      <c r="BS278" s="19" t="str">
        <f t="shared" si="25"/>
        <v>*</v>
      </c>
      <c r="BT278" s="8" t="str">
        <f t="shared" si="26"/>
        <v/>
      </c>
    </row>
    <row r="279" spans="1:72">
      <c r="A279" s="47" t="str">
        <f t="shared" si="22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3"/>
        <v>Aderente</v>
      </c>
      <c r="BR279" s="19" t="str">
        <f t="shared" si="24"/>
        <v>*</v>
      </c>
      <c r="BS279" s="19" t="str">
        <f t="shared" si="25"/>
        <v>*</v>
      </c>
      <c r="BT279" s="8" t="str">
        <f t="shared" si="26"/>
        <v/>
      </c>
    </row>
    <row r="280" spans="1:72">
      <c r="A280" s="47" t="str">
        <f t="shared" si="22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3"/>
        <v>Aderente</v>
      </c>
      <c r="BR280" s="19" t="str">
        <f t="shared" si="24"/>
        <v>*</v>
      </c>
      <c r="BS280" s="19" t="str">
        <f t="shared" si="25"/>
        <v>*</v>
      </c>
      <c r="BT280" s="8" t="str">
        <f t="shared" si="26"/>
        <v/>
      </c>
    </row>
    <row r="281" spans="1:72">
      <c r="A281" s="47" t="str">
        <f t="shared" si="22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8" t="str">
        <f t="shared" si="26"/>
        <v/>
      </c>
    </row>
    <row r="282" spans="1:72">
      <c r="A282" s="47" t="str">
        <f t="shared" si="22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8" t="str">
        <f t="shared" si="26"/>
        <v/>
      </c>
    </row>
    <row r="283" spans="1:72">
      <c r="A283" s="47" t="str">
        <f t="shared" si="22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3"/>
        <v>Aderente</v>
      </c>
      <c r="BR283" s="19" t="str">
        <f t="shared" si="24"/>
        <v>*</v>
      </c>
      <c r="BS283" s="19" t="str">
        <f t="shared" si="25"/>
        <v>*</v>
      </c>
      <c r="BT283" s="8" t="str">
        <f t="shared" si="26"/>
        <v/>
      </c>
    </row>
    <row r="284" spans="1:72">
      <c r="A284" s="47" t="str">
        <f t="shared" si="22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3"/>
        <v>Aderente</v>
      </c>
      <c r="BR284" s="19" t="str">
        <f t="shared" si="24"/>
        <v>*</v>
      </c>
      <c r="BS284" s="19" t="str">
        <f t="shared" si="25"/>
        <v>*</v>
      </c>
      <c r="BT284" s="8" t="str">
        <f t="shared" si="26"/>
        <v/>
      </c>
    </row>
    <row r="285" spans="1:72">
      <c r="A285" s="47" t="str">
        <f t="shared" si="22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3"/>
        <v>Aderente</v>
      </c>
      <c r="BR285" s="19" t="str">
        <f t="shared" si="24"/>
        <v>*</v>
      </c>
      <c r="BS285" s="19" t="str">
        <f t="shared" si="25"/>
        <v>*</v>
      </c>
      <c r="BT285" s="8" t="str">
        <f t="shared" si="26"/>
        <v/>
      </c>
    </row>
    <row r="286" spans="1:72">
      <c r="A286" s="47" t="str">
        <f t="shared" si="22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3"/>
        <v>Aderente</v>
      </c>
      <c r="BR286" s="19" t="str">
        <f t="shared" si="24"/>
        <v>*</v>
      </c>
      <c r="BS286" s="19" t="str">
        <f t="shared" si="25"/>
        <v>*</v>
      </c>
      <c r="BT286" s="8" t="str">
        <f t="shared" si="26"/>
        <v/>
      </c>
    </row>
    <row r="287" spans="1:72">
      <c r="A287" s="47" t="str">
        <f t="shared" si="22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3"/>
        <v>Aderente</v>
      </c>
      <c r="BR287" s="19" t="str">
        <f t="shared" si="24"/>
        <v>*</v>
      </c>
      <c r="BS287" s="19" t="str">
        <f t="shared" si="25"/>
        <v>*</v>
      </c>
      <c r="BT287" s="8" t="str">
        <f t="shared" si="26"/>
        <v/>
      </c>
    </row>
    <row r="288" spans="1:72">
      <c r="A288" s="47" t="str">
        <f t="shared" si="22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3"/>
        <v>Aderente</v>
      </c>
      <c r="BR288" s="19" t="str">
        <f t="shared" si="24"/>
        <v>*</v>
      </c>
      <c r="BS288" s="19" t="str">
        <f t="shared" si="25"/>
        <v>*</v>
      </c>
      <c r="BT288" s="8" t="str">
        <f t="shared" si="26"/>
        <v/>
      </c>
    </row>
    <row r="289" spans="1:72">
      <c r="A289" s="47" t="str">
        <f t="shared" si="22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3"/>
        <v>Aderente</v>
      </c>
      <c r="BR289" s="19" t="str">
        <f t="shared" si="24"/>
        <v>*</v>
      </c>
      <c r="BS289" s="19" t="str">
        <f t="shared" si="25"/>
        <v>*</v>
      </c>
      <c r="BT289" s="8" t="str">
        <f t="shared" si="26"/>
        <v/>
      </c>
    </row>
    <row r="290" spans="1:72">
      <c r="A290" s="47" t="str">
        <f t="shared" si="22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8" t="str">
        <f t="shared" si="26"/>
        <v/>
      </c>
    </row>
    <row r="291" spans="1:72">
      <c r="A291" s="47" t="str">
        <f t="shared" si="22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3"/>
        <v>Aderente</v>
      </c>
      <c r="BR291" s="19" t="str">
        <f t="shared" si="24"/>
        <v>*</v>
      </c>
      <c r="BS291" s="19" t="str">
        <f t="shared" si="25"/>
        <v>*</v>
      </c>
      <c r="BT291" s="8" t="str">
        <f t="shared" si="26"/>
        <v/>
      </c>
    </row>
    <row r="292" spans="1:72">
      <c r="A292" s="47" t="str">
        <f t="shared" si="22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3"/>
        <v>Aderente</v>
      </c>
      <c r="BR292" s="19" t="str">
        <f t="shared" si="24"/>
        <v>*</v>
      </c>
      <c r="BS292" s="19" t="str">
        <f t="shared" si="25"/>
        <v>*</v>
      </c>
      <c r="BT292" s="8" t="str">
        <f t="shared" si="26"/>
        <v/>
      </c>
    </row>
    <row r="293" spans="1:72">
      <c r="A293" s="47" t="str">
        <f t="shared" si="22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3"/>
        <v>Aderente</v>
      </c>
      <c r="BR293" s="19" t="str">
        <f t="shared" si="24"/>
        <v>*</v>
      </c>
      <c r="BS293" s="19" t="str">
        <f t="shared" si="25"/>
        <v>*</v>
      </c>
      <c r="BT293" s="8" t="str">
        <f t="shared" si="26"/>
        <v/>
      </c>
    </row>
    <row r="294" spans="1:72">
      <c r="A294" s="47" t="str">
        <f t="shared" si="22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3"/>
        <v>Aderente</v>
      </c>
      <c r="BR294" s="19" t="str">
        <f t="shared" si="24"/>
        <v>*</v>
      </c>
      <c r="BS294" s="19" t="str">
        <f t="shared" si="25"/>
        <v>*</v>
      </c>
      <c r="BT294" s="8" t="str">
        <f t="shared" si="26"/>
        <v/>
      </c>
    </row>
    <row r="295" spans="1:72">
      <c r="A295" s="47" t="str">
        <f t="shared" si="22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3"/>
        <v>Aderente</v>
      </c>
      <c r="BR295" s="19" t="str">
        <f t="shared" si="24"/>
        <v>*</v>
      </c>
      <c r="BS295" s="19" t="str">
        <f t="shared" si="25"/>
        <v>*</v>
      </c>
      <c r="BT295" s="8" t="str">
        <f t="shared" si="26"/>
        <v/>
      </c>
    </row>
    <row r="296" spans="1:72">
      <c r="A296" s="47" t="str">
        <f t="shared" si="22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3"/>
        <v>Aderente</v>
      </c>
      <c r="BR296" s="19" t="str">
        <f t="shared" si="24"/>
        <v>*</v>
      </c>
      <c r="BS296" s="19" t="str">
        <f t="shared" si="25"/>
        <v>*</v>
      </c>
      <c r="BT296" s="8" t="str">
        <f t="shared" si="26"/>
        <v/>
      </c>
    </row>
    <row r="297" spans="1:72">
      <c r="A297" s="47" t="str">
        <f t="shared" si="22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8" t="str">
        <f t="shared" si="26"/>
        <v/>
      </c>
    </row>
    <row r="298" spans="1:72">
      <c r="A298" s="47" t="str">
        <f t="shared" si="22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3"/>
        <v>Aderente</v>
      </c>
      <c r="BR298" s="19" t="str">
        <f t="shared" si="24"/>
        <v>*</v>
      </c>
      <c r="BS298" s="19" t="str">
        <f t="shared" si="25"/>
        <v>*</v>
      </c>
      <c r="BT298" s="8" t="str">
        <f t="shared" si="26"/>
        <v/>
      </c>
    </row>
    <row r="299" spans="1:72">
      <c r="A299" s="47" t="str">
        <f t="shared" si="22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3"/>
        <v>Aderente</v>
      </c>
      <c r="BR299" s="19" t="str">
        <f t="shared" si="24"/>
        <v>*</v>
      </c>
      <c r="BS299" s="19" t="str">
        <f t="shared" si="25"/>
        <v>*</v>
      </c>
      <c r="BT299" s="8" t="str">
        <f t="shared" si="26"/>
        <v/>
      </c>
    </row>
    <row r="300" spans="1:72">
      <c r="A300" s="47" t="str">
        <f t="shared" si="22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3"/>
        <v>Aderente</v>
      </c>
      <c r="BR300" s="19" t="str">
        <f t="shared" si="24"/>
        <v>*</v>
      </c>
      <c r="BS300" s="19" t="str">
        <f t="shared" si="25"/>
        <v>*</v>
      </c>
      <c r="BT300" s="8" t="str">
        <f t="shared" si="26"/>
        <v/>
      </c>
    </row>
    <row r="301" spans="1:72">
      <c r="A301" s="47" t="str">
        <f t="shared" si="22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3"/>
        <v>Aderente</v>
      </c>
      <c r="BR301" s="19" t="str">
        <f t="shared" si="24"/>
        <v>*</v>
      </c>
      <c r="BS301" s="19" t="str">
        <f t="shared" si="25"/>
        <v>*</v>
      </c>
      <c r="BT301" s="8" t="str">
        <f t="shared" si="26"/>
        <v/>
      </c>
    </row>
    <row r="302" spans="1:72">
      <c r="A302" s="47" t="str">
        <f t="shared" si="22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3"/>
        <v>Aderente</v>
      </c>
      <c r="BR302" s="19" t="str">
        <f t="shared" si="24"/>
        <v>*</v>
      </c>
      <c r="BS302" s="19" t="str">
        <f t="shared" si="25"/>
        <v>*</v>
      </c>
      <c r="BT302" s="8" t="str">
        <f t="shared" si="26"/>
        <v/>
      </c>
    </row>
    <row r="303" spans="1:72">
      <c r="A303" s="47" t="str">
        <f t="shared" si="22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3"/>
        <v>Aderente</v>
      </c>
      <c r="BR303" s="19" t="str">
        <f t="shared" si="24"/>
        <v>*</v>
      </c>
      <c r="BS303" s="19" t="str">
        <f t="shared" si="25"/>
        <v>*</v>
      </c>
      <c r="BT303" s="8" t="str">
        <f t="shared" si="26"/>
        <v/>
      </c>
    </row>
    <row r="304" spans="1:72">
      <c r="A304" s="47" t="str">
        <f t="shared" si="22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8" t="str">
        <f t="shared" si="26"/>
        <v/>
      </c>
    </row>
    <row r="305" spans="1:72">
      <c r="A305" s="47" t="str">
        <f t="shared" si="22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8" t="str">
        <f t="shared" si="26"/>
        <v/>
      </c>
    </row>
    <row r="306" spans="1:72">
      <c r="A306" s="47" t="str">
        <f t="shared" si="22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8" t="str">
        <f t="shared" si="26"/>
        <v/>
      </c>
    </row>
    <row r="307" spans="1:72">
      <c r="A307" s="47" t="str">
        <f t="shared" si="22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3"/>
        <v>Aderente</v>
      </c>
      <c r="BR307" s="19" t="str">
        <f t="shared" si="24"/>
        <v>*</v>
      </c>
      <c r="BS307" s="19" t="str">
        <f t="shared" si="25"/>
        <v>*</v>
      </c>
      <c r="BT307" s="8" t="str">
        <f t="shared" si="26"/>
        <v/>
      </c>
    </row>
    <row r="308" spans="1:72">
      <c r="A308" s="47" t="str">
        <f t="shared" si="22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3"/>
        <v>Aderente</v>
      </c>
      <c r="BR308" s="19" t="str">
        <f t="shared" si="24"/>
        <v>*</v>
      </c>
      <c r="BS308" s="19" t="str">
        <f t="shared" si="25"/>
        <v>*</v>
      </c>
      <c r="BT308" s="8" t="str">
        <f t="shared" si="26"/>
        <v/>
      </c>
    </row>
    <row r="309" spans="1:72">
      <c r="A309" s="47" t="str">
        <f t="shared" si="22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3"/>
        <v>Aderente</v>
      </c>
      <c r="BR309" s="19" t="str">
        <f t="shared" si="24"/>
        <v>*</v>
      </c>
      <c r="BS309" s="19" t="str">
        <f t="shared" si="25"/>
        <v>*</v>
      </c>
      <c r="BT309" s="8" t="str">
        <f t="shared" si="26"/>
        <v/>
      </c>
    </row>
    <row r="310" spans="1:72">
      <c r="A310" s="47" t="str">
        <f t="shared" si="22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8" t="str">
        <f t="shared" si="26"/>
        <v/>
      </c>
    </row>
    <row r="311" spans="1:72">
      <c r="A311" s="47" t="str">
        <f t="shared" si="22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8" t="str">
        <f t="shared" si="26"/>
        <v/>
      </c>
    </row>
    <row r="312" spans="1:72">
      <c r="A312" s="47" t="str">
        <f t="shared" si="22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3"/>
        <v>Aderente</v>
      </c>
      <c r="BR312" s="19" t="str">
        <f t="shared" si="24"/>
        <v>*</v>
      </c>
      <c r="BS312" s="19" t="str">
        <f t="shared" si="25"/>
        <v>*</v>
      </c>
      <c r="BT312" s="8" t="str">
        <f t="shared" si="26"/>
        <v/>
      </c>
    </row>
    <row r="313" spans="1:72">
      <c r="A313" s="47" t="str">
        <f t="shared" si="22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3"/>
        <v>Aderente</v>
      </c>
      <c r="BR313" s="19" t="str">
        <f t="shared" si="24"/>
        <v>*</v>
      </c>
      <c r="BS313" s="19" t="str">
        <f t="shared" si="25"/>
        <v>*</v>
      </c>
      <c r="BT313" s="8" t="str">
        <f t="shared" si="26"/>
        <v/>
      </c>
    </row>
    <row r="314" spans="1:72">
      <c r="A314" s="47" t="str">
        <f t="shared" si="22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3"/>
        <v>Aderente</v>
      </c>
      <c r="BR314" s="19" t="str">
        <f t="shared" si="24"/>
        <v>*</v>
      </c>
      <c r="BS314" s="19" t="str">
        <f t="shared" si="25"/>
        <v>*</v>
      </c>
      <c r="BT314" s="8" t="str">
        <f t="shared" si="26"/>
        <v/>
      </c>
    </row>
    <row r="315" spans="1:72">
      <c r="A315" s="47" t="str">
        <f t="shared" si="22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3"/>
        <v>Aderente</v>
      </c>
      <c r="BR315" s="19" t="str">
        <f t="shared" si="24"/>
        <v>*</v>
      </c>
      <c r="BS315" s="19" t="str">
        <f t="shared" si="25"/>
        <v>*</v>
      </c>
      <c r="BT315" s="8" t="str">
        <f t="shared" si="26"/>
        <v/>
      </c>
    </row>
    <row r="316" spans="1:72">
      <c r="A316" s="47" t="str">
        <f t="shared" si="22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8" t="str">
        <f t="shared" si="26"/>
        <v/>
      </c>
    </row>
    <row r="317" spans="1:72">
      <c r="A317" s="47" t="str">
        <f t="shared" si="22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3"/>
        <v>Aderente</v>
      </c>
      <c r="BR317" s="19" t="str">
        <f t="shared" si="24"/>
        <v>*</v>
      </c>
      <c r="BS317" s="19" t="str">
        <f t="shared" si="25"/>
        <v>*</v>
      </c>
      <c r="BT317" s="8" t="str">
        <f t="shared" si="26"/>
        <v/>
      </c>
    </row>
    <row r="318" spans="1:72">
      <c r="A318" s="47" t="str">
        <f t="shared" si="22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3"/>
        <v>Aderente</v>
      </c>
      <c r="BR318" s="19" t="str">
        <f t="shared" si="24"/>
        <v>*</v>
      </c>
      <c r="BS318" s="19" t="str">
        <f t="shared" si="25"/>
        <v>*</v>
      </c>
      <c r="BT318" s="8" t="str">
        <f t="shared" si="26"/>
        <v/>
      </c>
    </row>
    <row r="319" spans="1:72">
      <c r="A319" s="47" t="str">
        <f t="shared" si="22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3"/>
        <v>Aderente</v>
      </c>
      <c r="BR319" s="19" t="str">
        <f t="shared" si="24"/>
        <v>*</v>
      </c>
      <c r="BS319" s="19" t="str">
        <f t="shared" si="25"/>
        <v>*</v>
      </c>
      <c r="BT319" s="8" t="str">
        <f t="shared" si="26"/>
        <v/>
      </c>
    </row>
    <row r="320" spans="1:72">
      <c r="A320" s="47" t="str">
        <f t="shared" si="22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8" t="str">
        <f t="shared" si="26"/>
        <v/>
      </c>
    </row>
    <row r="321" spans="1:72">
      <c r="A321" s="47" t="str">
        <f t="shared" si="22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3"/>
        <v>Aderente</v>
      </c>
      <c r="BR321" s="19" t="str">
        <f t="shared" si="24"/>
        <v>*</v>
      </c>
      <c r="BS321" s="19" t="str">
        <f t="shared" si="25"/>
        <v>*</v>
      </c>
      <c r="BT321" s="8" t="str">
        <f t="shared" si="26"/>
        <v/>
      </c>
    </row>
    <row r="322" spans="1:72">
      <c r="A322" s="47" t="str">
        <f t="shared" si="22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8" t="str">
        <f t="shared" si="26"/>
        <v/>
      </c>
    </row>
    <row r="323" spans="1:72">
      <c r="A323" s="47" t="str">
        <f t="shared" si="22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3"/>
        <v>Aderente</v>
      </c>
      <c r="BR323" s="19" t="str">
        <f t="shared" si="24"/>
        <v>*</v>
      </c>
      <c r="BS323" s="19" t="str">
        <f t="shared" si="25"/>
        <v>*</v>
      </c>
      <c r="BT323" s="8" t="str">
        <f t="shared" si="26"/>
        <v/>
      </c>
    </row>
    <row r="324" spans="1:72">
      <c r="A324" s="47" t="str">
        <f t="shared" si="22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3"/>
        <v>Aderente</v>
      </c>
      <c r="BR324" s="19" t="str">
        <f t="shared" si="24"/>
        <v>*</v>
      </c>
      <c r="BS324" s="19" t="str">
        <f t="shared" si="25"/>
        <v>*</v>
      </c>
      <c r="BT324" s="8" t="str">
        <f t="shared" si="26"/>
        <v/>
      </c>
    </row>
    <row r="325" spans="1:72">
      <c r="A325" s="47" t="str">
        <f t="shared" si="22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3"/>
        <v>Aderente</v>
      </c>
      <c r="BR325" s="19" t="str">
        <f t="shared" si="24"/>
        <v>*</v>
      </c>
      <c r="BS325" s="19" t="str">
        <f t="shared" si="25"/>
        <v>*</v>
      </c>
      <c r="BT325" s="8" t="str">
        <f t="shared" si="26"/>
        <v/>
      </c>
    </row>
    <row r="326" spans="1:72">
      <c r="A326" s="47" t="str">
        <f t="shared" si="22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3"/>
        <v>Aderente</v>
      </c>
      <c r="BR326" s="19" t="str">
        <f t="shared" si="24"/>
        <v>*</v>
      </c>
      <c r="BS326" s="19" t="str">
        <f t="shared" si="25"/>
        <v>*</v>
      </c>
      <c r="BT326" s="8" t="str">
        <f t="shared" si="26"/>
        <v/>
      </c>
    </row>
    <row r="327" spans="1:72">
      <c r="A327" s="47" t="str">
        <f t="shared" ref="A327:A390" si="27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28">IF(AND(BR327&lt;1,BS327&lt;1),"Produção e Intervalo",IF(BR327&lt;1,"Intervalo",IF(BS327&lt;1,"Produção","Aderente")))</f>
        <v>Aderente</v>
      </c>
      <c r="BR327" s="19" t="str">
        <f t="shared" ref="BR327:BR390" si="29">IF(OR(B327="",F327=""),"*",AY327/P327)</f>
        <v>*</v>
      </c>
      <c r="BS327" s="19" t="str">
        <f t="shared" ref="BS327:BS390" si="30">IF(OR(B327="",F327=""),"*",BA327/Q327)</f>
        <v>*</v>
      </c>
      <c r="BT327" s="8" t="str">
        <f t="shared" ref="BT327:BT390" si="31">IF(BN327="","",SUBSTITUTE(BM327," ","")&amp;SUBSTITUTE(BN327," ",""))</f>
        <v/>
      </c>
    </row>
    <row r="328" spans="1:72">
      <c r="A328" s="47" t="str">
        <f t="shared" si="27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>
      <c r="A329" s="47" t="str">
        <f t="shared" si="27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>
      <c r="A330" s="47" t="str">
        <f t="shared" si="2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>
      <c r="A331" s="47" t="str">
        <f t="shared" si="27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>
      <c r="A332" s="47" t="str">
        <f t="shared" si="27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>
      <c r="A333" s="47" t="str">
        <f t="shared" si="27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>
      <c r="A334" s="47" t="str">
        <f t="shared" si="27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>
      <c r="A335" s="47" t="str">
        <f t="shared" si="27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28"/>
        <v>Aderente</v>
      </c>
      <c r="BR335" s="19" t="str">
        <f t="shared" si="29"/>
        <v>*</v>
      </c>
      <c r="BS335" s="19" t="str">
        <f t="shared" si="30"/>
        <v>*</v>
      </c>
      <c r="BT335" s="8" t="str">
        <f t="shared" si="31"/>
        <v/>
      </c>
    </row>
    <row r="336" spans="1:72">
      <c r="A336" s="47" t="str">
        <f t="shared" si="27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28"/>
        <v>Aderente</v>
      </c>
      <c r="BR336" s="19" t="str">
        <f t="shared" si="29"/>
        <v>*</v>
      </c>
      <c r="BS336" s="19" t="str">
        <f t="shared" si="30"/>
        <v>*</v>
      </c>
      <c r="BT336" s="8" t="str">
        <f t="shared" si="31"/>
        <v/>
      </c>
    </row>
    <row r="337" spans="1:72">
      <c r="A337" s="47" t="str">
        <f t="shared" si="2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28"/>
        <v>Aderente</v>
      </c>
      <c r="BR337" s="19" t="str">
        <f t="shared" si="29"/>
        <v>*</v>
      </c>
      <c r="BS337" s="19" t="str">
        <f t="shared" si="30"/>
        <v>*</v>
      </c>
      <c r="BT337" s="8" t="str">
        <f t="shared" si="31"/>
        <v/>
      </c>
    </row>
    <row r="338" spans="1:72">
      <c r="A338" s="47" t="str">
        <f t="shared" si="27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28"/>
        <v>Aderente</v>
      </c>
      <c r="BR338" s="19" t="str">
        <f t="shared" si="29"/>
        <v>*</v>
      </c>
      <c r="BS338" s="19" t="str">
        <f t="shared" si="30"/>
        <v>*</v>
      </c>
      <c r="BT338" s="8" t="str">
        <f t="shared" si="31"/>
        <v/>
      </c>
    </row>
    <row r="339" spans="1:72">
      <c r="A339" s="47" t="str">
        <f t="shared" si="27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28"/>
        <v>Aderente</v>
      </c>
      <c r="BR339" s="19" t="str">
        <f t="shared" si="29"/>
        <v>*</v>
      </c>
      <c r="BS339" s="19" t="str">
        <f t="shared" si="30"/>
        <v>*</v>
      </c>
      <c r="BT339" s="8" t="str">
        <f t="shared" si="31"/>
        <v/>
      </c>
    </row>
    <row r="340" spans="1:72">
      <c r="A340" s="47" t="str">
        <f t="shared" si="27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28"/>
        <v>Aderente</v>
      </c>
      <c r="BR340" s="19" t="str">
        <f t="shared" si="29"/>
        <v>*</v>
      </c>
      <c r="BS340" s="19" t="str">
        <f t="shared" si="30"/>
        <v>*</v>
      </c>
      <c r="BT340" s="8" t="str">
        <f t="shared" si="31"/>
        <v/>
      </c>
    </row>
    <row r="341" spans="1:72">
      <c r="A341" s="47" t="str">
        <f t="shared" si="27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28"/>
        <v>Aderente</v>
      </c>
      <c r="BR341" s="19" t="str">
        <f t="shared" si="29"/>
        <v>*</v>
      </c>
      <c r="BS341" s="19" t="str">
        <f t="shared" si="30"/>
        <v>*</v>
      </c>
      <c r="BT341" s="8" t="str">
        <f t="shared" si="31"/>
        <v/>
      </c>
    </row>
    <row r="342" spans="1:72">
      <c r="A342" s="47" t="str">
        <f t="shared" si="2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28"/>
        <v>Aderente</v>
      </c>
      <c r="BR342" s="19" t="str">
        <f t="shared" si="29"/>
        <v>*</v>
      </c>
      <c r="BS342" s="19" t="str">
        <f t="shared" si="30"/>
        <v>*</v>
      </c>
      <c r="BT342" s="8" t="str">
        <f t="shared" si="31"/>
        <v/>
      </c>
    </row>
    <row r="343" spans="1:72">
      <c r="A343" s="47" t="str">
        <f t="shared" si="27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28"/>
        <v>Aderente</v>
      </c>
      <c r="BR343" s="19" t="str">
        <f t="shared" si="29"/>
        <v>*</v>
      </c>
      <c r="BS343" s="19" t="str">
        <f t="shared" si="30"/>
        <v>*</v>
      </c>
      <c r="BT343" s="8" t="str">
        <f t="shared" si="31"/>
        <v/>
      </c>
    </row>
    <row r="344" spans="1:72">
      <c r="A344" s="47" t="str">
        <f t="shared" si="27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28"/>
        <v>Aderente</v>
      </c>
      <c r="BR344" s="19" t="str">
        <f t="shared" si="29"/>
        <v>*</v>
      </c>
      <c r="BS344" s="19" t="str">
        <f t="shared" si="30"/>
        <v>*</v>
      </c>
      <c r="BT344" s="8" t="str">
        <f t="shared" si="31"/>
        <v/>
      </c>
    </row>
    <row r="345" spans="1:72">
      <c r="A345" s="47" t="str">
        <f t="shared" si="27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28"/>
        <v>Aderente</v>
      </c>
      <c r="BR345" s="19" t="str">
        <f t="shared" si="29"/>
        <v>*</v>
      </c>
      <c r="BS345" s="19" t="str">
        <f t="shared" si="30"/>
        <v>*</v>
      </c>
      <c r="BT345" s="8" t="str">
        <f t="shared" si="31"/>
        <v/>
      </c>
    </row>
    <row r="346" spans="1:72">
      <c r="A346" s="47" t="str">
        <f t="shared" si="2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28"/>
        <v>Aderente</v>
      </c>
      <c r="BR346" s="19" t="str">
        <f t="shared" si="29"/>
        <v>*</v>
      </c>
      <c r="BS346" s="19" t="str">
        <f t="shared" si="30"/>
        <v>*</v>
      </c>
      <c r="BT346" s="8" t="str">
        <f t="shared" si="31"/>
        <v/>
      </c>
    </row>
    <row r="347" spans="1:72">
      <c r="A347" s="47" t="str">
        <f t="shared" si="2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28"/>
        <v>Aderente</v>
      </c>
      <c r="BR347" s="19" t="str">
        <f t="shared" si="29"/>
        <v>*</v>
      </c>
      <c r="BS347" s="19" t="str">
        <f t="shared" si="30"/>
        <v>*</v>
      </c>
      <c r="BT347" s="8" t="str">
        <f t="shared" si="31"/>
        <v/>
      </c>
    </row>
    <row r="348" spans="1:72">
      <c r="A348" s="47" t="str">
        <f t="shared" si="2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28"/>
        <v>Aderente</v>
      </c>
      <c r="BR348" s="19" t="str">
        <f t="shared" si="29"/>
        <v>*</v>
      </c>
      <c r="BS348" s="19" t="str">
        <f t="shared" si="30"/>
        <v>*</v>
      </c>
      <c r="BT348" s="8" t="str">
        <f t="shared" si="31"/>
        <v/>
      </c>
    </row>
    <row r="349" spans="1:72">
      <c r="A349" s="47" t="str">
        <f t="shared" si="2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28"/>
        <v>Aderente</v>
      </c>
      <c r="BR349" s="19" t="str">
        <f t="shared" si="29"/>
        <v>*</v>
      </c>
      <c r="BS349" s="19" t="str">
        <f t="shared" si="30"/>
        <v>*</v>
      </c>
      <c r="BT349" s="8" t="str">
        <f t="shared" si="31"/>
        <v/>
      </c>
    </row>
    <row r="350" spans="1:72">
      <c r="A350" s="47" t="str">
        <f t="shared" si="2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28"/>
        <v>Aderente</v>
      </c>
      <c r="BR350" s="19" t="str">
        <f t="shared" si="29"/>
        <v>*</v>
      </c>
      <c r="BS350" s="19" t="str">
        <f t="shared" si="30"/>
        <v>*</v>
      </c>
      <c r="BT350" s="8" t="str">
        <f t="shared" si="31"/>
        <v/>
      </c>
    </row>
    <row r="351" spans="1:72">
      <c r="A351" s="47" t="str">
        <f t="shared" si="2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28"/>
        <v>Aderente</v>
      </c>
      <c r="BR351" s="19" t="str">
        <f t="shared" si="29"/>
        <v>*</v>
      </c>
      <c r="BS351" s="19" t="str">
        <f t="shared" si="30"/>
        <v>*</v>
      </c>
      <c r="BT351" s="8" t="str">
        <f t="shared" si="31"/>
        <v/>
      </c>
    </row>
    <row r="352" spans="1:72">
      <c r="A352" s="47" t="str">
        <f t="shared" si="2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28"/>
        <v>Aderente</v>
      </c>
      <c r="BR352" s="19" t="str">
        <f t="shared" si="29"/>
        <v>*</v>
      </c>
      <c r="BS352" s="19" t="str">
        <f t="shared" si="30"/>
        <v>*</v>
      </c>
      <c r="BT352" s="8" t="str">
        <f t="shared" si="31"/>
        <v/>
      </c>
    </row>
    <row r="353" spans="1:72">
      <c r="A353" s="47" t="str">
        <f t="shared" si="2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28"/>
        <v>Aderente</v>
      </c>
      <c r="BR353" s="19" t="str">
        <f t="shared" si="29"/>
        <v>*</v>
      </c>
      <c r="BS353" s="19" t="str">
        <f t="shared" si="30"/>
        <v>*</v>
      </c>
      <c r="BT353" s="8" t="str">
        <f t="shared" si="31"/>
        <v/>
      </c>
    </row>
    <row r="354" spans="1:72">
      <c r="A354" s="47" t="str">
        <f t="shared" si="2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28"/>
        <v>Aderente</v>
      </c>
      <c r="BR354" s="19" t="str">
        <f t="shared" si="29"/>
        <v>*</v>
      </c>
      <c r="BS354" s="19" t="str">
        <f t="shared" si="30"/>
        <v>*</v>
      </c>
      <c r="BT354" s="8" t="str">
        <f t="shared" si="31"/>
        <v/>
      </c>
    </row>
    <row r="355" spans="1:72">
      <c r="A355" s="47" t="str">
        <f t="shared" si="2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28"/>
        <v>Aderente</v>
      </c>
      <c r="BR355" s="19" t="str">
        <f t="shared" si="29"/>
        <v>*</v>
      </c>
      <c r="BS355" s="19" t="str">
        <f t="shared" si="30"/>
        <v>*</v>
      </c>
      <c r="BT355" s="8" t="str">
        <f t="shared" si="31"/>
        <v/>
      </c>
    </row>
    <row r="356" spans="1:72">
      <c r="A356" s="47" t="str">
        <f t="shared" si="2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28"/>
        <v>Aderente</v>
      </c>
      <c r="BR356" s="19" t="str">
        <f t="shared" si="29"/>
        <v>*</v>
      </c>
      <c r="BS356" s="19" t="str">
        <f t="shared" si="30"/>
        <v>*</v>
      </c>
      <c r="BT356" s="8" t="str">
        <f t="shared" si="31"/>
        <v/>
      </c>
    </row>
    <row r="357" spans="1:72">
      <c r="A357" s="47" t="str">
        <f t="shared" si="2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28"/>
        <v>Aderente</v>
      </c>
      <c r="BR357" s="19" t="str">
        <f t="shared" si="29"/>
        <v>*</v>
      </c>
      <c r="BS357" s="19" t="str">
        <f t="shared" si="30"/>
        <v>*</v>
      </c>
      <c r="BT357" s="8" t="str">
        <f t="shared" si="31"/>
        <v/>
      </c>
    </row>
    <row r="358" spans="1:72">
      <c r="A358" s="47" t="str">
        <f t="shared" si="2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28"/>
        <v>Aderente</v>
      </c>
      <c r="BR358" s="19" t="str">
        <f t="shared" si="29"/>
        <v>*</v>
      </c>
      <c r="BS358" s="19" t="str">
        <f t="shared" si="30"/>
        <v>*</v>
      </c>
      <c r="BT358" s="8" t="str">
        <f t="shared" si="31"/>
        <v/>
      </c>
    </row>
    <row r="359" spans="1:72">
      <c r="A359" s="47" t="str">
        <f t="shared" si="2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28"/>
        <v>Aderente</v>
      </c>
      <c r="BR359" s="19" t="str">
        <f t="shared" si="29"/>
        <v>*</v>
      </c>
      <c r="BS359" s="19" t="str">
        <f t="shared" si="30"/>
        <v>*</v>
      </c>
      <c r="BT359" s="8" t="str">
        <f t="shared" si="31"/>
        <v/>
      </c>
    </row>
    <row r="360" spans="1:72">
      <c r="A360" s="47" t="str">
        <f t="shared" si="2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28"/>
        <v>Aderente</v>
      </c>
      <c r="BR360" s="19" t="str">
        <f t="shared" si="29"/>
        <v>*</v>
      </c>
      <c r="BS360" s="19" t="str">
        <f t="shared" si="30"/>
        <v>*</v>
      </c>
      <c r="BT360" s="8" t="str">
        <f t="shared" si="31"/>
        <v/>
      </c>
    </row>
    <row r="361" spans="1:72">
      <c r="A361" s="47" t="str">
        <f t="shared" si="2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28"/>
        <v>Aderente</v>
      </c>
      <c r="BR361" s="19" t="str">
        <f t="shared" si="29"/>
        <v>*</v>
      </c>
      <c r="BS361" s="19" t="str">
        <f t="shared" si="30"/>
        <v>*</v>
      </c>
      <c r="BT361" s="8" t="str">
        <f t="shared" si="31"/>
        <v/>
      </c>
    </row>
    <row r="362" spans="1:72">
      <c r="A362" s="47" t="str">
        <f t="shared" si="2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28"/>
        <v>Aderente</v>
      </c>
      <c r="BR362" s="19" t="str">
        <f t="shared" si="29"/>
        <v>*</v>
      </c>
      <c r="BS362" s="19" t="str">
        <f t="shared" si="30"/>
        <v>*</v>
      </c>
      <c r="BT362" s="8" t="str">
        <f t="shared" si="31"/>
        <v/>
      </c>
    </row>
    <row r="363" spans="1:72">
      <c r="A363" s="47" t="str">
        <f t="shared" si="2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28"/>
        <v>Aderente</v>
      </c>
      <c r="BR363" s="19" t="str">
        <f t="shared" si="29"/>
        <v>*</v>
      </c>
      <c r="BS363" s="19" t="str">
        <f t="shared" si="30"/>
        <v>*</v>
      </c>
      <c r="BT363" s="8" t="str">
        <f t="shared" si="31"/>
        <v/>
      </c>
    </row>
    <row r="364" spans="1:72">
      <c r="A364" s="47" t="str">
        <f t="shared" si="2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28"/>
        <v>Aderente</v>
      </c>
      <c r="BR364" s="19" t="str">
        <f t="shared" si="29"/>
        <v>*</v>
      </c>
      <c r="BS364" s="19" t="str">
        <f t="shared" si="30"/>
        <v>*</v>
      </c>
      <c r="BT364" s="8" t="str">
        <f t="shared" si="31"/>
        <v/>
      </c>
    </row>
    <row r="365" spans="1:72">
      <c r="A365" s="47" t="str">
        <f t="shared" si="2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28"/>
        <v>Aderente</v>
      </c>
      <c r="BR365" s="19" t="str">
        <f t="shared" si="29"/>
        <v>*</v>
      </c>
      <c r="BS365" s="19" t="str">
        <f t="shared" si="30"/>
        <v>*</v>
      </c>
      <c r="BT365" s="8" t="str">
        <f t="shared" si="31"/>
        <v/>
      </c>
    </row>
    <row r="366" spans="1:72">
      <c r="A366" s="47" t="str">
        <f t="shared" si="2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28"/>
        <v>Aderente</v>
      </c>
      <c r="BR366" s="19" t="str">
        <f t="shared" si="29"/>
        <v>*</v>
      </c>
      <c r="BS366" s="19" t="str">
        <f t="shared" si="30"/>
        <v>*</v>
      </c>
      <c r="BT366" s="8" t="str">
        <f t="shared" si="31"/>
        <v/>
      </c>
    </row>
    <row r="367" spans="1:72">
      <c r="A367" s="47" t="str">
        <f t="shared" si="2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28"/>
        <v>Aderente</v>
      </c>
      <c r="BR367" s="19" t="str">
        <f t="shared" si="29"/>
        <v>*</v>
      </c>
      <c r="BS367" s="19" t="str">
        <f t="shared" si="30"/>
        <v>*</v>
      </c>
      <c r="BT367" s="8" t="str">
        <f t="shared" si="31"/>
        <v/>
      </c>
    </row>
    <row r="368" spans="1:72">
      <c r="A368" s="47" t="str">
        <f t="shared" si="2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28"/>
        <v>Aderente</v>
      </c>
      <c r="BR368" s="19" t="str">
        <f t="shared" si="29"/>
        <v>*</v>
      </c>
      <c r="BS368" s="19" t="str">
        <f t="shared" si="30"/>
        <v>*</v>
      </c>
      <c r="BT368" s="8" t="str">
        <f t="shared" si="31"/>
        <v/>
      </c>
    </row>
    <row r="369" spans="1:72">
      <c r="A369" s="47" t="str">
        <f t="shared" si="2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28"/>
        <v>Aderente</v>
      </c>
      <c r="BR369" s="19" t="str">
        <f t="shared" si="29"/>
        <v>*</v>
      </c>
      <c r="BS369" s="19" t="str">
        <f t="shared" si="30"/>
        <v>*</v>
      </c>
      <c r="BT369" s="8" t="str">
        <f t="shared" si="31"/>
        <v/>
      </c>
    </row>
    <row r="370" spans="1:72">
      <c r="A370" s="47" t="str">
        <f t="shared" si="2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28"/>
        <v>Aderente</v>
      </c>
      <c r="BR370" s="19" t="str">
        <f t="shared" si="29"/>
        <v>*</v>
      </c>
      <c r="BS370" s="19" t="str">
        <f t="shared" si="30"/>
        <v>*</v>
      </c>
      <c r="BT370" s="8" t="str">
        <f t="shared" si="31"/>
        <v/>
      </c>
    </row>
    <row r="371" spans="1:72">
      <c r="A371" s="47" t="str">
        <f t="shared" si="2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28"/>
        <v>Aderente</v>
      </c>
      <c r="BR371" s="19" t="str">
        <f t="shared" si="29"/>
        <v>*</v>
      </c>
      <c r="BS371" s="19" t="str">
        <f t="shared" si="30"/>
        <v>*</v>
      </c>
      <c r="BT371" s="8" t="str">
        <f t="shared" si="31"/>
        <v/>
      </c>
    </row>
    <row r="372" spans="1:72">
      <c r="A372" s="47" t="str">
        <f t="shared" si="2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28"/>
        <v>Aderente</v>
      </c>
      <c r="BR372" s="19" t="str">
        <f t="shared" si="29"/>
        <v>*</v>
      </c>
      <c r="BS372" s="19" t="str">
        <f t="shared" si="30"/>
        <v>*</v>
      </c>
      <c r="BT372" s="8" t="str">
        <f t="shared" si="31"/>
        <v/>
      </c>
    </row>
    <row r="373" spans="1:72">
      <c r="A373" s="47" t="str">
        <f t="shared" si="2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28"/>
        <v>Aderente</v>
      </c>
      <c r="BR373" s="19" t="str">
        <f t="shared" si="29"/>
        <v>*</v>
      </c>
      <c r="BS373" s="19" t="str">
        <f t="shared" si="30"/>
        <v>*</v>
      </c>
      <c r="BT373" s="8" t="str">
        <f t="shared" si="31"/>
        <v/>
      </c>
    </row>
    <row r="374" spans="1:72">
      <c r="A374" s="47" t="str">
        <f t="shared" si="2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28"/>
        <v>Aderente</v>
      </c>
      <c r="BR374" s="19" t="str">
        <f t="shared" si="29"/>
        <v>*</v>
      </c>
      <c r="BS374" s="19" t="str">
        <f t="shared" si="30"/>
        <v>*</v>
      </c>
      <c r="BT374" s="8" t="str">
        <f t="shared" si="31"/>
        <v/>
      </c>
    </row>
    <row r="375" spans="1:72">
      <c r="A375" s="47" t="str">
        <f t="shared" si="2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28"/>
        <v>Aderente</v>
      </c>
      <c r="BR375" s="19" t="str">
        <f t="shared" si="29"/>
        <v>*</v>
      </c>
      <c r="BS375" s="19" t="str">
        <f t="shared" si="30"/>
        <v>*</v>
      </c>
      <c r="BT375" s="8" t="str">
        <f t="shared" si="31"/>
        <v/>
      </c>
    </row>
    <row r="376" spans="1:72">
      <c r="A376" s="47" t="str">
        <f t="shared" si="2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28"/>
        <v>Aderente</v>
      </c>
      <c r="BR376" s="19" t="str">
        <f t="shared" si="29"/>
        <v>*</v>
      </c>
      <c r="BS376" s="19" t="str">
        <f t="shared" si="30"/>
        <v>*</v>
      </c>
      <c r="BT376" s="8" t="str">
        <f t="shared" si="31"/>
        <v/>
      </c>
    </row>
    <row r="377" spans="1:72">
      <c r="A377" s="47" t="str">
        <f t="shared" si="2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28"/>
        <v>Aderente</v>
      </c>
      <c r="BR377" s="19" t="str">
        <f t="shared" si="29"/>
        <v>*</v>
      </c>
      <c r="BS377" s="19" t="str">
        <f t="shared" si="30"/>
        <v>*</v>
      </c>
      <c r="BT377" s="8" t="str">
        <f t="shared" si="31"/>
        <v/>
      </c>
    </row>
    <row r="378" spans="1:72">
      <c r="A378" s="47" t="str">
        <f t="shared" si="2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28"/>
        <v>Aderente</v>
      </c>
      <c r="BR378" s="19" t="str">
        <f t="shared" si="29"/>
        <v>*</v>
      </c>
      <c r="BS378" s="19" t="str">
        <f t="shared" si="30"/>
        <v>*</v>
      </c>
      <c r="BT378" s="8" t="str">
        <f t="shared" si="31"/>
        <v/>
      </c>
    </row>
    <row r="379" spans="1:72">
      <c r="A379" s="47" t="str">
        <f t="shared" si="2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28"/>
        <v>Aderente</v>
      </c>
      <c r="BR379" s="19" t="str">
        <f t="shared" si="29"/>
        <v>*</v>
      </c>
      <c r="BS379" s="19" t="str">
        <f t="shared" si="30"/>
        <v>*</v>
      </c>
      <c r="BT379" s="8" t="str">
        <f t="shared" si="31"/>
        <v/>
      </c>
    </row>
    <row r="380" spans="1:72">
      <c r="A380" s="47" t="str">
        <f t="shared" si="2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28"/>
        <v>Aderente</v>
      </c>
      <c r="BR380" s="19" t="str">
        <f t="shared" si="29"/>
        <v>*</v>
      </c>
      <c r="BS380" s="19" t="str">
        <f t="shared" si="30"/>
        <v>*</v>
      </c>
      <c r="BT380" s="8" t="str">
        <f t="shared" si="31"/>
        <v/>
      </c>
    </row>
    <row r="381" spans="1:72">
      <c r="A381" s="47" t="str">
        <f t="shared" si="2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28"/>
        <v>Aderente</v>
      </c>
      <c r="BR381" s="19" t="str">
        <f t="shared" si="29"/>
        <v>*</v>
      </c>
      <c r="BS381" s="19" t="str">
        <f t="shared" si="30"/>
        <v>*</v>
      </c>
      <c r="BT381" s="8" t="str">
        <f t="shared" si="31"/>
        <v/>
      </c>
    </row>
    <row r="382" spans="1:72">
      <c r="A382" s="47" t="str">
        <f t="shared" si="2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28"/>
        <v>Aderente</v>
      </c>
      <c r="BR382" s="19" t="str">
        <f t="shared" si="29"/>
        <v>*</v>
      </c>
      <c r="BS382" s="19" t="str">
        <f t="shared" si="30"/>
        <v>*</v>
      </c>
      <c r="BT382" s="8" t="str">
        <f t="shared" si="31"/>
        <v/>
      </c>
    </row>
    <row r="383" spans="1:72">
      <c r="A383" s="47" t="str">
        <f t="shared" si="2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28"/>
        <v>Aderente</v>
      </c>
      <c r="BR383" s="19" t="str">
        <f t="shared" si="29"/>
        <v>*</v>
      </c>
      <c r="BS383" s="19" t="str">
        <f t="shared" si="30"/>
        <v>*</v>
      </c>
      <c r="BT383" s="8" t="str">
        <f t="shared" si="31"/>
        <v/>
      </c>
    </row>
    <row r="384" spans="1:72">
      <c r="A384" s="47" t="str">
        <f t="shared" si="2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28"/>
        <v>Aderente</v>
      </c>
      <c r="BR384" s="19" t="str">
        <f t="shared" si="29"/>
        <v>*</v>
      </c>
      <c r="BS384" s="19" t="str">
        <f t="shared" si="30"/>
        <v>*</v>
      </c>
      <c r="BT384" s="8" t="str">
        <f t="shared" si="31"/>
        <v/>
      </c>
    </row>
    <row r="385" spans="1:72">
      <c r="A385" s="47" t="str">
        <f t="shared" si="2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28"/>
        <v>Aderente</v>
      </c>
      <c r="BR385" s="19" t="str">
        <f t="shared" si="29"/>
        <v>*</v>
      </c>
      <c r="BS385" s="19" t="str">
        <f t="shared" si="30"/>
        <v>*</v>
      </c>
      <c r="BT385" s="8" t="str">
        <f t="shared" si="31"/>
        <v/>
      </c>
    </row>
    <row r="386" spans="1:72">
      <c r="A386" s="47" t="str">
        <f t="shared" si="2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28"/>
        <v>Aderente</v>
      </c>
      <c r="BR386" s="19" t="str">
        <f t="shared" si="29"/>
        <v>*</v>
      </c>
      <c r="BS386" s="19" t="str">
        <f t="shared" si="30"/>
        <v>*</v>
      </c>
      <c r="BT386" s="8" t="str">
        <f t="shared" si="31"/>
        <v/>
      </c>
    </row>
    <row r="387" spans="1:72">
      <c r="A387" s="47" t="str">
        <f t="shared" si="2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28"/>
        <v>Aderente</v>
      </c>
      <c r="BR387" s="19" t="str">
        <f t="shared" si="29"/>
        <v>*</v>
      </c>
      <c r="BS387" s="19" t="str">
        <f t="shared" si="30"/>
        <v>*</v>
      </c>
      <c r="BT387" s="8" t="str">
        <f t="shared" si="31"/>
        <v/>
      </c>
    </row>
    <row r="388" spans="1:72">
      <c r="A388" s="47" t="str">
        <f t="shared" si="2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28"/>
        <v>Aderente</v>
      </c>
      <c r="BR388" s="19" t="str">
        <f t="shared" si="29"/>
        <v>*</v>
      </c>
      <c r="BS388" s="19" t="str">
        <f t="shared" si="30"/>
        <v>*</v>
      </c>
      <c r="BT388" s="8" t="str">
        <f t="shared" si="31"/>
        <v/>
      </c>
    </row>
    <row r="389" spans="1:72">
      <c r="A389" s="47" t="str">
        <f t="shared" si="2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28"/>
        <v>Aderente</v>
      </c>
      <c r="BR389" s="19" t="str">
        <f t="shared" si="29"/>
        <v>*</v>
      </c>
      <c r="BS389" s="19" t="str">
        <f t="shared" si="30"/>
        <v>*</v>
      </c>
      <c r="BT389" s="8" t="str">
        <f t="shared" si="31"/>
        <v/>
      </c>
    </row>
    <row r="390" spans="1:72">
      <c r="A390" s="47" t="str">
        <f t="shared" si="2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28"/>
        <v>Aderente</v>
      </c>
      <c r="BR390" s="19" t="str">
        <f t="shared" si="29"/>
        <v>*</v>
      </c>
      <c r="BS390" s="19" t="str">
        <f t="shared" si="30"/>
        <v>*</v>
      </c>
      <c r="BT390" s="8" t="str">
        <f t="shared" si="31"/>
        <v/>
      </c>
    </row>
    <row r="391" spans="1:72">
      <c r="A391" s="47" t="str">
        <f t="shared" ref="A391:A454" si="32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33">IF(AND(BR391&lt;1,BS391&lt;1),"Produção e Intervalo",IF(BR391&lt;1,"Intervalo",IF(BS391&lt;1,"Produção","Aderente")))</f>
        <v>Aderente</v>
      </c>
      <c r="BR391" s="19" t="str">
        <f t="shared" ref="BR391:BR454" si="34">IF(OR(B391="",F391=""),"*",AY391/P391)</f>
        <v>*</v>
      </c>
      <c r="BS391" s="19" t="str">
        <f t="shared" ref="BS391:BS454" si="35">IF(OR(B391="",F391=""),"*",BA391/Q391)</f>
        <v>*</v>
      </c>
      <c r="BT391" s="8" t="str">
        <f t="shared" ref="BT391:BT454" si="36">IF(BN391="","",SUBSTITUTE(BM391," ","")&amp;SUBSTITUTE(BN391," ",""))</f>
        <v/>
      </c>
    </row>
    <row r="392" spans="1:72">
      <c r="A392" s="47" t="str">
        <f t="shared" si="32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33"/>
        <v>Aderente</v>
      </c>
      <c r="BR392" s="19" t="str">
        <f t="shared" si="34"/>
        <v>*</v>
      </c>
      <c r="BS392" s="19" t="str">
        <f t="shared" si="35"/>
        <v>*</v>
      </c>
      <c r="BT392" s="8" t="str">
        <f t="shared" si="36"/>
        <v/>
      </c>
    </row>
    <row r="393" spans="1:72">
      <c r="A393" s="47" t="str">
        <f t="shared" si="32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33"/>
        <v>Aderente</v>
      </c>
      <c r="BR393" s="19" t="str">
        <f t="shared" si="34"/>
        <v>*</v>
      </c>
      <c r="BS393" s="19" t="str">
        <f t="shared" si="35"/>
        <v>*</v>
      </c>
      <c r="BT393" s="8" t="str">
        <f t="shared" si="36"/>
        <v/>
      </c>
    </row>
    <row r="394" spans="1:72">
      <c r="A394" s="47" t="str">
        <f t="shared" si="32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33"/>
        <v>Aderente</v>
      </c>
      <c r="BR394" s="19" t="str">
        <f t="shared" si="34"/>
        <v>*</v>
      </c>
      <c r="BS394" s="19" t="str">
        <f t="shared" si="35"/>
        <v>*</v>
      </c>
      <c r="BT394" s="8" t="str">
        <f t="shared" si="36"/>
        <v/>
      </c>
    </row>
    <row r="395" spans="1:72">
      <c r="A395" s="47" t="str">
        <f t="shared" si="32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33"/>
        <v>Aderente</v>
      </c>
      <c r="BR395" s="19" t="str">
        <f t="shared" si="34"/>
        <v>*</v>
      </c>
      <c r="BS395" s="19" t="str">
        <f t="shared" si="35"/>
        <v>*</v>
      </c>
      <c r="BT395" s="8" t="str">
        <f t="shared" si="36"/>
        <v/>
      </c>
    </row>
    <row r="396" spans="1:72">
      <c r="A396" s="47" t="str">
        <f t="shared" si="32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33"/>
        <v>Aderente</v>
      </c>
      <c r="BR396" s="19" t="str">
        <f t="shared" si="34"/>
        <v>*</v>
      </c>
      <c r="BS396" s="19" t="str">
        <f t="shared" si="35"/>
        <v>*</v>
      </c>
      <c r="BT396" s="8" t="str">
        <f t="shared" si="36"/>
        <v/>
      </c>
    </row>
    <row r="397" spans="1:72">
      <c r="A397" s="47" t="str">
        <f t="shared" si="32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33"/>
        <v>Aderente</v>
      </c>
      <c r="BR397" s="19" t="str">
        <f t="shared" si="34"/>
        <v>*</v>
      </c>
      <c r="BS397" s="19" t="str">
        <f t="shared" si="35"/>
        <v>*</v>
      </c>
      <c r="BT397" s="8" t="str">
        <f t="shared" si="36"/>
        <v/>
      </c>
    </row>
    <row r="398" spans="1:72">
      <c r="A398" s="47" t="str">
        <f t="shared" si="32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33"/>
        <v>Aderente</v>
      </c>
      <c r="BR398" s="19" t="str">
        <f t="shared" si="34"/>
        <v>*</v>
      </c>
      <c r="BS398" s="19" t="str">
        <f t="shared" si="35"/>
        <v>*</v>
      </c>
      <c r="BT398" s="8" t="str">
        <f t="shared" si="36"/>
        <v/>
      </c>
    </row>
    <row r="399" spans="1:72">
      <c r="A399" s="47" t="str">
        <f t="shared" si="32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33"/>
        <v>Aderente</v>
      </c>
      <c r="BR399" s="19" t="str">
        <f t="shared" si="34"/>
        <v>*</v>
      </c>
      <c r="BS399" s="19" t="str">
        <f t="shared" si="35"/>
        <v>*</v>
      </c>
      <c r="BT399" s="8" t="str">
        <f t="shared" si="36"/>
        <v/>
      </c>
    </row>
    <row r="400" spans="1:72">
      <c r="A400" s="47" t="str">
        <f t="shared" si="32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33"/>
        <v>Aderente</v>
      </c>
      <c r="BR400" s="19" t="str">
        <f t="shared" si="34"/>
        <v>*</v>
      </c>
      <c r="BS400" s="19" t="str">
        <f t="shared" si="35"/>
        <v>*</v>
      </c>
      <c r="BT400" s="8" t="str">
        <f t="shared" si="36"/>
        <v/>
      </c>
    </row>
    <row r="401" spans="1:72">
      <c r="A401" s="47" t="str">
        <f t="shared" si="32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33"/>
        <v>Aderente</v>
      </c>
      <c r="BR401" s="19" t="str">
        <f t="shared" si="34"/>
        <v>*</v>
      </c>
      <c r="BS401" s="19" t="str">
        <f t="shared" si="35"/>
        <v>*</v>
      </c>
      <c r="BT401" s="8" t="str">
        <f t="shared" si="36"/>
        <v/>
      </c>
    </row>
    <row r="402" spans="1:72">
      <c r="A402" s="47" t="str">
        <f t="shared" si="32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33"/>
        <v>Aderente</v>
      </c>
      <c r="BR402" s="19" t="str">
        <f t="shared" si="34"/>
        <v>*</v>
      </c>
      <c r="BS402" s="19" t="str">
        <f t="shared" si="35"/>
        <v>*</v>
      </c>
      <c r="BT402" s="8" t="str">
        <f t="shared" si="36"/>
        <v/>
      </c>
    </row>
    <row r="403" spans="1:72">
      <c r="A403" s="47" t="str">
        <f t="shared" si="32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33"/>
        <v>Aderente</v>
      </c>
      <c r="BR403" s="19" t="str">
        <f t="shared" si="34"/>
        <v>*</v>
      </c>
      <c r="BS403" s="19" t="str">
        <f t="shared" si="35"/>
        <v>*</v>
      </c>
      <c r="BT403" s="8" t="str">
        <f t="shared" si="36"/>
        <v/>
      </c>
    </row>
    <row r="404" spans="1:72">
      <c r="A404" s="47" t="str">
        <f t="shared" si="32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33"/>
        <v>Aderente</v>
      </c>
      <c r="BR404" s="19" t="str">
        <f t="shared" si="34"/>
        <v>*</v>
      </c>
      <c r="BS404" s="19" t="str">
        <f t="shared" si="35"/>
        <v>*</v>
      </c>
      <c r="BT404" s="8" t="str">
        <f t="shared" si="36"/>
        <v/>
      </c>
    </row>
    <row r="405" spans="1:72">
      <c r="A405" s="47" t="str">
        <f t="shared" si="32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33"/>
        <v>Aderente</v>
      </c>
      <c r="BR405" s="19" t="str">
        <f t="shared" si="34"/>
        <v>*</v>
      </c>
      <c r="BS405" s="19" t="str">
        <f t="shared" si="35"/>
        <v>*</v>
      </c>
      <c r="BT405" s="8" t="str">
        <f t="shared" si="36"/>
        <v/>
      </c>
    </row>
    <row r="406" spans="1:72">
      <c r="A406" s="47" t="str">
        <f t="shared" si="32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33"/>
        <v>Aderente</v>
      </c>
      <c r="BR406" s="19" t="str">
        <f t="shared" si="34"/>
        <v>*</v>
      </c>
      <c r="BS406" s="19" t="str">
        <f t="shared" si="35"/>
        <v>*</v>
      </c>
      <c r="BT406" s="8" t="str">
        <f t="shared" si="36"/>
        <v/>
      </c>
    </row>
    <row r="407" spans="1:72">
      <c r="A407" s="47" t="str">
        <f t="shared" si="32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33"/>
        <v>Aderente</v>
      </c>
      <c r="BR407" s="19" t="str">
        <f t="shared" si="34"/>
        <v>*</v>
      </c>
      <c r="BS407" s="19" t="str">
        <f t="shared" si="35"/>
        <v>*</v>
      </c>
      <c r="BT407" s="8" t="str">
        <f t="shared" si="36"/>
        <v/>
      </c>
    </row>
    <row r="408" spans="1:72">
      <c r="A408" s="47" t="str">
        <f t="shared" si="32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33"/>
        <v>Aderente</v>
      </c>
      <c r="BR408" s="19" t="str">
        <f t="shared" si="34"/>
        <v>*</v>
      </c>
      <c r="BS408" s="19" t="str">
        <f t="shared" si="35"/>
        <v>*</v>
      </c>
      <c r="BT408" s="8" t="str">
        <f t="shared" si="36"/>
        <v/>
      </c>
    </row>
    <row r="409" spans="1:72">
      <c r="A409" s="47" t="str">
        <f t="shared" si="32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33"/>
        <v>Aderente</v>
      </c>
      <c r="BR409" s="19" t="str">
        <f t="shared" si="34"/>
        <v>*</v>
      </c>
      <c r="BS409" s="19" t="str">
        <f t="shared" si="35"/>
        <v>*</v>
      </c>
      <c r="BT409" s="8" t="str">
        <f t="shared" si="36"/>
        <v/>
      </c>
    </row>
    <row r="410" spans="1:72">
      <c r="A410" s="47" t="str">
        <f t="shared" si="32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33"/>
        <v>Aderente</v>
      </c>
      <c r="BR410" s="19" t="str">
        <f t="shared" si="34"/>
        <v>*</v>
      </c>
      <c r="BS410" s="19" t="str">
        <f t="shared" si="35"/>
        <v>*</v>
      </c>
      <c r="BT410" s="8" t="str">
        <f t="shared" si="36"/>
        <v/>
      </c>
    </row>
    <row r="411" spans="1:72">
      <c r="A411" s="47" t="str">
        <f t="shared" si="32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33"/>
        <v>Aderente</v>
      </c>
      <c r="BR411" s="19" t="str">
        <f t="shared" si="34"/>
        <v>*</v>
      </c>
      <c r="BS411" s="19" t="str">
        <f t="shared" si="35"/>
        <v>*</v>
      </c>
      <c r="BT411" s="8" t="str">
        <f t="shared" si="36"/>
        <v/>
      </c>
    </row>
    <row r="412" spans="1:72">
      <c r="A412" s="47" t="str">
        <f t="shared" si="32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33"/>
        <v>Aderente</v>
      </c>
      <c r="BR412" s="19" t="str">
        <f t="shared" si="34"/>
        <v>*</v>
      </c>
      <c r="BS412" s="19" t="str">
        <f t="shared" si="35"/>
        <v>*</v>
      </c>
      <c r="BT412" s="8" t="str">
        <f t="shared" si="36"/>
        <v/>
      </c>
    </row>
    <row r="413" spans="1:72">
      <c r="A413" s="47" t="str">
        <f t="shared" si="32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33"/>
        <v>Aderente</v>
      </c>
      <c r="BR413" s="19" t="str">
        <f t="shared" si="34"/>
        <v>*</v>
      </c>
      <c r="BS413" s="19" t="str">
        <f t="shared" si="35"/>
        <v>*</v>
      </c>
      <c r="BT413" s="8" t="str">
        <f t="shared" si="36"/>
        <v/>
      </c>
    </row>
    <row r="414" spans="1:72">
      <c r="A414" s="47" t="str">
        <f t="shared" si="32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33"/>
        <v>Aderente</v>
      </c>
      <c r="BR414" s="19" t="str">
        <f t="shared" si="34"/>
        <v>*</v>
      </c>
      <c r="BS414" s="19" t="str">
        <f t="shared" si="35"/>
        <v>*</v>
      </c>
      <c r="BT414" s="8" t="str">
        <f t="shared" si="36"/>
        <v/>
      </c>
    </row>
    <row r="415" spans="1:72">
      <c r="A415" s="47" t="str">
        <f t="shared" si="32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33"/>
        <v>Aderente</v>
      </c>
      <c r="BR415" s="19" t="str">
        <f t="shared" si="34"/>
        <v>*</v>
      </c>
      <c r="BS415" s="19" t="str">
        <f t="shared" si="35"/>
        <v>*</v>
      </c>
      <c r="BT415" s="8" t="str">
        <f t="shared" si="36"/>
        <v/>
      </c>
    </row>
    <row r="416" spans="1:72">
      <c r="A416" s="47" t="str">
        <f t="shared" si="32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33"/>
        <v>Aderente</v>
      </c>
      <c r="BR416" s="19" t="str">
        <f t="shared" si="34"/>
        <v>*</v>
      </c>
      <c r="BS416" s="19" t="str">
        <f t="shared" si="35"/>
        <v>*</v>
      </c>
      <c r="BT416" s="8" t="str">
        <f t="shared" si="36"/>
        <v/>
      </c>
    </row>
    <row r="417" spans="1:72">
      <c r="A417" s="47" t="str">
        <f t="shared" si="32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33"/>
        <v>Aderente</v>
      </c>
      <c r="BR417" s="19" t="str">
        <f t="shared" si="34"/>
        <v>*</v>
      </c>
      <c r="BS417" s="19" t="str">
        <f t="shared" si="35"/>
        <v>*</v>
      </c>
      <c r="BT417" s="8" t="str">
        <f t="shared" si="36"/>
        <v/>
      </c>
    </row>
    <row r="418" spans="1:72">
      <c r="A418" s="47" t="str">
        <f t="shared" si="32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33"/>
        <v>Aderente</v>
      </c>
      <c r="BR418" s="19" t="str">
        <f t="shared" si="34"/>
        <v>*</v>
      </c>
      <c r="BS418" s="19" t="str">
        <f t="shared" si="35"/>
        <v>*</v>
      </c>
      <c r="BT418" s="8" t="str">
        <f t="shared" si="36"/>
        <v/>
      </c>
    </row>
    <row r="419" spans="1:72">
      <c r="A419" s="47" t="str">
        <f t="shared" si="32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33"/>
        <v>Aderente</v>
      </c>
      <c r="BR419" s="19" t="str">
        <f t="shared" si="34"/>
        <v>*</v>
      </c>
      <c r="BS419" s="19" t="str">
        <f t="shared" si="35"/>
        <v>*</v>
      </c>
      <c r="BT419" s="8" t="str">
        <f t="shared" si="36"/>
        <v/>
      </c>
    </row>
    <row r="420" spans="1:72">
      <c r="A420" s="47" t="str">
        <f t="shared" si="32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33"/>
        <v>Aderente</v>
      </c>
      <c r="BR420" s="19" t="str">
        <f t="shared" si="34"/>
        <v>*</v>
      </c>
      <c r="BS420" s="19" t="str">
        <f t="shared" si="35"/>
        <v>*</v>
      </c>
      <c r="BT420" s="8" t="str">
        <f t="shared" si="36"/>
        <v/>
      </c>
    </row>
    <row r="421" spans="1:72">
      <c r="A421" s="47" t="str">
        <f t="shared" si="32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33"/>
        <v>Aderente</v>
      </c>
      <c r="BR421" s="19" t="str">
        <f t="shared" si="34"/>
        <v>*</v>
      </c>
      <c r="BS421" s="19" t="str">
        <f t="shared" si="35"/>
        <v>*</v>
      </c>
      <c r="BT421" s="8" t="str">
        <f t="shared" si="36"/>
        <v/>
      </c>
    </row>
    <row r="422" spans="1:72">
      <c r="A422" s="47" t="str">
        <f t="shared" si="32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33"/>
        <v>Aderente</v>
      </c>
      <c r="BR422" s="19" t="str">
        <f t="shared" si="34"/>
        <v>*</v>
      </c>
      <c r="BS422" s="19" t="str">
        <f t="shared" si="35"/>
        <v>*</v>
      </c>
      <c r="BT422" s="8" t="str">
        <f t="shared" si="36"/>
        <v/>
      </c>
    </row>
    <row r="423" spans="1:72">
      <c r="A423" s="47" t="str">
        <f t="shared" si="32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33"/>
        <v>Aderente</v>
      </c>
      <c r="BR423" s="19" t="str">
        <f t="shared" si="34"/>
        <v>*</v>
      </c>
      <c r="BS423" s="19" t="str">
        <f t="shared" si="35"/>
        <v>*</v>
      </c>
      <c r="BT423" s="8" t="str">
        <f t="shared" si="36"/>
        <v/>
      </c>
    </row>
    <row r="424" spans="1:72">
      <c r="A424" s="47" t="str">
        <f t="shared" si="32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33"/>
        <v>Aderente</v>
      </c>
      <c r="BR424" s="19" t="str">
        <f t="shared" si="34"/>
        <v>*</v>
      </c>
      <c r="BS424" s="19" t="str">
        <f t="shared" si="35"/>
        <v>*</v>
      </c>
      <c r="BT424" s="8" t="str">
        <f t="shared" si="36"/>
        <v/>
      </c>
    </row>
    <row r="425" spans="1:72">
      <c r="A425" s="47" t="str">
        <f t="shared" si="32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33"/>
        <v>Aderente</v>
      </c>
      <c r="BR425" s="19" t="str">
        <f t="shared" si="34"/>
        <v>*</v>
      </c>
      <c r="BS425" s="19" t="str">
        <f t="shared" si="35"/>
        <v>*</v>
      </c>
      <c r="BT425" s="8" t="str">
        <f t="shared" si="36"/>
        <v/>
      </c>
    </row>
    <row r="426" spans="1:72">
      <c r="A426" s="47" t="str">
        <f t="shared" si="32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33"/>
        <v>Aderente</v>
      </c>
      <c r="BR426" s="19" t="str">
        <f t="shared" si="34"/>
        <v>*</v>
      </c>
      <c r="BS426" s="19" t="str">
        <f t="shared" si="35"/>
        <v>*</v>
      </c>
      <c r="BT426" s="8" t="str">
        <f t="shared" si="36"/>
        <v/>
      </c>
    </row>
    <row r="427" spans="1:72">
      <c r="A427" s="47" t="str">
        <f t="shared" si="32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33"/>
        <v>Aderente</v>
      </c>
      <c r="BR427" s="19" t="str">
        <f t="shared" si="34"/>
        <v>*</v>
      </c>
      <c r="BS427" s="19" t="str">
        <f t="shared" si="35"/>
        <v>*</v>
      </c>
      <c r="BT427" s="8" t="str">
        <f t="shared" si="36"/>
        <v/>
      </c>
    </row>
    <row r="428" spans="1:72">
      <c r="A428" s="47" t="str">
        <f t="shared" si="32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33"/>
        <v>Aderente</v>
      </c>
      <c r="BR428" s="19" t="str">
        <f t="shared" si="34"/>
        <v>*</v>
      </c>
      <c r="BS428" s="19" t="str">
        <f t="shared" si="35"/>
        <v>*</v>
      </c>
      <c r="BT428" s="8" t="str">
        <f t="shared" si="36"/>
        <v/>
      </c>
    </row>
    <row r="429" spans="1:72">
      <c r="A429" s="47" t="str">
        <f t="shared" si="32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33"/>
        <v>Aderente</v>
      </c>
      <c r="BR429" s="19" t="str">
        <f t="shared" si="34"/>
        <v>*</v>
      </c>
      <c r="BS429" s="19" t="str">
        <f t="shared" si="35"/>
        <v>*</v>
      </c>
      <c r="BT429" s="8" t="str">
        <f t="shared" si="36"/>
        <v/>
      </c>
    </row>
    <row r="430" spans="1:72">
      <c r="A430" s="47" t="str">
        <f t="shared" si="32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33"/>
        <v>Aderente</v>
      </c>
      <c r="BR430" s="19" t="str">
        <f t="shared" si="34"/>
        <v>*</v>
      </c>
      <c r="BS430" s="19" t="str">
        <f t="shared" si="35"/>
        <v>*</v>
      </c>
      <c r="BT430" s="8" t="str">
        <f t="shared" si="36"/>
        <v/>
      </c>
    </row>
    <row r="431" spans="1:72">
      <c r="A431" s="47" t="str">
        <f t="shared" si="32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33"/>
        <v>Aderente</v>
      </c>
      <c r="BR431" s="19" t="str">
        <f t="shared" si="34"/>
        <v>*</v>
      </c>
      <c r="BS431" s="19" t="str">
        <f t="shared" si="35"/>
        <v>*</v>
      </c>
      <c r="BT431" s="8" t="str">
        <f t="shared" si="36"/>
        <v/>
      </c>
    </row>
    <row r="432" spans="1:72">
      <c r="A432" s="47" t="str">
        <f t="shared" si="32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33"/>
        <v>Aderente</v>
      </c>
      <c r="BR432" s="19" t="str">
        <f t="shared" si="34"/>
        <v>*</v>
      </c>
      <c r="BS432" s="19" t="str">
        <f t="shared" si="35"/>
        <v>*</v>
      </c>
      <c r="BT432" s="8" t="str">
        <f t="shared" si="36"/>
        <v/>
      </c>
    </row>
    <row r="433" spans="1:72">
      <c r="A433" s="47" t="str">
        <f t="shared" si="32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33"/>
        <v>Aderente</v>
      </c>
      <c r="BR433" s="19" t="str">
        <f t="shared" si="34"/>
        <v>*</v>
      </c>
      <c r="BS433" s="19" t="str">
        <f t="shared" si="35"/>
        <v>*</v>
      </c>
      <c r="BT433" s="8" t="str">
        <f t="shared" si="36"/>
        <v/>
      </c>
    </row>
    <row r="434" spans="1:72">
      <c r="A434" s="47" t="str">
        <f t="shared" si="32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33"/>
        <v>Aderente</v>
      </c>
      <c r="BR434" s="19" t="str">
        <f t="shared" si="34"/>
        <v>*</v>
      </c>
      <c r="BS434" s="19" t="str">
        <f t="shared" si="35"/>
        <v>*</v>
      </c>
      <c r="BT434" s="8" t="str">
        <f t="shared" si="36"/>
        <v/>
      </c>
    </row>
    <row r="435" spans="1:72">
      <c r="A435" s="47" t="str">
        <f t="shared" si="32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33"/>
        <v>Aderente</v>
      </c>
      <c r="BR435" s="19" t="str">
        <f t="shared" si="34"/>
        <v>*</v>
      </c>
      <c r="BS435" s="19" t="str">
        <f t="shared" si="35"/>
        <v>*</v>
      </c>
      <c r="BT435" s="8" t="str">
        <f t="shared" si="36"/>
        <v/>
      </c>
    </row>
    <row r="436" spans="1:72">
      <c r="A436" s="47" t="str">
        <f t="shared" si="32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33"/>
        <v>Aderente</v>
      </c>
      <c r="BR436" s="19" t="str">
        <f t="shared" si="34"/>
        <v>*</v>
      </c>
      <c r="BS436" s="19" t="str">
        <f t="shared" si="35"/>
        <v>*</v>
      </c>
      <c r="BT436" s="8" t="str">
        <f t="shared" si="36"/>
        <v/>
      </c>
    </row>
    <row r="437" spans="1:72">
      <c r="A437" s="47" t="str">
        <f t="shared" si="32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33"/>
        <v>Aderente</v>
      </c>
      <c r="BR437" s="19" t="str">
        <f t="shared" si="34"/>
        <v>*</v>
      </c>
      <c r="BS437" s="19" t="str">
        <f t="shared" si="35"/>
        <v>*</v>
      </c>
      <c r="BT437" s="8" t="str">
        <f t="shared" si="36"/>
        <v/>
      </c>
    </row>
    <row r="438" spans="1:72">
      <c r="A438" s="47" t="str">
        <f t="shared" si="32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33"/>
        <v>Aderente</v>
      </c>
      <c r="BR438" s="19" t="str">
        <f t="shared" si="34"/>
        <v>*</v>
      </c>
      <c r="BS438" s="19" t="str">
        <f t="shared" si="35"/>
        <v>*</v>
      </c>
      <c r="BT438" s="8" t="str">
        <f t="shared" si="36"/>
        <v/>
      </c>
    </row>
    <row r="439" spans="1:72">
      <c r="A439" s="47" t="str">
        <f t="shared" si="32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33"/>
        <v>Aderente</v>
      </c>
      <c r="BR439" s="19" t="str">
        <f t="shared" si="34"/>
        <v>*</v>
      </c>
      <c r="BS439" s="19" t="str">
        <f t="shared" si="35"/>
        <v>*</v>
      </c>
      <c r="BT439" s="8" t="str">
        <f t="shared" si="36"/>
        <v/>
      </c>
    </row>
    <row r="440" spans="1:72">
      <c r="A440" s="47" t="str">
        <f t="shared" si="32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33"/>
        <v>Aderente</v>
      </c>
      <c r="BR440" s="19" t="str">
        <f t="shared" si="34"/>
        <v>*</v>
      </c>
      <c r="BS440" s="19" t="str">
        <f t="shared" si="35"/>
        <v>*</v>
      </c>
      <c r="BT440" s="8" t="str">
        <f t="shared" si="36"/>
        <v/>
      </c>
    </row>
    <row r="441" spans="1:72">
      <c r="A441" s="47" t="str">
        <f t="shared" si="32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33"/>
        <v>Aderente</v>
      </c>
      <c r="BR441" s="19" t="str">
        <f t="shared" si="34"/>
        <v>*</v>
      </c>
      <c r="BS441" s="19" t="str">
        <f t="shared" si="35"/>
        <v>*</v>
      </c>
      <c r="BT441" s="8" t="str">
        <f t="shared" si="36"/>
        <v/>
      </c>
    </row>
    <row r="442" spans="1:72">
      <c r="A442" s="47" t="str">
        <f t="shared" si="32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33"/>
        <v>Aderente</v>
      </c>
      <c r="BR442" s="19" t="str">
        <f t="shared" si="34"/>
        <v>*</v>
      </c>
      <c r="BS442" s="19" t="str">
        <f t="shared" si="35"/>
        <v>*</v>
      </c>
      <c r="BT442" s="8" t="str">
        <f t="shared" si="36"/>
        <v/>
      </c>
    </row>
    <row r="443" spans="1:72">
      <c r="A443" s="47" t="str">
        <f t="shared" si="32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33"/>
        <v>Aderente</v>
      </c>
      <c r="BR443" s="19" t="str">
        <f t="shared" si="34"/>
        <v>*</v>
      </c>
      <c r="BS443" s="19" t="str">
        <f t="shared" si="35"/>
        <v>*</v>
      </c>
      <c r="BT443" s="8" t="str">
        <f t="shared" si="36"/>
        <v/>
      </c>
    </row>
    <row r="444" spans="1:72">
      <c r="A444" s="47" t="str">
        <f t="shared" si="32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33"/>
        <v>Aderente</v>
      </c>
      <c r="BR444" s="19" t="str">
        <f t="shared" si="34"/>
        <v>*</v>
      </c>
      <c r="BS444" s="19" t="str">
        <f t="shared" si="35"/>
        <v>*</v>
      </c>
      <c r="BT444" s="8" t="str">
        <f t="shared" si="36"/>
        <v/>
      </c>
    </row>
    <row r="445" spans="1:72">
      <c r="A445" s="47" t="str">
        <f t="shared" si="32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33"/>
        <v>Aderente</v>
      </c>
      <c r="BR445" s="19" t="str">
        <f t="shared" si="34"/>
        <v>*</v>
      </c>
      <c r="BS445" s="19" t="str">
        <f t="shared" si="35"/>
        <v>*</v>
      </c>
      <c r="BT445" s="8" t="str">
        <f t="shared" si="36"/>
        <v/>
      </c>
    </row>
    <row r="446" spans="1:72">
      <c r="A446" s="47" t="str">
        <f t="shared" si="32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33"/>
        <v>Aderente</v>
      </c>
      <c r="BR446" s="19" t="str">
        <f t="shared" si="34"/>
        <v>*</v>
      </c>
      <c r="BS446" s="19" t="str">
        <f t="shared" si="35"/>
        <v>*</v>
      </c>
      <c r="BT446" s="8" t="str">
        <f t="shared" si="36"/>
        <v/>
      </c>
    </row>
    <row r="447" spans="1:72">
      <c r="A447" s="47" t="str">
        <f t="shared" si="32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33"/>
        <v>Aderente</v>
      </c>
      <c r="BR447" s="19" t="str">
        <f t="shared" si="34"/>
        <v>*</v>
      </c>
      <c r="BS447" s="19" t="str">
        <f t="shared" si="35"/>
        <v>*</v>
      </c>
      <c r="BT447" s="8" t="str">
        <f t="shared" si="36"/>
        <v/>
      </c>
    </row>
    <row r="448" spans="1:72">
      <c r="A448" s="47" t="str">
        <f t="shared" si="32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33"/>
        <v>Aderente</v>
      </c>
      <c r="BR448" s="19" t="str">
        <f t="shared" si="34"/>
        <v>*</v>
      </c>
      <c r="BS448" s="19" t="str">
        <f t="shared" si="35"/>
        <v>*</v>
      </c>
      <c r="BT448" s="8" t="str">
        <f t="shared" si="36"/>
        <v/>
      </c>
    </row>
    <row r="449" spans="1:72">
      <c r="A449" s="47" t="str">
        <f t="shared" si="32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33"/>
        <v>Aderente</v>
      </c>
      <c r="BR449" s="19" t="str">
        <f t="shared" si="34"/>
        <v>*</v>
      </c>
      <c r="BS449" s="19" t="str">
        <f t="shared" si="35"/>
        <v>*</v>
      </c>
      <c r="BT449" s="8" t="str">
        <f t="shared" si="36"/>
        <v/>
      </c>
    </row>
    <row r="450" spans="1:72">
      <c r="A450" s="47" t="str">
        <f t="shared" si="32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33"/>
        <v>Aderente</v>
      </c>
      <c r="BR450" s="19" t="str">
        <f t="shared" si="34"/>
        <v>*</v>
      </c>
      <c r="BS450" s="19" t="str">
        <f t="shared" si="35"/>
        <v>*</v>
      </c>
      <c r="BT450" s="8" t="str">
        <f t="shared" si="36"/>
        <v/>
      </c>
    </row>
    <row r="451" spans="1:72">
      <c r="A451" s="47" t="str">
        <f t="shared" si="32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33"/>
        <v>Aderente</v>
      </c>
      <c r="BR451" s="19" t="str">
        <f t="shared" si="34"/>
        <v>*</v>
      </c>
      <c r="BS451" s="19" t="str">
        <f t="shared" si="35"/>
        <v>*</v>
      </c>
      <c r="BT451" s="8" t="str">
        <f t="shared" si="36"/>
        <v/>
      </c>
    </row>
    <row r="452" spans="1:72">
      <c r="A452" s="47" t="str">
        <f t="shared" si="32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33"/>
        <v>Aderente</v>
      </c>
      <c r="BR452" s="19" t="str">
        <f t="shared" si="34"/>
        <v>*</v>
      </c>
      <c r="BS452" s="19" t="str">
        <f t="shared" si="35"/>
        <v>*</v>
      </c>
      <c r="BT452" s="8" t="str">
        <f t="shared" si="36"/>
        <v/>
      </c>
    </row>
    <row r="453" spans="1:72">
      <c r="A453" s="47" t="str">
        <f t="shared" si="32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33"/>
        <v>Aderente</v>
      </c>
      <c r="BR453" s="19" t="str">
        <f t="shared" si="34"/>
        <v>*</v>
      </c>
      <c r="BS453" s="19" t="str">
        <f t="shared" si="35"/>
        <v>*</v>
      </c>
      <c r="BT453" s="8" t="str">
        <f t="shared" si="36"/>
        <v/>
      </c>
    </row>
    <row r="454" spans="1:72">
      <c r="A454" s="47" t="str">
        <f t="shared" si="32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33"/>
        <v>Aderente</v>
      </c>
      <c r="BR454" s="19" t="str">
        <f t="shared" si="34"/>
        <v>*</v>
      </c>
      <c r="BS454" s="19" t="str">
        <f t="shared" si="35"/>
        <v>*</v>
      </c>
      <c r="BT454" s="8" t="str">
        <f t="shared" si="36"/>
        <v/>
      </c>
    </row>
    <row r="455" spans="1:72">
      <c r="A455" s="47" t="str">
        <f t="shared" ref="A455:A518" si="37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38">IF(AND(BR455&lt;1,BS455&lt;1),"Produção e Intervalo",IF(BR455&lt;1,"Intervalo",IF(BS455&lt;1,"Produção","Aderente")))</f>
        <v>Aderente</v>
      </c>
      <c r="BR455" s="19" t="str">
        <f t="shared" ref="BR455:BR518" si="39">IF(OR(B455="",F455=""),"*",AY455/P455)</f>
        <v>*</v>
      </c>
      <c r="BS455" s="19" t="str">
        <f t="shared" ref="BS455:BS518" si="40">IF(OR(B455="",F455=""),"*",BA455/Q455)</f>
        <v>*</v>
      </c>
      <c r="BT455" s="8" t="str">
        <f t="shared" ref="BT455:BT518" si="41">IF(BN455="","",SUBSTITUTE(BM455," ","")&amp;SUBSTITUTE(BN455," ",""))</f>
        <v/>
      </c>
    </row>
    <row r="456" spans="1:72">
      <c r="A456" s="47" t="str">
        <f t="shared" si="37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38"/>
        <v>Aderente</v>
      </c>
      <c r="BR456" s="19" t="str">
        <f t="shared" si="39"/>
        <v>*</v>
      </c>
      <c r="BS456" s="19" t="str">
        <f t="shared" si="40"/>
        <v>*</v>
      </c>
      <c r="BT456" s="8" t="str">
        <f t="shared" si="41"/>
        <v/>
      </c>
    </row>
    <row r="457" spans="1:72">
      <c r="A457" s="47" t="str">
        <f t="shared" si="37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38"/>
        <v>Aderente</v>
      </c>
      <c r="BR457" s="19" t="str">
        <f t="shared" si="39"/>
        <v>*</v>
      </c>
      <c r="BS457" s="19" t="str">
        <f t="shared" si="40"/>
        <v>*</v>
      </c>
      <c r="BT457" s="8" t="str">
        <f t="shared" si="41"/>
        <v/>
      </c>
    </row>
    <row r="458" spans="1:72">
      <c r="A458" s="47" t="str">
        <f t="shared" si="37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38"/>
        <v>Aderente</v>
      </c>
      <c r="BR458" s="19" t="str">
        <f t="shared" si="39"/>
        <v>*</v>
      </c>
      <c r="BS458" s="19" t="str">
        <f t="shared" si="40"/>
        <v>*</v>
      </c>
      <c r="BT458" s="8" t="str">
        <f t="shared" si="41"/>
        <v/>
      </c>
    </row>
    <row r="459" spans="1:72">
      <c r="A459" s="47" t="str">
        <f t="shared" si="37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38"/>
        <v>Aderente</v>
      </c>
      <c r="BR459" s="19" t="str">
        <f t="shared" si="39"/>
        <v>*</v>
      </c>
      <c r="BS459" s="19" t="str">
        <f t="shared" si="40"/>
        <v>*</v>
      </c>
      <c r="BT459" s="8" t="str">
        <f t="shared" si="41"/>
        <v/>
      </c>
    </row>
    <row r="460" spans="1:72">
      <c r="A460" s="47" t="str">
        <f t="shared" si="37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38"/>
        <v>Aderente</v>
      </c>
      <c r="BR460" s="19" t="str">
        <f t="shared" si="39"/>
        <v>*</v>
      </c>
      <c r="BS460" s="19" t="str">
        <f t="shared" si="40"/>
        <v>*</v>
      </c>
      <c r="BT460" s="8" t="str">
        <f t="shared" si="41"/>
        <v/>
      </c>
    </row>
    <row r="461" spans="1:72">
      <c r="A461" s="47" t="str">
        <f t="shared" si="37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38"/>
        <v>Aderente</v>
      </c>
      <c r="BR461" s="19" t="str">
        <f t="shared" si="39"/>
        <v>*</v>
      </c>
      <c r="BS461" s="19" t="str">
        <f t="shared" si="40"/>
        <v>*</v>
      </c>
      <c r="BT461" s="8" t="str">
        <f t="shared" si="41"/>
        <v/>
      </c>
    </row>
    <row r="462" spans="1:72">
      <c r="A462" s="47" t="str">
        <f t="shared" si="37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38"/>
        <v>Aderente</v>
      </c>
      <c r="BR462" s="19" t="str">
        <f t="shared" si="39"/>
        <v>*</v>
      </c>
      <c r="BS462" s="19" t="str">
        <f t="shared" si="40"/>
        <v>*</v>
      </c>
      <c r="BT462" s="8" t="str">
        <f t="shared" si="41"/>
        <v/>
      </c>
    </row>
    <row r="463" spans="1:72">
      <c r="A463" s="47" t="str">
        <f t="shared" si="37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38"/>
        <v>Aderente</v>
      </c>
      <c r="BR463" s="19" t="str">
        <f t="shared" si="39"/>
        <v>*</v>
      </c>
      <c r="BS463" s="19" t="str">
        <f t="shared" si="40"/>
        <v>*</v>
      </c>
      <c r="BT463" s="8" t="str">
        <f t="shared" si="41"/>
        <v/>
      </c>
    </row>
    <row r="464" spans="1:72">
      <c r="A464" s="47" t="str">
        <f t="shared" si="37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38"/>
        <v>Aderente</v>
      </c>
      <c r="BR464" s="19" t="str">
        <f t="shared" si="39"/>
        <v>*</v>
      </c>
      <c r="BS464" s="19" t="str">
        <f t="shared" si="40"/>
        <v>*</v>
      </c>
      <c r="BT464" s="8" t="str">
        <f t="shared" si="41"/>
        <v/>
      </c>
    </row>
    <row r="465" spans="1:72">
      <c r="A465" s="47" t="str">
        <f t="shared" si="37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38"/>
        <v>Aderente</v>
      </c>
      <c r="BR465" s="19" t="str">
        <f t="shared" si="39"/>
        <v>*</v>
      </c>
      <c r="BS465" s="19" t="str">
        <f t="shared" si="40"/>
        <v>*</v>
      </c>
      <c r="BT465" s="8" t="str">
        <f t="shared" si="41"/>
        <v/>
      </c>
    </row>
    <row r="466" spans="1:72">
      <c r="A466" s="47" t="str">
        <f t="shared" si="37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38"/>
        <v>Aderente</v>
      </c>
      <c r="BR466" s="19" t="str">
        <f t="shared" si="39"/>
        <v>*</v>
      </c>
      <c r="BS466" s="19" t="str">
        <f t="shared" si="40"/>
        <v>*</v>
      </c>
      <c r="BT466" s="8" t="str">
        <f t="shared" si="41"/>
        <v/>
      </c>
    </row>
    <row r="467" spans="1:72">
      <c r="A467" s="47" t="str">
        <f t="shared" si="37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38"/>
        <v>Aderente</v>
      </c>
      <c r="BR467" s="19" t="str">
        <f t="shared" si="39"/>
        <v>*</v>
      </c>
      <c r="BS467" s="19" t="str">
        <f t="shared" si="40"/>
        <v>*</v>
      </c>
      <c r="BT467" s="8" t="str">
        <f t="shared" si="41"/>
        <v/>
      </c>
    </row>
    <row r="468" spans="1:72">
      <c r="A468" s="47" t="str">
        <f t="shared" si="37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38"/>
        <v>Aderente</v>
      </c>
      <c r="BR468" s="19" t="str">
        <f t="shared" si="39"/>
        <v>*</v>
      </c>
      <c r="BS468" s="19" t="str">
        <f t="shared" si="40"/>
        <v>*</v>
      </c>
      <c r="BT468" s="8" t="str">
        <f t="shared" si="41"/>
        <v/>
      </c>
    </row>
    <row r="469" spans="1:72">
      <c r="A469" s="47" t="str">
        <f t="shared" si="37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38"/>
        <v>Aderente</v>
      </c>
      <c r="BR469" s="19" t="str">
        <f t="shared" si="39"/>
        <v>*</v>
      </c>
      <c r="BS469" s="19" t="str">
        <f t="shared" si="40"/>
        <v>*</v>
      </c>
      <c r="BT469" s="8" t="str">
        <f t="shared" si="41"/>
        <v/>
      </c>
    </row>
    <row r="470" spans="1:72">
      <c r="A470" s="47" t="str">
        <f t="shared" si="37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38"/>
        <v>Aderente</v>
      </c>
      <c r="BR470" s="19" t="str">
        <f t="shared" si="39"/>
        <v>*</v>
      </c>
      <c r="BS470" s="19" t="str">
        <f t="shared" si="40"/>
        <v>*</v>
      </c>
      <c r="BT470" s="8" t="str">
        <f t="shared" si="41"/>
        <v/>
      </c>
    </row>
    <row r="471" spans="1:72">
      <c r="A471" s="47" t="str">
        <f t="shared" si="37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38"/>
        <v>Aderente</v>
      </c>
      <c r="BR471" s="19" t="str">
        <f t="shared" si="39"/>
        <v>*</v>
      </c>
      <c r="BS471" s="19" t="str">
        <f t="shared" si="40"/>
        <v>*</v>
      </c>
      <c r="BT471" s="8" t="str">
        <f t="shared" si="41"/>
        <v/>
      </c>
    </row>
    <row r="472" spans="1:72">
      <c r="A472" s="47" t="str">
        <f t="shared" si="37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38"/>
        <v>Aderente</v>
      </c>
      <c r="BR472" s="19" t="str">
        <f t="shared" si="39"/>
        <v>*</v>
      </c>
      <c r="BS472" s="19" t="str">
        <f t="shared" si="40"/>
        <v>*</v>
      </c>
      <c r="BT472" s="8" t="str">
        <f t="shared" si="41"/>
        <v/>
      </c>
    </row>
    <row r="473" spans="1:72">
      <c r="A473" s="47" t="str">
        <f t="shared" si="37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38"/>
        <v>Aderente</v>
      </c>
      <c r="BR473" s="19" t="str">
        <f t="shared" si="39"/>
        <v>*</v>
      </c>
      <c r="BS473" s="19" t="str">
        <f t="shared" si="40"/>
        <v>*</v>
      </c>
      <c r="BT473" s="8" t="str">
        <f t="shared" si="41"/>
        <v/>
      </c>
    </row>
    <row r="474" spans="1:72">
      <c r="A474" s="47" t="str">
        <f t="shared" si="37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38"/>
        <v>Aderente</v>
      </c>
      <c r="BR474" s="19" t="str">
        <f t="shared" si="39"/>
        <v>*</v>
      </c>
      <c r="BS474" s="19" t="str">
        <f t="shared" si="40"/>
        <v>*</v>
      </c>
      <c r="BT474" s="8" t="str">
        <f t="shared" si="41"/>
        <v/>
      </c>
    </row>
    <row r="475" spans="1:72">
      <c r="A475" s="47" t="str">
        <f t="shared" si="37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38"/>
        <v>Aderente</v>
      </c>
      <c r="BR475" s="19" t="str">
        <f t="shared" si="39"/>
        <v>*</v>
      </c>
      <c r="BS475" s="19" t="str">
        <f t="shared" si="40"/>
        <v>*</v>
      </c>
      <c r="BT475" s="8" t="str">
        <f t="shared" si="41"/>
        <v/>
      </c>
    </row>
    <row r="476" spans="1:72">
      <c r="A476" s="47" t="str">
        <f t="shared" si="37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38"/>
        <v>Aderente</v>
      </c>
      <c r="BR476" s="19" t="str">
        <f t="shared" si="39"/>
        <v>*</v>
      </c>
      <c r="BS476" s="19" t="str">
        <f t="shared" si="40"/>
        <v>*</v>
      </c>
      <c r="BT476" s="8" t="str">
        <f t="shared" si="41"/>
        <v/>
      </c>
    </row>
    <row r="477" spans="1:72">
      <c r="A477" s="47" t="str">
        <f t="shared" si="37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38"/>
        <v>Aderente</v>
      </c>
      <c r="BR477" s="19" t="str">
        <f t="shared" si="39"/>
        <v>*</v>
      </c>
      <c r="BS477" s="19" t="str">
        <f t="shared" si="40"/>
        <v>*</v>
      </c>
      <c r="BT477" s="8" t="str">
        <f t="shared" si="41"/>
        <v/>
      </c>
    </row>
    <row r="478" spans="1:72">
      <c r="A478" s="47" t="str">
        <f t="shared" si="37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38"/>
        <v>Aderente</v>
      </c>
      <c r="BR478" s="19" t="str">
        <f t="shared" si="39"/>
        <v>*</v>
      </c>
      <c r="BS478" s="19" t="str">
        <f t="shared" si="40"/>
        <v>*</v>
      </c>
      <c r="BT478" s="8" t="str">
        <f t="shared" si="41"/>
        <v/>
      </c>
    </row>
    <row r="479" spans="1:72">
      <c r="A479" s="47" t="str">
        <f t="shared" si="37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38"/>
        <v>Aderente</v>
      </c>
      <c r="BR479" s="19" t="str">
        <f t="shared" si="39"/>
        <v>*</v>
      </c>
      <c r="BS479" s="19" t="str">
        <f t="shared" si="40"/>
        <v>*</v>
      </c>
      <c r="BT479" s="8" t="str">
        <f t="shared" si="41"/>
        <v/>
      </c>
    </row>
    <row r="480" spans="1:72">
      <c r="A480" s="47" t="str">
        <f t="shared" si="37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38"/>
        <v>Aderente</v>
      </c>
      <c r="BR480" s="19" t="str">
        <f t="shared" si="39"/>
        <v>*</v>
      </c>
      <c r="BS480" s="19" t="str">
        <f t="shared" si="40"/>
        <v>*</v>
      </c>
      <c r="BT480" s="8" t="str">
        <f t="shared" si="41"/>
        <v/>
      </c>
    </row>
    <row r="481" spans="1:72">
      <c r="A481" s="47" t="str">
        <f t="shared" si="37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38"/>
        <v>Aderente</v>
      </c>
      <c r="BR481" s="19" t="str">
        <f t="shared" si="39"/>
        <v>*</v>
      </c>
      <c r="BS481" s="19" t="str">
        <f t="shared" si="40"/>
        <v>*</v>
      </c>
      <c r="BT481" s="8" t="str">
        <f t="shared" si="41"/>
        <v/>
      </c>
    </row>
    <row r="482" spans="1:72">
      <c r="A482" s="47" t="str">
        <f t="shared" si="37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38"/>
        <v>Aderente</v>
      </c>
      <c r="BR482" s="19" t="str">
        <f t="shared" si="39"/>
        <v>*</v>
      </c>
      <c r="BS482" s="19" t="str">
        <f t="shared" si="40"/>
        <v>*</v>
      </c>
      <c r="BT482" s="8" t="str">
        <f t="shared" si="41"/>
        <v/>
      </c>
    </row>
    <row r="483" spans="1:72">
      <c r="A483" s="47" t="str">
        <f t="shared" si="37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38"/>
        <v>Aderente</v>
      </c>
      <c r="BR483" s="19" t="str">
        <f t="shared" si="39"/>
        <v>*</v>
      </c>
      <c r="BS483" s="19" t="str">
        <f t="shared" si="40"/>
        <v>*</v>
      </c>
      <c r="BT483" s="8" t="str">
        <f t="shared" si="41"/>
        <v/>
      </c>
    </row>
    <row r="484" spans="1:72">
      <c r="A484" s="47" t="str">
        <f t="shared" si="37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38"/>
        <v>Aderente</v>
      </c>
      <c r="BR484" s="19" t="str">
        <f t="shared" si="39"/>
        <v>*</v>
      </c>
      <c r="BS484" s="19" t="str">
        <f t="shared" si="40"/>
        <v>*</v>
      </c>
      <c r="BT484" s="8" t="str">
        <f t="shared" si="41"/>
        <v/>
      </c>
    </row>
    <row r="485" spans="1:72">
      <c r="A485" s="47" t="str">
        <f t="shared" si="37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38"/>
        <v>Aderente</v>
      </c>
      <c r="BR485" s="19" t="str">
        <f t="shared" si="39"/>
        <v>*</v>
      </c>
      <c r="BS485" s="19" t="str">
        <f t="shared" si="40"/>
        <v>*</v>
      </c>
      <c r="BT485" s="8" t="str">
        <f t="shared" si="41"/>
        <v/>
      </c>
    </row>
    <row r="486" spans="1:72">
      <c r="A486" s="47" t="str">
        <f t="shared" si="37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38"/>
        <v>Aderente</v>
      </c>
      <c r="BR486" s="19" t="str">
        <f t="shared" si="39"/>
        <v>*</v>
      </c>
      <c r="BS486" s="19" t="str">
        <f t="shared" si="40"/>
        <v>*</v>
      </c>
      <c r="BT486" s="8" t="str">
        <f t="shared" si="41"/>
        <v/>
      </c>
    </row>
    <row r="487" spans="1:72">
      <c r="A487" s="47" t="str">
        <f t="shared" si="37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38"/>
        <v>Aderente</v>
      </c>
      <c r="BR487" s="19" t="str">
        <f t="shared" si="39"/>
        <v>*</v>
      </c>
      <c r="BS487" s="19" t="str">
        <f t="shared" si="40"/>
        <v>*</v>
      </c>
      <c r="BT487" s="8" t="str">
        <f t="shared" si="41"/>
        <v/>
      </c>
    </row>
    <row r="488" spans="1:72">
      <c r="A488" s="47" t="str">
        <f t="shared" si="37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38"/>
        <v>Aderente</v>
      </c>
      <c r="BR488" s="19" t="str">
        <f t="shared" si="39"/>
        <v>*</v>
      </c>
      <c r="BS488" s="19" t="str">
        <f t="shared" si="40"/>
        <v>*</v>
      </c>
      <c r="BT488" s="8" t="str">
        <f t="shared" si="41"/>
        <v/>
      </c>
    </row>
    <row r="489" spans="1:72">
      <c r="A489" s="47" t="str">
        <f t="shared" si="37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38"/>
        <v>Aderente</v>
      </c>
      <c r="BR489" s="19" t="str">
        <f t="shared" si="39"/>
        <v>*</v>
      </c>
      <c r="BS489" s="19" t="str">
        <f t="shared" si="40"/>
        <v>*</v>
      </c>
      <c r="BT489" s="8" t="str">
        <f t="shared" si="41"/>
        <v/>
      </c>
    </row>
    <row r="490" spans="1:72">
      <c r="A490" s="47" t="str">
        <f t="shared" si="37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38"/>
        <v>Aderente</v>
      </c>
      <c r="BR490" s="19" t="str">
        <f t="shared" si="39"/>
        <v>*</v>
      </c>
      <c r="BS490" s="19" t="str">
        <f t="shared" si="40"/>
        <v>*</v>
      </c>
      <c r="BT490" s="8" t="str">
        <f t="shared" si="41"/>
        <v/>
      </c>
    </row>
    <row r="491" spans="1:72">
      <c r="A491" s="47" t="str">
        <f t="shared" si="37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38"/>
        <v>Aderente</v>
      </c>
      <c r="BR491" s="19" t="str">
        <f t="shared" si="39"/>
        <v>*</v>
      </c>
      <c r="BS491" s="19" t="str">
        <f t="shared" si="40"/>
        <v>*</v>
      </c>
      <c r="BT491" s="8" t="str">
        <f t="shared" si="41"/>
        <v/>
      </c>
    </row>
    <row r="492" spans="1:72">
      <c r="A492" s="47" t="str">
        <f t="shared" si="37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38"/>
        <v>Aderente</v>
      </c>
      <c r="BR492" s="19" t="str">
        <f t="shared" si="39"/>
        <v>*</v>
      </c>
      <c r="BS492" s="19" t="str">
        <f t="shared" si="40"/>
        <v>*</v>
      </c>
      <c r="BT492" s="8" t="str">
        <f t="shared" si="41"/>
        <v/>
      </c>
    </row>
    <row r="493" spans="1:72">
      <c r="A493" s="47" t="str">
        <f t="shared" si="37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38"/>
        <v>Aderente</v>
      </c>
      <c r="BR493" s="19" t="str">
        <f t="shared" si="39"/>
        <v>*</v>
      </c>
      <c r="BS493" s="19" t="str">
        <f t="shared" si="40"/>
        <v>*</v>
      </c>
      <c r="BT493" s="8" t="str">
        <f t="shared" si="41"/>
        <v/>
      </c>
    </row>
    <row r="494" spans="1:72">
      <c r="A494" s="47" t="str">
        <f t="shared" si="37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38"/>
        <v>Aderente</v>
      </c>
      <c r="BR494" s="19" t="str">
        <f t="shared" si="39"/>
        <v>*</v>
      </c>
      <c r="BS494" s="19" t="str">
        <f t="shared" si="40"/>
        <v>*</v>
      </c>
      <c r="BT494" s="8" t="str">
        <f t="shared" si="41"/>
        <v/>
      </c>
    </row>
    <row r="495" spans="1:72">
      <c r="A495" s="47" t="str">
        <f t="shared" si="37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38"/>
        <v>Aderente</v>
      </c>
      <c r="BR495" s="19" t="str">
        <f t="shared" si="39"/>
        <v>*</v>
      </c>
      <c r="BS495" s="19" t="str">
        <f t="shared" si="40"/>
        <v>*</v>
      </c>
      <c r="BT495" s="8" t="str">
        <f t="shared" si="41"/>
        <v/>
      </c>
    </row>
    <row r="496" spans="1:72">
      <c r="A496" s="47" t="str">
        <f t="shared" si="37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38"/>
        <v>Aderente</v>
      </c>
      <c r="BR496" s="19" t="str">
        <f t="shared" si="39"/>
        <v>*</v>
      </c>
      <c r="BS496" s="19" t="str">
        <f t="shared" si="40"/>
        <v>*</v>
      </c>
      <c r="BT496" s="8" t="str">
        <f t="shared" si="41"/>
        <v/>
      </c>
    </row>
    <row r="497" spans="1:72">
      <c r="A497" s="47" t="str">
        <f t="shared" si="37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38"/>
        <v>Aderente</v>
      </c>
      <c r="BR497" s="19" t="str">
        <f t="shared" si="39"/>
        <v>*</v>
      </c>
      <c r="BS497" s="19" t="str">
        <f t="shared" si="40"/>
        <v>*</v>
      </c>
      <c r="BT497" s="8" t="str">
        <f t="shared" si="41"/>
        <v/>
      </c>
    </row>
    <row r="498" spans="1:72">
      <c r="A498" s="47" t="str">
        <f t="shared" si="37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38"/>
        <v>Aderente</v>
      </c>
      <c r="BR498" s="19" t="str">
        <f t="shared" si="39"/>
        <v>*</v>
      </c>
      <c r="BS498" s="19" t="str">
        <f t="shared" si="40"/>
        <v>*</v>
      </c>
      <c r="BT498" s="8" t="str">
        <f t="shared" si="41"/>
        <v/>
      </c>
    </row>
    <row r="499" spans="1:72">
      <c r="A499" s="47" t="str">
        <f t="shared" si="37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38"/>
        <v>Aderente</v>
      </c>
      <c r="BR499" s="19" t="str">
        <f t="shared" si="39"/>
        <v>*</v>
      </c>
      <c r="BS499" s="19" t="str">
        <f t="shared" si="40"/>
        <v>*</v>
      </c>
      <c r="BT499" s="8" t="str">
        <f t="shared" si="41"/>
        <v/>
      </c>
    </row>
    <row r="500" spans="1:72">
      <c r="A500" s="47" t="str">
        <f t="shared" si="37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38"/>
        <v>Aderente</v>
      </c>
      <c r="BR500" s="19" t="str">
        <f t="shared" si="39"/>
        <v>*</v>
      </c>
      <c r="BS500" s="19" t="str">
        <f t="shared" si="40"/>
        <v>*</v>
      </c>
      <c r="BT500" s="8" t="str">
        <f t="shared" si="41"/>
        <v/>
      </c>
    </row>
    <row r="501" spans="1:72">
      <c r="A501" s="47" t="str">
        <f t="shared" si="37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38"/>
        <v>Aderente</v>
      </c>
      <c r="BR501" s="19" t="str">
        <f t="shared" si="39"/>
        <v>*</v>
      </c>
      <c r="BS501" s="19" t="str">
        <f t="shared" si="40"/>
        <v>*</v>
      </c>
      <c r="BT501" s="8" t="str">
        <f t="shared" si="41"/>
        <v/>
      </c>
    </row>
    <row r="502" spans="1:72">
      <c r="A502" s="47" t="str">
        <f t="shared" si="37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38"/>
        <v>Aderente</v>
      </c>
      <c r="BR502" s="19" t="str">
        <f t="shared" si="39"/>
        <v>*</v>
      </c>
      <c r="BS502" s="19" t="str">
        <f t="shared" si="40"/>
        <v>*</v>
      </c>
      <c r="BT502" s="8" t="str">
        <f t="shared" si="41"/>
        <v/>
      </c>
    </row>
    <row r="503" spans="1:72">
      <c r="A503" s="47" t="str">
        <f t="shared" si="37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38"/>
        <v>Aderente</v>
      </c>
      <c r="BR503" s="19" t="str">
        <f t="shared" si="39"/>
        <v>*</v>
      </c>
      <c r="BS503" s="19" t="str">
        <f t="shared" si="40"/>
        <v>*</v>
      </c>
      <c r="BT503" s="8" t="str">
        <f t="shared" si="41"/>
        <v/>
      </c>
    </row>
    <row r="504" spans="1:72">
      <c r="A504" s="47" t="str">
        <f t="shared" si="37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38"/>
        <v>Aderente</v>
      </c>
      <c r="BR504" s="19" t="str">
        <f t="shared" si="39"/>
        <v>*</v>
      </c>
      <c r="BS504" s="19" t="str">
        <f t="shared" si="40"/>
        <v>*</v>
      </c>
      <c r="BT504" s="8" t="str">
        <f t="shared" si="41"/>
        <v/>
      </c>
    </row>
    <row r="505" spans="1:72">
      <c r="A505" s="47" t="str">
        <f t="shared" si="37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38"/>
        <v>Aderente</v>
      </c>
      <c r="BR505" s="19" t="str">
        <f t="shared" si="39"/>
        <v>*</v>
      </c>
      <c r="BS505" s="19" t="str">
        <f t="shared" si="40"/>
        <v>*</v>
      </c>
      <c r="BT505" s="8" t="str">
        <f t="shared" si="41"/>
        <v/>
      </c>
    </row>
    <row r="506" spans="1:72">
      <c r="A506" s="47" t="str">
        <f t="shared" si="37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38"/>
        <v>Aderente</v>
      </c>
      <c r="BR506" s="19" t="str">
        <f t="shared" si="39"/>
        <v>*</v>
      </c>
      <c r="BS506" s="19" t="str">
        <f t="shared" si="40"/>
        <v>*</v>
      </c>
      <c r="BT506" s="8" t="str">
        <f t="shared" si="41"/>
        <v/>
      </c>
    </row>
    <row r="507" spans="1:72">
      <c r="A507" s="47" t="str">
        <f t="shared" si="37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38"/>
        <v>Aderente</v>
      </c>
      <c r="BR507" s="19" t="str">
        <f t="shared" si="39"/>
        <v>*</v>
      </c>
      <c r="BS507" s="19" t="str">
        <f t="shared" si="40"/>
        <v>*</v>
      </c>
      <c r="BT507" s="8" t="str">
        <f t="shared" si="41"/>
        <v/>
      </c>
    </row>
    <row r="508" spans="1:72">
      <c r="A508" s="47" t="str">
        <f t="shared" si="37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38"/>
        <v>Aderente</v>
      </c>
      <c r="BR508" s="19" t="str">
        <f t="shared" si="39"/>
        <v>*</v>
      </c>
      <c r="BS508" s="19" t="str">
        <f t="shared" si="40"/>
        <v>*</v>
      </c>
      <c r="BT508" s="8" t="str">
        <f t="shared" si="41"/>
        <v/>
      </c>
    </row>
    <row r="509" spans="1:72">
      <c r="A509" s="47" t="str">
        <f t="shared" si="37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38"/>
        <v>Aderente</v>
      </c>
      <c r="BR509" s="19" t="str">
        <f t="shared" si="39"/>
        <v>*</v>
      </c>
      <c r="BS509" s="19" t="str">
        <f t="shared" si="40"/>
        <v>*</v>
      </c>
      <c r="BT509" s="8" t="str">
        <f t="shared" si="41"/>
        <v/>
      </c>
    </row>
    <row r="510" spans="1:72">
      <c r="A510" s="47" t="str">
        <f t="shared" si="37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38"/>
        <v>Aderente</v>
      </c>
      <c r="BR510" s="19" t="str">
        <f t="shared" si="39"/>
        <v>*</v>
      </c>
      <c r="BS510" s="19" t="str">
        <f t="shared" si="40"/>
        <v>*</v>
      </c>
      <c r="BT510" s="8" t="str">
        <f t="shared" si="41"/>
        <v/>
      </c>
    </row>
    <row r="511" spans="1:72">
      <c r="A511" s="47" t="str">
        <f t="shared" si="37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38"/>
        <v>Aderente</v>
      </c>
      <c r="BR511" s="19" t="str">
        <f t="shared" si="39"/>
        <v>*</v>
      </c>
      <c r="BS511" s="19" t="str">
        <f t="shared" si="40"/>
        <v>*</v>
      </c>
      <c r="BT511" s="8" t="str">
        <f t="shared" si="41"/>
        <v/>
      </c>
    </row>
    <row r="512" spans="1:72">
      <c r="A512" s="47" t="str">
        <f t="shared" si="37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38"/>
        <v>Aderente</v>
      </c>
      <c r="BR512" s="19" t="str">
        <f t="shared" si="39"/>
        <v>*</v>
      </c>
      <c r="BS512" s="19" t="str">
        <f t="shared" si="40"/>
        <v>*</v>
      </c>
      <c r="BT512" s="8" t="str">
        <f t="shared" si="41"/>
        <v/>
      </c>
    </row>
    <row r="513" spans="1:72">
      <c r="A513" s="47" t="str">
        <f t="shared" si="37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38"/>
        <v>Aderente</v>
      </c>
      <c r="BR513" s="19" t="str">
        <f t="shared" si="39"/>
        <v>*</v>
      </c>
      <c r="BS513" s="19" t="str">
        <f t="shared" si="40"/>
        <v>*</v>
      </c>
      <c r="BT513" s="8" t="str">
        <f t="shared" si="41"/>
        <v/>
      </c>
    </row>
    <row r="514" spans="1:72">
      <c r="A514" s="47" t="str">
        <f t="shared" si="37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38"/>
        <v>Aderente</v>
      </c>
      <c r="BR514" s="19" t="str">
        <f t="shared" si="39"/>
        <v>*</v>
      </c>
      <c r="BS514" s="19" t="str">
        <f t="shared" si="40"/>
        <v>*</v>
      </c>
      <c r="BT514" s="8" t="str">
        <f t="shared" si="41"/>
        <v/>
      </c>
    </row>
    <row r="515" spans="1:72">
      <c r="A515" s="47" t="str">
        <f t="shared" si="37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38"/>
        <v>Aderente</v>
      </c>
      <c r="BR515" s="19" t="str">
        <f t="shared" si="39"/>
        <v>*</v>
      </c>
      <c r="BS515" s="19" t="str">
        <f t="shared" si="40"/>
        <v>*</v>
      </c>
      <c r="BT515" s="8" t="str">
        <f t="shared" si="41"/>
        <v/>
      </c>
    </row>
    <row r="516" spans="1:72">
      <c r="A516" s="47" t="str">
        <f t="shared" si="37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38"/>
        <v>Aderente</v>
      </c>
      <c r="BR516" s="19" t="str">
        <f t="shared" si="39"/>
        <v>*</v>
      </c>
      <c r="BS516" s="19" t="str">
        <f t="shared" si="40"/>
        <v>*</v>
      </c>
      <c r="BT516" s="8" t="str">
        <f t="shared" si="41"/>
        <v/>
      </c>
    </row>
    <row r="517" spans="1:72">
      <c r="A517" s="47" t="str">
        <f t="shared" si="37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38"/>
        <v>Aderente</v>
      </c>
      <c r="BR517" s="19" t="str">
        <f t="shared" si="39"/>
        <v>*</v>
      </c>
      <c r="BS517" s="19" t="str">
        <f t="shared" si="40"/>
        <v>*</v>
      </c>
      <c r="BT517" s="8" t="str">
        <f t="shared" si="41"/>
        <v/>
      </c>
    </row>
    <row r="518" spans="1:72">
      <c r="A518" s="47" t="str">
        <f t="shared" si="37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38"/>
        <v>Aderente</v>
      </c>
      <c r="BR518" s="19" t="str">
        <f t="shared" si="39"/>
        <v>*</v>
      </c>
      <c r="BS518" s="19" t="str">
        <f t="shared" si="40"/>
        <v>*</v>
      </c>
      <c r="BT518" s="8" t="str">
        <f t="shared" si="41"/>
        <v/>
      </c>
    </row>
    <row r="519" spans="1:72">
      <c r="A519" s="47" t="str">
        <f t="shared" ref="A519:A582" si="42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43">IF(AND(BR519&lt;1,BS519&lt;1),"Produção e Intervalo",IF(BR519&lt;1,"Intervalo",IF(BS519&lt;1,"Produção","Aderente")))</f>
        <v>Aderente</v>
      </c>
      <c r="BR519" s="19" t="str">
        <f t="shared" ref="BR519:BR582" si="44">IF(OR(B519="",F519=""),"*",AY519/P519)</f>
        <v>*</v>
      </c>
      <c r="BS519" s="19" t="str">
        <f t="shared" ref="BS519:BS582" si="45">IF(OR(B519="",F519=""),"*",BA519/Q519)</f>
        <v>*</v>
      </c>
      <c r="BT519" s="8" t="str">
        <f t="shared" ref="BT519:BT582" si="46">IF(BN519="","",SUBSTITUTE(BM519," ","")&amp;SUBSTITUTE(BN519," ",""))</f>
        <v/>
      </c>
    </row>
    <row r="520" spans="1:72">
      <c r="A520" s="47" t="str">
        <f t="shared" si="42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43"/>
        <v>Aderente</v>
      </c>
      <c r="BR520" s="19" t="str">
        <f t="shared" si="44"/>
        <v>*</v>
      </c>
      <c r="BS520" s="19" t="str">
        <f t="shared" si="45"/>
        <v>*</v>
      </c>
      <c r="BT520" s="8" t="str">
        <f t="shared" si="46"/>
        <v/>
      </c>
    </row>
    <row r="521" spans="1:72">
      <c r="A521" s="47" t="str">
        <f t="shared" si="42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43"/>
        <v>Aderente</v>
      </c>
      <c r="BR521" s="19" t="str">
        <f t="shared" si="44"/>
        <v>*</v>
      </c>
      <c r="BS521" s="19" t="str">
        <f t="shared" si="45"/>
        <v>*</v>
      </c>
      <c r="BT521" s="8" t="str">
        <f t="shared" si="46"/>
        <v/>
      </c>
    </row>
    <row r="522" spans="1:72">
      <c r="A522" s="47" t="str">
        <f t="shared" si="42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43"/>
        <v>Aderente</v>
      </c>
      <c r="BR522" s="19" t="str">
        <f t="shared" si="44"/>
        <v>*</v>
      </c>
      <c r="BS522" s="19" t="str">
        <f t="shared" si="45"/>
        <v>*</v>
      </c>
      <c r="BT522" s="8" t="str">
        <f t="shared" si="46"/>
        <v/>
      </c>
    </row>
    <row r="523" spans="1:72">
      <c r="A523" s="47" t="str">
        <f t="shared" si="42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43"/>
        <v>Aderente</v>
      </c>
      <c r="BR523" s="19" t="str">
        <f t="shared" si="44"/>
        <v>*</v>
      </c>
      <c r="BS523" s="19" t="str">
        <f t="shared" si="45"/>
        <v>*</v>
      </c>
      <c r="BT523" s="8" t="str">
        <f t="shared" si="46"/>
        <v/>
      </c>
    </row>
    <row r="524" spans="1:72">
      <c r="A524" s="47" t="str">
        <f t="shared" si="42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43"/>
        <v>Aderente</v>
      </c>
      <c r="BR524" s="19" t="str">
        <f t="shared" si="44"/>
        <v>*</v>
      </c>
      <c r="BS524" s="19" t="str">
        <f t="shared" si="45"/>
        <v>*</v>
      </c>
      <c r="BT524" s="8" t="str">
        <f t="shared" si="46"/>
        <v/>
      </c>
    </row>
    <row r="525" spans="1:72">
      <c r="A525" s="47" t="str">
        <f t="shared" si="42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43"/>
        <v>Aderente</v>
      </c>
      <c r="BR525" s="19" t="str">
        <f t="shared" si="44"/>
        <v>*</v>
      </c>
      <c r="BS525" s="19" t="str">
        <f t="shared" si="45"/>
        <v>*</v>
      </c>
      <c r="BT525" s="8" t="str">
        <f t="shared" si="46"/>
        <v/>
      </c>
    </row>
    <row r="526" spans="1:72">
      <c r="A526" s="47" t="str">
        <f t="shared" si="42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43"/>
        <v>Aderente</v>
      </c>
      <c r="BR526" s="19" t="str">
        <f t="shared" si="44"/>
        <v>*</v>
      </c>
      <c r="BS526" s="19" t="str">
        <f t="shared" si="45"/>
        <v>*</v>
      </c>
      <c r="BT526" s="8" t="str">
        <f t="shared" si="46"/>
        <v/>
      </c>
    </row>
    <row r="527" spans="1:72">
      <c r="A527" s="47" t="str">
        <f t="shared" si="42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43"/>
        <v>Aderente</v>
      </c>
      <c r="BR527" s="19" t="str">
        <f t="shared" si="44"/>
        <v>*</v>
      </c>
      <c r="BS527" s="19" t="str">
        <f t="shared" si="45"/>
        <v>*</v>
      </c>
      <c r="BT527" s="8" t="str">
        <f t="shared" si="46"/>
        <v/>
      </c>
    </row>
    <row r="528" spans="1:72">
      <c r="A528" s="47" t="str">
        <f t="shared" si="42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43"/>
        <v>Aderente</v>
      </c>
      <c r="BR528" s="19" t="str">
        <f t="shared" si="44"/>
        <v>*</v>
      </c>
      <c r="BS528" s="19" t="str">
        <f t="shared" si="45"/>
        <v>*</v>
      </c>
      <c r="BT528" s="8" t="str">
        <f t="shared" si="46"/>
        <v/>
      </c>
    </row>
    <row r="529" spans="1:72">
      <c r="A529" s="47" t="str">
        <f t="shared" si="42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43"/>
        <v>Aderente</v>
      </c>
      <c r="BR529" s="19" t="str">
        <f t="shared" si="44"/>
        <v>*</v>
      </c>
      <c r="BS529" s="19" t="str">
        <f t="shared" si="45"/>
        <v>*</v>
      </c>
      <c r="BT529" s="8" t="str">
        <f t="shared" si="46"/>
        <v/>
      </c>
    </row>
    <row r="530" spans="1:72">
      <c r="A530" s="47" t="str">
        <f t="shared" si="42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43"/>
        <v>Aderente</v>
      </c>
      <c r="BR530" s="19" t="str">
        <f t="shared" si="44"/>
        <v>*</v>
      </c>
      <c r="BS530" s="19" t="str">
        <f t="shared" si="45"/>
        <v>*</v>
      </c>
      <c r="BT530" s="8" t="str">
        <f t="shared" si="46"/>
        <v/>
      </c>
    </row>
    <row r="531" spans="1:72">
      <c r="A531" s="47" t="str">
        <f t="shared" si="42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43"/>
        <v>Aderente</v>
      </c>
      <c r="BR531" s="19" t="str">
        <f t="shared" si="44"/>
        <v>*</v>
      </c>
      <c r="BS531" s="19" t="str">
        <f t="shared" si="45"/>
        <v>*</v>
      </c>
      <c r="BT531" s="8" t="str">
        <f t="shared" si="46"/>
        <v/>
      </c>
    </row>
    <row r="532" spans="1:72">
      <c r="A532" s="47" t="str">
        <f t="shared" si="42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43"/>
        <v>Aderente</v>
      </c>
      <c r="BR532" s="19" t="str">
        <f t="shared" si="44"/>
        <v>*</v>
      </c>
      <c r="BS532" s="19" t="str">
        <f t="shared" si="45"/>
        <v>*</v>
      </c>
      <c r="BT532" s="8" t="str">
        <f t="shared" si="46"/>
        <v/>
      </c>
    </row>
    <row r="533" spans="1:72">
      <c r="A533" s="47" t="str">
        <f t="shared" si="42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43"/>
        <v>Aderente</v>
      </c>
      <c r="BR533" s="19" t="str">
        <f t="shared" si="44"/>
        <v>*</v>
      </c>
      <c r="BS533" s="19" t="str">
        <f t="shared" si="45"/>
        <v>*</v>
      </c>
      <c r="BT533" s="8" t="str">
        <f t="shared" si="46"/>
        <v/>
      </c>
    </row>
    <row r="534" spans="1:72">
      <c r="A534" s="47" t="str">
        <f t="shared" si="42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43"/>
        <v>Aderente</v>
      </c>
      <c r="BR534" s="19" t="str">
        <f t="shared" si="44"/>
        <v>*</v>
      </c>
      <c r="BS534" s="19" t="str">
        <f t="shared" si="45"/>
        <v>*</v>
      </c>
      <c r="BT534" s="8" t="str">
        <f t="shared" si="46"/>
        <v/>
      </c>
    </row>
    <row r="535" spans="1:72">
      <c r="A535" s="47" t="str">
        <f t="shared" si="42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43"/>
        <v>Aderente</v>
      </c>
      <c r="BR535" s="19" t="str">
        <f t="shared" si="44"/>
        <v>*</v>
      </c>
      <c r="BS535" s="19" t="str">
        <f t="shared" si="45"/>
        <v>*</v>
      </c>
      <c r="BT535" s="8" t="str">
        <f t="shared" si="46"/>
        <v/>
      </c>
    </row>
    <row r="536" spans="1:72">
      <c r="A536" s="47" t="str">
        <f t="shared" si="42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43"/>
        <v>Aderente</v>
      </c>
      <c r="BR536" s="19" t="str">
        <f t="shared" si="44"/>
        <v>*</v>
      </c>
      <c r="BS536" s="19" t="str">
        <f t="shared" si="45"/>
        <v>*</v>
      </c>
      <c r="BT536" s="8" t="str">
        <f t="shared" si="46"/>
        <v/>
      </c>
    </row>
    <row r="537" spans="1:72">
      <c r="A537" s="47" t="str">
        <f t="shared" si="42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43"/>
        <v>Aderente</v>
      </c>
      <c r="BR537" s="19" t="str">
        <f t="shared" si="44"/>
        <v>*</v>
      </c>
      <c r="BS537" s="19" t="str">
        <f t="shared" si="45"/>
        <v>*</v>
      </c>
      <c r="BT537" s="8" t="str">
        <f t="shared" si="46"/>
        <v/>
      </c>
    </row>
    <row r="538" spans="1:72">
      <c r="A538" s="47" t="str">
        <f t="shared" si="42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43"/>
        <v>Aderente</v>
      </c>
      <c r="BR538" s="19" t="str">
        <f t="shared" si="44"/>
        <v>*</v>
      </c>
      <c r="BS538" s="19" t="str">
        <f t="shared" si="45"/>
        <v>*</v>
      </c>
      <c r="BT538" s="8" t="str">
        <f t="shared" si="46"/>
        <v/>
      </c>
    </row>
    <row r="539" spans="1:72">
      <c r="A539" s="47" t="str">
        <f t="shared" si="42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43"/>
        <v>Aderente</v>
      </c>
      <c r="BR539" s="19" t="str">
        <f t="shared" si="44"/>
        <v>*</v>
      </c>
      <c r="BS539" s="19" t="str">
        <f t="shared" si="45"/>
        <v>*</v>
      </c>
      <c r="BT539" s="8" t="str">
        <f t="shared" si="46"/>
        <v/>
      </c>
    </row>
    <row r="540" spans="1:72">
      <c r="A540" s="47" t="str">
        <f t="shared" si="42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43"/>
        <v>Aderente</v>
      </c>
      <c r="BR540" s="19" t="str">
        <f t="shared" si="44"/>
        <v>*</v>
      </c>
      <c r="BS540" s="19" t="str">
        <f t="shared" si="45"/>
        <v>*</v>
      </c>
      <c r="BT540" s="8" t="str">
        <f t="shared" si="46"/>
        <v/>
      </c>
    </row>
    <row r="541" spans="1:72">
      <c r="A541" s="47" t="str">
        <f t="shared" si="42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43"/>
        <v>Aderente</v>
      </c>
      <c r="BR541" s="19" t="str">
        <f t="shared" si="44"/>
        <v>*</v>
      </c>
      <c r="BS541" s="19" t="str">
        <f t="shared" si="45"/>
        <v>*</v>
      </c>
      <c r="BT541" s="8" t="str">
        <f t="shared" si="46"/>
        <v/>
      </c>
    </row>
    <row r="542" spans="1:72">
      <c r="A542" s="47" t="str">
        <f t="shared" si="42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43"/>
        <v>Aderente</v>
      </c>
      <c r="BR542" s="19" t="str">
        <f t="shared" si="44"/>
        <v>*</v>
      </c>
      <c r="BS542" s="19" t="str">
        <f t="shared" si="45"/>
        <v>*</v>
      </c>
      <c r="BT542" s="8" t="str">
        <f t="shared" si="46"/>
        <v/>
      </c>
    </row>
    <row r="543" spans="1:72">
      <c r="A543" s="47" t="str">
        <f t="shared" si="42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43"/>
        <v>Aderente</v>
      </c>
      <c r="BR543" s="19" t="str">
        <f t="shared" si="44"/>
        <v>*</v>
      </c>
      <c r="BS543" s="19" t="str">
        <f t="shared" si="45"/>
        <v>*</v>
      </c>
      <c r="BT543" s="8" t="str">
        <f t="shared" si="46"/>
        <v/>
      </c>
    </row>
    <row r="544" spans="1:72">
      <c r="A544" s="47" t="str">
        <f t="shared" si="42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43"/>
        <v>Aderente</v>
      </c>
      <c r="BR544" s="19" t="str">
        <f t="shared" si="44"/>
        <v>*</v>
      </c>
      <c r="BS544" s="19" t="str">
        <f t="shared" si="45"/>
        <v>*</v>
      </c>
      <c r="BT544" s="8" t="str">
        <f t="shared" si="46"/>
        <v/>
      </c>
    </row>
    <row r="545" spans="1:72">
      <c r="A545" s="47" t="str">
        <f t="shared" si="42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43"/>
        <v>Aderente</v>
      </c>
      <c r="BR545" s="19" t="str">
        <f t="shared" si="44"/>
        <v>*</v>
      </c>
      <c r="BS545" s="19" t="str">
        <f t="shared" si="45"/>
        <v>*</v>
      </c>
      <c r="BT545" s="8" t="str">
        <f t="shared" si="46"/>
        <v/>
      </c>
    </row>
    <row r="546" spans="1:72">
      <c r="A546" s="47" t="str">
        <f t="shared" si="42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43"/>
        <v>Aderente</v>
      </c>
      <c r="BR546" s="19" t="str">
        <f t="shared" si="44"/>
        <v>*</v>
      </c>
      <c r="BS546" s="19" t="str">
        <f t="shared" si="45"/>
        <v>*</v>
      </c>
      <c r="BT546" s="8" t="str">
        <f t="shared" si="46"/>
        <v/>
      </c>
    </row>
    <row r="547" spans="1:72">
      <c r="A547" s="47" t="str">
        <f t="shared" si="42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43"/>
        <v>Aderente</v>
      </c>
      <c r="BR547" s="19" t="str">
        <f t="shared" si="44"/>
        <v>*</v>
      </c>
      <c r="BS547" s="19" t="str">
        <f t="shared" si="45"/>
        <v>*</v>
      </c>
      <c r="BT547" s="8" t="str">
        <f t="shared" si="46"/>
        <v/>
      </c>
    </row>
    <row r="548" spans="1:72">
      <c r="A548" s="47" t="str">
        <f t="shared" si="42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43"/>
        <v>Aderente</v>
      </c>
      <c r="BR548" s="19" t="str">
        <f t="shared" si="44"/>
        <v>*</v>
      </c>
      <c r="BS548" s="19" t="str">
        <f t="shared" si="45"/>
        <v>*</v>
      </c>
      <c r="BT548" s="8" t="str">
        <f t="shared" si="46"/>
        <v/>
      </c>
    </row>
    <row r="549" spans="1:72">
      <c r="A549" s="47" t="str">
        <f t="shared" si="42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43"/>
        <v>Aderente</v>
      </c>
      <c r="BR549" s="19" t="str">
        <f t="shared" si="44"/>
        <v>*</v>
      </c>
      <c r="BS549" s="19" t="str">
        <f t="shared" si="45"/>
        <v>*</v>
      </c>
      <c r="BT549" s="8" t="str">
        <f t="shared" si="46"/>
        <v/>
      </c>
    </row>
    <row r="550" spans="1:72">
      <c r="A550" s="47" t="str">
        <f t="shared" si="42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43"/>
        <v>Aderente</v>
      </c>
      <c r="BR550" s="19" t="str">
        <f t="shared" si="44"/>
        <v>*</v>
      </c>
      <c r="BS550" s="19" t="str">
        <f t="shared" si="45"/>
        <v>*</v>
      </c>
      <c r="BT550" s="8" t="str">
        <f t="shared" si="46"/>
        <v/>
      </c>
    </row>
    <row r="551" spans="1:72">
      <c r="A551" s="47" t="str">
        <f t="shared" si="42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43"/>
        <v>Aderente</v>
      </c>
      <c r="BR551" s="19" t="str">
        <f t="shared" si="44"/>
        <v>*</v>
      </c>
      <c r="BS551" s="19" t="str">
        <f t="shared" si="45"/>
        <v>*</v>
      </c>
      <c r="BT551" s="8" t="str">
        <f t="shared" si="46"/>
        <v/>
      </c>
    </row>
    <row r="552" spans="1:72">
      <c r="A552" s="47" t="str">
        <f t="shared" si="42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43"/>
        <v>Aderente</v>
      </c>
      <c r="BR552" s="19" t="str">
        <f t="shared" si="44"/>
        <v>*</v>
      </c>
      <c r="BS552" s="19" t="str">
        <f t="shared" si="45"/>
        <v>*</v>
      </c>
      <c r="BT552" s="8" t="str">
        <f t="shared" si="46"/>
        <v/>
      </c>
    </row>
    <row r="553" spans="1:72">
      <c r="A553" s="47" t="str">
        <f t="shared" si="42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43"/>
        <v>Aderente</v>
      </c>
      <c r="BR553" s="19" t="str">
        <f t="shared" si="44"/>
        <v>*</v>
      </c>
      <c r="BS553" s="19" t="str">
        <f t="shared" si="45"/>
        <v>*</v>
      </c>
      <c r="BT553" s="8" t="str">
        <f t="shared" si="46"/>
        <v/>
      </c>
    </row>
    <row r="554" spans="1:72">
      <c r="A554" s="47" t="str">
        <f t="shared" si="42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43"/>
        <v>Aderente</v>
      </c>
      <c r="BR554" s="19" t="str">
        <f t="shared" si="44"/>
        <v>*</v>
      </c>
      <c r="BS554" s="19" t="str">
        <f t="shared" si="45"/>
        <v>*</v>
      </c>
      <c r="BT554" s="8" t="str">
        <f t="shared" si="46"/>
        <v/>
      </c>
    </row>
    <row r="555" spans="1:72">
      <c r="A555" s="47" t="str">
        <f t="shared" si="42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43"/>
        <v>Aderente</v>
      </c>
      <c r="BR555" s="19" t="str">
        <f t="shared" si="44"/>
        <v>*</v>
      </c>
      <c r="BS555" s="19" t="str">
        <f t="shared" si="45"/>
        <v>*</v>
      </c>
      <c r="BT555" s="8" t="str">
        <f t="shared" si="46"/>
        <v/>
      </c>
    </row>
    <row r="556" spans="1:72">
      <c r="A556" s="47" t="str">
        <f t="shared" si="42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43"/>
        <v>Aderente</v>
      </c>
      <c r="BR556" s="19" t="str">
        <f t="shared" si="44"/>
        <v>*</v>
      </c>
      <c r="BS556" s="19" t="str">
        <f t="shared" si="45"/>
        <v>*</v>
      </c>
      <c r="BT556" s="8" t="str">
        <f t="shared" si="46"/>
        <v/>
      </c>
    </row>
    <row r="557" spans="1:72">
      <c r="A557" s="47" t="str">
        <f t="shared" si="42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43"/>
        <v>Aderente</v>
      </c>
      <c r="BR557" s="19" t="str">
        <f t="shared" si="44"/>
        <v>*</v>
      </c>
      <c r="BS557" s="19" t="str">
        <f t="shared" si="45"/>
        <v>*</v>
      </c>
      <c r="BT557" s="8" t="str">
        <f t="shared" si="46"/>
        <v/>
      </c>
    </row>
    <row r="558" spans="1:72">
      <c r="A558" s="47" t="str">
        <f t="shared" si="42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43"/>
        <v>Aderente</v>
      </c>
      <c r="BR558" s="19" t="str">
        <f t="shared" si="44"/>
        <v>*</v>
      </c>
      <c r="BS558" s="19" t="str">
        <f t="shared" si="45"/>
        <v>*</v>
      </c>
      <c r="BT558" s="8" t="str">
        <f t="shared" si="46"/>
        <v/>
      </c>
    </row>
    <row r="559" spans="1:72">
      <c r="A559" s="47" t="str">
        <f t="shared" si="42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43"/>
        <v>Aderente</v>
      </c>
      <c r="BR559" s="19" t="str">
        <f t="shared" si="44"/>
        <v>*</v>
      </c>
      <c r="BS559" s="19" t="str">
        <f t="shared" si="45"/>
        <v>*</v>
      </c>
      <c r="BT559" s="8" t="str">
        <f t="shared" si="46"/>
        <v/>
      </c>
    </row>
    <row r="560" spans="1:72">
      <c r="A560" s="47" t="str">
        <f t="shared" si="42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43"/>
        <v>Aderente</v>
      </c>
      <c r="BR560" s="19" t="str">
        <f t="shared" si="44"/>
        <v>*</v>
      </c>
      <c r="BS560" s="19" t="str">
        <f t="shared" si="45"/>
        <v>*</v>
      </c>
      <c r="BT560" s="8" t="str">
        <f t="shared" si="46"/>
        <v/>
      </c>
    </row>
    <row r="561" spans="1:72">
      <c r="A561" s="47" t="str">
        <f t="shared" si="42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43"/>
        <v>Aderente</v>
      </c>
      <c r="BR561" s="19" t="str">
        <f t="shared" si="44"/>
        <v>*</v>
      </c>
      <c r="BS561" s="19" t="str">
        <f t="shared" si="45"/>
        <v>*</v>
      </c>
      <c r="BT561" s="8" t="str">
        <f t="shared" si="46"/>
        <v/>
      </c>
    </row>
    <row r="562" spans="1:72">
      <c r="A562" s="47" t="str">
        <f t="shared" si="42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43"/>
        <v>Aderente</v>
      </c>
      <c r="BR562" s="19" t="str">
        <f t="shared" si="44"/>
        <v>*</v>
      </c>
      <c r="BS562" s="19" t="str">
        <f t="shared" si="45"/>
        <v>*</v>
      </c>
      <c r="BT562" s="8" t="str">
        <f t="shared" si="46"/>
        <v/>
      </c>
    </row>
    <row r="563" spans="1:72">
      <c r="A563" s="47" t="str">
        <f t="shared" si="42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43"/>
        <v>Aderente</v>
      </c>
      <c r="BR563" s="19" t="str">
        <f t="shared" si="44"/>
        <v>*</v>
      </c>
      <c r="BS563" s="19" t="str">
        <f t="shared" si="45"/>
        <v>*</v>
      </c>
      <c r="BT563" s="8" t="str">
        <f t="shared" si="46"/>
        <v/>
      </c>
    </row>
    <row r="564" spans="1:72">
      <c r="A564" s="47" t="str">
        <f t="shared" si="42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43"/>
        <v>Aderente</v>
      </c>
      <c r="BR564" s="19" t="str">
        <f t="shared" si="44"/>
        <v>*</v>
      </c>
      <c r="BS564" s="19" t="str">
        <f t="shared" si="45"/>
        <v>*</v>
      </c>
      <c r="BT564" s="8" t="str">
        <f t="shared" si="46"/>
        <v/>
      </c>
    </row>
    <row r="565" spans="1:72">
      <c r="A565" s="47" t="str">
        <f t="shared" si="42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43"/>
        <v>Aderente</v>
      </c>
      <c r="BR565" s="19" t="str">
        <f t="shared" si="44"/>
        <v>*</v>
      </c>
      <c r="BS565" s="19" t="str">
        <f t="shared" si="45"/>
        <v>*</v>
      </c>
      <c r="BT565" s="8" t="str">
        <f t="shared" si="46"/>
        <v/>
      </c>
    </row>
    <row r="566" spans="1:72">
      <c r="A566" s="47" t="str">
        <f t="shared" si="42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43"/>
        <v>Aderente</v>
      </c>
      <c r="BR566" s="19" t="str">
        <f t="shared" si="44"/>
        <v>*</v>
      </c>
      <c r="BS566" s="19" t="str">
        <f t="shared" si="45"/>
        <v>*</v>
      </c>
      <c r="BT566" s="8" t="str">
        <f t="shared" si="46"/>
        <v/>
      </c>
    </row>
    <row r="567" spans="1:72">
      <c r="A567" s="47" t="str">
        <f t="shared" si="42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43"/>
        <v>Aderente</v>
      </c>
      <c r="BR567" s="19" t="str">
        <f t="shared" si="44"/>
        <v>*</v>
      </c>
      <c r="BS567" s="19" t="str">
        <f t="shared" si="45"/>
        <v>*</v>
      </c>
      <c r="BT567" s="8" t="str">
        <f t="shared" si="46"/>
        <v/>
      </c>
    </row>
    <row r="568" spans="1:72">
      <c r="A568" s="47" t="str">
        <f t="shared" si="42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43"/>
        <v>Aderente</v>
      </c>
      <c r="BR568" s="19" t="str">
        <f t="shared" si="44"/>
        <v>*</v>
      </c>
      <c r="BS568" s="19" t="str">
        <f t="shared" si="45"/>
        <v>*</v>
      </c>
      <c r="BT568" s="8" t="str">
        <f t="shared" si="46"/>
        <v/>
      </c>
    </row>
    <row r="569" spans="1:72">
      <c r="A569" s="47" t="str">
        <f t="shared" si="42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43"/>
        <v>Aderente</v>
      </c>
      <c r="BR569" s="19" t="str">
        <f t="shared" si="44"/>
        <v>*</v>
      </c>
      <c r="BS569" s="19" t="str">
        <f t="shared" si="45"/>
        <v>*</v>
      </c>
      <c r="BT569" s="8" t="str">
        <f t="shared" si="46"/>
        <v/>
      </c>
    </row>
    <row r="570" spans="1:72">
      <c r="A570" s="47" t="str">
        <f t="shared" si="42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43"/>
        <v>Aderente</v>
      </c>
      <c r="BR570" s="19" t="str">
        <f t="shared" si="44"/>
        <v>*</v>
      </c>
      <c r="BS570" s="19" t="str">
        <f t="shared" si="45"/>
        <v>*</v>
      </c>
      <c r="BT570" s="8" t="str">
        <f t="shared" si="46"/>
        <v/>
      </c>
    </row>
    <row r="571" spans="1:72">
      <c r="A571" s="47" t="str">
        <f t="shared" si="42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43"/>
        <v>Aderente</v>
      </c>
      <c r="BR571" s="19" t="str">
        <f t="shared" si="44"/>
        <v>*</v>
      </c>
      <c r="BS571" s="19" t="str">
        <f t="shared" si="45"/>
        <v>*</v>
      </c>
      <c r="BT571" s="8" t="str">
        <f t="shared" si="46"/>
        <v/>
      </c>
    </row>
    <row r="572" spans="1:72">
      <c r="A572" s="47" t="str">
        <f t="shared" si="42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43"/>
        <v>Aderente</v>
      </c>
      <c r="BR572" s="19" t="str">
        <f t="shared" si="44"/>
        <v>*</v>
      </c>
      <c r="BS572" s="19" t="str">
        <f t="shared" si="45"/>
        <v>*</v>
      </c>
      <c r="BT572" s="8" t="str">
        <f t="shared" si="46"/>
        <v/>
      </c>
    </row>
    <row r="573" spans="1:72">
      <c r="A573" s="47" t="str">
        <f t="shared" si="42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43"/>
        <v>Aderente</v>
      </c>
      <c r="BR573" s="19" t="str">
        <f t="shared" si="44"/>
        <v>*</v>
      </c>
      <c r="BS573" s="19" t="str">
        <f t="shared" si="45"/>
        <v>*</v>
      </c>
      <c r="BT573" s="8" t="str">
        <f t="shared" si="46"/>
        <v/>
      </c>
    </row>
    <row r="574" spans="1:72">
      <c r="A574" s="47" t="str">
        <f t="shared" si="42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43"/>
        <v>Aderente</v>
      </c>
      <c r="BR574" s="19" t="str">
        <f t="shared" si="44"/>
        <v>*</v>
      </c>
      <c r="BS574" s="19" t="str">
        <f t="shared" si="45"/>
        <v>*</v>
      </c>
      <c r="BT574" s="8" t="str">
        <f t="shared" si="46"/>
        <v/>
      </c>
    </row>
    <row r="575" spans="1:72">
      <c r="A575" s="47" t="str">
        <f t="shared" si="42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43"/>
        <v>Aderente</v>
      </c>
      <c r="BR575" s="19" t="str">
        <f t="shared" si="44"/>
        <v>*</v>
      </c>
      <c r="BS575" s="19" t="str">
        <f t="shared" si="45"/>
        <v>*</v>
      </c>
      <c r="BT575" s="8" t="str">
        <f t="shared" si="46"/>
        <v/>
      </c>
    </row>
    <row r="576" spans="1:72">
      <c r="A576" s="47" t="str">
        <f t="shared" si="42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43"/>
        <v>Aderente</v>
      </c>
      <c r="BR576" s="19" t="str">
        <f t="shared" si="44"/>
        <v>*</v>
      </c>
      <c r="BS576" s="19" t="str">
        <f t="shared" si="45"/>
        <v>*</v>
      </c>
      <c r="BT576" s="8" t="str">
        <f t="shared" si="46"/>
        <v/>
      </c>
    </row>
    <row r="577" spans="1:72">
      <c r="A577" s="47" t="str">
        <f t="shared" si="42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43"/>
        <v>Aderente</v>
      </c>
      <c r="BR577" s="19" t="str">
        <f t="shared" si="44"/>
        <v>*</v>
      </c>
      <c r="BS577" s="19" t="str">
        <f t="shared" si="45"/>
        <v>*</v>
      </c>
      <c r="BT577" s="8" t="str">
        <f t="shared" si="46"/>
        <v/>
      </c>
    </row>
    <row r="578" spans="1:72">
      <c r="A578" s="47" t="str">
        <f t="shared" si="42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43"/>
        <v>Aderente</v>
      </c>
      <c r="BR578" s="19" t="str">
        <f t="shared" si="44"/>
        <v>*</v>
      </c>
      <c r="BS578" s="19" t="str">
        <f t="shared" si="45"/>
        <v>*</v>
      </c>
      <c r="BT578" s="8" t="str">
        <f t="shared" si="46"/>
        <v/>
      </c>
    </row>
    <row r="579" spans="1:72">
      <c r="A579" s="47" t="str">
        <f t="shared" si="42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43"/>
        <v>Aderente</v>
      </c>
      <c r="BR579" s="19" t="str">
        <f t="shared" si="44"/>
        <v>*</v>
      </c>
      <c r="BS579" s="19" t="str">
        <f t="shared" si="45"/>
        <v>*</v>
      </c>
      <c r="BT579" s="8" t="str">
        <f t="shared" si="46"/>
        <v/>
      </c>
    </row>
    <row r="580" spans="1:72">
      <c r="A580" s="47" t="str">
        <f t="shared" si="42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43"/>
        <v>Aderente</v>
      </c>
      <c r="BR580" s="19" t="str">
        <f t="shared" si="44"/>
        <v>*</v>
      </c>
      <c r="BS580" s="19" t="str">
        <f t="shared" si="45"/>
        <v>*</v>
      </c>
      <c r="BT580" s="8" t="str">
        <f t="shared" si="46"/>
        <v/>
      </c>
    </row>
    <row r="581" spans="1:72">
      <c r="A581" s="47" t="str">
        <f t="shared" si="42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43"/>
        <v>Aderente</v>
      </c>
      <c r="BR581" s="19" t="str">
        <f t="shared" si="44"/>
        <v>*</v>
      </c>
      <c r="BS581" s="19" t="str">
        <f t="shared" si="45"/>
        <v>*</v>
      </c>
      <c r="BT581" s="8" t="str">
        <f t="shared" si="46"/>
        <v/>
      </c>
    </row>
    <row r="582" spans="1:72">
      <c r="A582" s="47" t="str">
        <f t="shared" si="42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43"/>
        <v>Aderente</v>
      </c>
      <c r="BR582" s="19" t="str">
        <f t="shared" si="44"/>
        <v>*</v>
      </c>
      <c r="BS582" s="19" t="str">
        <f t="shared" si="45"/>
        <v>*</v>
      </c>
      <c r="BT582" s="8" t="str">
        <f t="shared" si="46"/>
        <v/>
      </c>
    </row>
    <row r="583" spans="1:72">
      <c r="A583" s="47" t="str">
        <f t="shared" ref="A583:A646" si="47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48">IF(AND(BR583&lt;1,BS583&lt;1),"Produção e Intervalo",IF(BR583&lt;1,"Intervalo",IF(BS583&lt;1,"Produção","Aderente")))</f>
        <v>Aderente</v>
      </c>
      <c r="BR583" s="19" t="str">
        <f t="shared" ref="BR583:BR646" si="49">IF(OR(B583="",F583=""),"*",AY583/P583)</f>
        <v>*</v>
      </c>
      <c r="BS583" s="19" t="str">
        <f t="shared" ref="BS583:BS646" si="50">IF(OR(B583="",F583=""),"*",BA583/Q583)</f>
        <v>*</v>
      </c>
      <c r="BT583" s="8" t="str">
        <f t="shared" ref="BT583:BT646" si="51">IF(BN583="","",SUBSTITUTE(BM583," ","")&amp;SUBSTITUTE(BN583," ",""))</f>
        <v/>
      </c>
    </row>
    <row r="584" spans="1:72">
      <c r="A584" s="47" t="str">
        <f t="shared" si="47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48"/>
        <v>Aderente</v>
      </c>
      <c r="BR584" s="19" t="str">
        <f t="shared" si="49"/>
        <v>*</v>
      </c>
      <c r="BS584" s="19" t="str">
        <f t="shared" si="50"/>
        <v>*</v>
      </c>
      <c r="BT584" s="8" t="str">
        <f t="shared" si="51"/>
        <v/>
      </c>
    </row>
    <row r="585" spans="1:72">
      <c r="A585" s="47" t="str">
        <f t="shared" si="4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48"/>
        <v>Aderente</v>
      </c>
      <c r="BR585" s="19" t="str">
        <f t="shared" si="49"/>
        <v>*</v>
      </c>
      <c r="BS585" s="19" t="str">
        <f t="shared" si="50"/>
        <v>*</v>
      </c>
      <c r="BT585" s="8" t="str">
        <f t="shared" si="51"/>
        <v/>
      </c>
    </row>
    <row r="586" spans="1:72">
      <c r="A586" s="47" t="str">
        <f t="shared" si="4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48"/>
        <v>Aderente</v>
      </c>
      <c r="BR586" s="19" t="str">
        <f t="shared" si="49"/>
        <v>*</v>
      </c>
      <c r="BS586" s="19" t="str">
        <f t="shared" si="50"/>
        <v>*</v>
      </c>
      <c r="BT586" s="8" t="str">
        <f t="shared" si="51"/>
        <v/>
      </c>
    </row>
    <row r="587" spans="1:72">
      <c r="A587" s="47" t="str">
        <f t="shared" si="4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48"/>
        <v>Aderente</v>
      </c>
      <c r="BR587" s="19" t="str">
        <f t="shared" si="49"/>
        <v>*</v>
      </c>
      <c r="BS587" s="19" t="str">
        <f t="shared" si="50"/>
        <v>*</v>
      </c>
      <c r="BT587" s="8" t="str">
        <f t="shared" si="51"/>
        <v/>
      </c>
    </row>
    <row r="588" spans="1:72">
      <c r="A588" s="47" t="str">
        <f t="shared" si="4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48"/>
        <v>Aderente</v>
      </c>
      <c r="BR588" s="19" t="str">
        <f t="shared" si="49"/>
        <v>*</v>
      </c>
      <c r="BS588" s="19" t="str">
        <f t="shared" si="50"/>
        <v>*</v>
      </c>
      <c r="BT588" s="8" t="str">
        <f t="shared" si="51"/>
        <v/>
      </c>
    </row>
    <row r="589" spans="1:72">
      <c r="A589" s="47" t="str">
        <f t="shared" si="4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48"/>
        <v>Aderente</v>
      </c>
      <c r="BR589" s="19" t="str">
        <f t="shared" si="49"/>
        <v>*</v>
      </c>
      <c r="BS589" s="19" t="str">
        <f t="shared" si="50"/>
        <v>*</v>
      </c>
      <c r="BT589" s="8" t="str">
        <f t="shared" si="51"/>
        <v/>
      </c>
    </row>
    <row r="590" spans="1:72">
      <c r="A590" s="47" t="str">
        <f t="shared" si="4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48"/>
        <v>Aderente</v>
      </c>
      <c r="BR590" s="19" t="str">
        <f t="shared" si="49"/>
        <v>*</v>
      </c>
      <c r="BS590" s="19" t="str">
        <f t="shared" si="50"/>
        <v>*</v>
      </c>
      <c r="BT590" s="8" t="str">
        <f t="shared" si="51"/>
        <v/>
      </c>
    </row>
    <row r="591" spans="1:72">
      <c r="A591" s="47" t="str">
        <f t="shared" si="4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48"/>
        <v>Aderente</v>
      </c>
      <c r="BR591" s="19" t="str">
        <f t="shared" si="49"/>
        <v>*</v>
      </c>
      <c r="BS591" s="19" t="str">
        <f t="shared" si="50"/>
        <v>*</v>
      </c>
      <c r="BT591" s="8" t="str">
        <f t="shared" si="51"/>
        <v/>
      </c>
    </row>
    <row r="592" spans="1:72">
      <c r="A592" s="47" t="str">
        <f t="shared" si="4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48"/>
        <v>Aderente</v>
      </c>
      <c r="BR592" s="19" t="str">
        <f t="shared" si="49"/>
        <v>*</v>
      </c>
      <c r="BS592" s="19" t="str">
        <f t="shared" si="50"/>
        <v>*</v>
      </c>
      <c r="BT592" s="8" t="str">
        <f t="shared" si="51"/>
        <v/>
      </c>
    </row>
    <row r="593" spans="1:72">
      <c r="A593" s="47" t="str">
        <f t="shared" si="4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48"/>
        <v>Aderente</v>
      </c>
      <c r="BR593" s="19" t="str">
        <f t="shared" si="49"/>
        <v>*</v>
      </c>
      <c r="BS593" s="19" t="str">
        <f t="shared" si="50"/>
        <v>*</v>
      </c>
      <c r="BT593" s="8" t="str">
        <f t="shared" si="51"/>
        <v/>
      </c>
    </row>
    <row r="594" spans="1:72">
      <c r="A594" s="47" t="str">
        <f t="shared" si="4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48"/>
        <v>Aderente</v>
      </c>
      <c r="BR594" s="19" t="str">
        <f t="shared" si="49"/>
        <v>*</v>
      </c>
      <c r="BS594" s="19" t="str">
        <f t="shared" si="50"/>
        <v>*</v>
      </c>
      <c r="BT594" s="8" t="str">
        <f t="shared" si="51"/>
        <v/>
      </c>
    </row>
    <row r="595" spans="1:72">
      <c r="A595" s="47" t="str">
        <f t="shared" si="4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48"/>
        <v>Aderente</v>
      </c>
      <c r="BR595" s="19" t="str">
        <f t="shared" si="49"/>
        <v>*</v>
      </c>
      <c r="BS595" s="19" t="str">
        <f t="shared" si="50"/>
        <v>*</v>
      </c>
      <c r="BT595" s="8" t="str">
        <f t="shared" si="51"/>
        <v/>
      </c>
    </row>
    <row r="596" spans="1:72">
      <c r="A596" s="47" t="str">
        <f t="shared" si="4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48"/>
        <v>Aderente</v>
      </c>
      <c r="BR596" s="19" t="str">
        <f t="shared" si="49"/>
        <v>*</v>
      </c>
      <c r="BS596" s="19" t="str">
        <f t="shared" si="50"/>
        <v>*</v>
      </c>
      <c r="BT596" s="8" t="str">
        <f t="shared" si="51"/>
        <v/>
      </c>
    </row>
    <row r="597" spans="1:72">
      <c r="A597" s="47" t="str">
        <f t="shared" si="4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48"/>
        <v>Aderente</v>
      </c>
      <c r="BR597" s="19" t="str">
        <f t="shared" si="49"/>
        <v>*</v>
      </c>
      <c r="BS597" s="19" t="str">
        <f t="shared" si="50"/>
        <v>*</v>
      </c>
      <c r="BT597" s="8" t="str">
        <f t="shared" si="51"/>
        <v/>
      </c>
    </row>
    <row r="598" spans="1:72">
      <c r="A598" s="47" t="str">
        <f t="shared" si="4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48"/>
        <v>Aderente</v>
      </c>
      <c r="BR598" s="19" t="str">
        <f t="shared" si="49"/>
        <v>*</v>
      </c>
      <c r="BS598" s="19" t="str">
        <f t="shared" si="50"/>
        <v>*</v>
      </c>
      <c r="BT598" s="8" t="str">
        <f t="shared" si="51"/>
        <v/>
      </c>
    </row>
    <row r="599" spans="1:72">
      <c r="A599" s="47" t="str">
        <f t="shared" si="4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48"/>
        <v>Aderente</v>
      </c>
      <c r="BR599" s="19" t="str">
        <f t="shared" si="49"/>
        <v>*</v>
      </c>
      <c r="BS599" s="19" t="str">
        <f t="shared" si="50"/>
        <v>*</v>
      </c>
      <c r="BT599" s="8" t="str">
        <f t="shared" si="51"/>
        <v/>
      </c>
    </row>
    <row r="600" spans="1:72">
      <c r="A600" s="47" t="str">
        <f t="shared" si="4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48"/>
        <v>Aderente</v>
      </c>
      <c r="BR600" s="19" t="str">
        <f t="shared" si="49"/>
        <v>*</v>
      </c>
      <c r="BS600" s="19" t="str">
        <f t="shared" si="50"/>
        <v>*</v>
      </c>
      <c r="BT600" s="8" t="str">
        <f t="shared" si="51"/>
        <v/>
      </c>
    </row>
    <row r="601" spans="1:72">
      <c r="A601" s="47" t="str">
        <f t="shared" si="4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48"/>
        <v>Aderente</v>
      </c>
      <c r="BR601" s="19" t="str">
        <f t="shared" si="49"/>
        <v>*</v>
      </c>
      <c r="BS601" s="19" t="str">
        <f t="shared" si="50"/>
        <v>*</v>
      </c>
      <c r="BT601" s="8" t="str">
        <f t="shared" si="51"/>
        <v/>
      </c>
    </row>
    <row r="602" spans="1:72">
      <c r="A602" s="47" t="str">
        <f t="shared" si="4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48"/>
        <v>Aderente</v>
      </c>
      <c r="BR602" s="19" t="str">
        <f t="shared" si="49"/>
        <v>*</v>
      </c>
      <c r="BS602" s="19" t="str">
        <f t="shared" si="50"/>
        <v>*</v>
      </c>
      <c r="BT602" s="8" t="str">
        <f t="shared" si="51"/>
        <v/>
      </c>
    </row>
    <row r="603" spans="1:72">
      <c r="A603" s="47" t="str">
        <f t="shared" si="4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48"/>
        <v>Aderente</v>
      </c>
      <c r="BR603" s="19" t="str">
        <f t="shared" si="49"/>
        <v>*</v>
      </c>
      <c r="BS603" s="19" t="str">
        <f t="shared" si="50"/>
        <v>*</v>
      </c>
      <c r="BT603" s="8" t="str">
        <f t="shared" si="51"/>
        <v/>
      </c>
    </row>
    <row r="604" spans="1:72">
      <c r="A604" s="47" t="str">
        <f t="shared" si="4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48"/>
        <v>Aderente</v>
      </c>
      <c r="BR604" s="19" t="str">
        <f t="shared" si="49"/>
        <v>*</v>
      </c>
      <c r="BS604" s="19" t="str">
        <f t="shared" si="50"/>
        <v>*</v>
      </c>
      <c r="BT604" s="8" t="str">
        <f t="shared" si="51"/>
        <v/>
      </c>
    </row>
    <row r="605" spans="1:72">
      <c r="A605" s="47" t="str">
        <f t="shared" si="4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48"/>
        <v>Aderente</v>
      </c>
      <c r="BR605" s="19" t="str">
        <f t="shared" si="49"/>
        <v>*</v>
      </c>
      <c r="BS605" s="19" t="str">
        <f t="shared" si="50"/>
        <v>*</v>
      </c>
      <c r="BT605" s="8" t="str">
        <f t="shared" si="51"/>
        <v/>
      </c>
    </row>
    <row r="606" spans="1:72">
      <c r="A606" s="47" t="str">
        <f t="shared" si="4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48"/>
        <v>Aderente</v>
      </c>
      <c r="BR606" s="19" t="str">
        <f t="shared" si="49"/>
        <v>*</v>
      </c>
      <c r="BS606" s="19" t="str">
        <f t="shared" si="50"/>
        <v>*</v>
      </c>
      <c r="BT606" s="8" t="str">
        <f t="shared" si="51"/>
        <v/>
      </c>
    </row>
    <row r="607" spans="1:72">
      <c r="A607" s="47" t="str">
        <f t="shared" si="4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48"/>
        <v>Aderente</v>
      </c>
      <c r="BR607" s="19" t="str">
        <f t="shared" si="49"/>
        <v>*</v>
      </c>
      <c r="BS607" s="19" t="str">
        <f t="shared" si="50"/>
        <v>*</v>
      </c>
      <c r="BT607" s="8" t="str">
        <f t="shared" si="51"/>
        <v/>
      </c>
    </row>
    <row r="608" spans="1:72">
      <c r="A608" s="47" t="str">
        <f t="shared" si="4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48"/>
        <v>Aderente</v>
      </c>
      <c r="BR608" s="19" t="str">
        <f t="shared" si="49"/>
        <v>*</v>
      </c>
      <c r="BS608" s="19" t="str">
        <f t="shared" si="50"/>
        <v>*</v>
      </c>
      <c r="BT608" s="8" t="str">
        <f t="shared" si="51"/>
        <v/>
      </c>
    </row>
    <row r="609" spans="1:72">
      <c r="A609" s="47" t="str">
        <f t="shared" si="4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48"/>
        <v>Aderente</v>
      </c>
      <c r="BR609" s="19" t="str">
        <f t="shared" si="49"/>
        <v>*</v>
      </c>
      <c r="BS609" s="19" t="str">
        <f t="shared" si="50"/>
        <v>*</v>
      </c>
      <c r="BT609" s="8" t="str">
        <f t="shared" si="51"/>
        <v/>
      </c>
    </row>
    <row r="610" spans="1:72">
      <c r="A610" s="47" t="str">
        <f t="shared" si="4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48"/>
        <v>Aderente</v>
      </c>
      <c r="BR610" s="19" t="str">
        <f t="shared" si="49"/>
        <v>*</v>
      </c>
      <c r="BS610" s="19" t="str">
        <f t="shared" si="50"/>
        <v>*</v>
      </c>
      <c r="BT610" s="8" t="str">
        <f t="shared" si="51"/>
        <v/>
      </c>
    </row>
    <row r="611" spans="1:72">
      <c r="A611" s="47" t="str">
        <f t="shared" si="4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48"/>
        <v>Aderente</v>
      </c>
      <c r="BR611" s="19" t="str">
        <f t="shared" si="49"/>
        <v>*</v>
      </c>
      <c r="BS611" s="19" t="str">
        <f t="shared" si="50"/>
        <v>*</v>
      </c>
      <c r="BT611" s="8" t="str">
        <f t="shared" si="51"/>
        <v/>
      </c>
    </row>
    <row r="612" spans="1:72">
      <c r="A612" s="47" t="str">
        <f t="shared" si="4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48"/>
        <v>Aderente</v>
      </c>
      <c r="BR612" s="19" t="str">
        <f t="shared" si="49"/>
        <v>*</v>
      </c>
      <c r="BS612" s="19" t="str">
        <f t="shared" si="50"/>
        <v>*</v>
      </c>
      <c r="BT612" s="8" t="str">
        <f t="shared" si="51"/>
        <v/>
      </c>
    </row>
    <row r="613" spans="1:72">
      <c r="A613" s="47" t="str">
        <f t="shared" si="4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48"/>
        <v>Aderente</v>
      </c>
      <c r="BR613" s="19" t="str">
        <f t="shared" si="49"/>
        <v>*</v>
      </c>
      <c r="BS613" s="19" t="str">
        <f t="shared" si="50"/>
        <v>*</v>
      </c>
      <c r="BT613" s="8" t="str">
        <f t="shared" si="51"/>
        <v/>
      </c>
    </row>
    <row r="614" spans="1:72">
      <c r="A614" s="47" t="str">
        <f t="shared" si="4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48"/>
        <v>Aderente</v>
      </c>
      <c r="BR614" s="19" t="str">
        <f t="shared" si="49"/>
        <v>*</v>
      </c>
      <c r="BS614" s="19" t="str">
        <f t="shared" si="50"/>
        <v>*</v>
      </c>
      <c r="BT614" s="8" t="str">
        <f t="shared" si="51"/>
        <v/>
      </c>
    </row>
    <row r="615" spans="1:72">
      <c r="A615" s="47" t="str">
        <f t="shared" si="4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48"/>
        <v>Aderente</v>
      </c>
      <c r="BR615" s="19" t="str">
        <f t="shared" si="49"/>
        <v>*</v>
      </c>
      <c r="BS615" s="19" t="str">
        <f t="shared" si="50"/>
        <v>*</v>
      </c>
      <c r="BT615" s="8" t="str">
        <f t="shared" si="51"/>
        <v/>
      </c>
    </row>
    <row r="616" spans="1:72">
      <c r="A616" s="47" t="str">
        <f t="shared" si="4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48"/>
        <v>Aderente</v>
      </c>
      <c r="BR616" s="19" t="str">
        <f t="shared" si="49"/>
        <v>*</v>
      </c>
      <c r="BS616" s="19" t="str">
        <f t="shared" si="50"/>
        <v>*</v>
      </c>
      <c r="BT616" s="8" t="str">
        <f t="shared" si="51"/>
        <v/>
      </c>
    </row>
    <row r="617" spans="1:72">
      <c r="A617" s="47" t="str">
        <f t="shared" si="4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48"/>
        <v>Aderente</v>
      </c>
      <c r="BR617" s="19" t="str">
        <f t="shared" si="49"/>
        <v>*</v>
      </c>
      <c r="BS617" s="19" t="str">
        <f t="shared" si="50"/>
        <v>*</v>
      </c>
      <c r="BT617" s="8" t="str">
        <f t="shared" si="51"/>
        <v/>
      </c>
    </row>
    <row r="618" spans="1:72">
      <c r="A618" s="47" t="str">
        <f t="shared" si="4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48"/>
        <v>Aderente</v>
      </c>
      <c r="BR618" s="19" t="str">
        <f t="shared" si="49"/>
        <v>*</v>
      </c>
      <c r="BS618" s="19" t="str">
        <f t="shared" si="50"/>
        <v>*</v>
      </c>
      <c r="BT618" s="8" t="str">
        <f t="shared" si="51"/>
        <v/>
      </c>
    </row>
    <row r="619" spans="1:72">
      <c r="A619" s="47" t="str">
        <f t="shared" si="4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48"/>
        <v>Aderente</v>
      </c>
      <c r="BR619" s="19" t="str">
        <f t="shared" si="49"/>
        <v>*</v>
      </c>
      <c r="BS619" s="19" t="str">
        <f t="shared" si="50"/>
        <v>*</v>
      </c>
      <c r="BT619" s="8" t="str">
        <f t="shared" si="51"/>
        <v/>
      </c>
    </row>
    <row r="620" spans="1:72">
      <c r="A620" s="47" t="str">
        <f t="shared" si="4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48"/>
        <v>Aderente</v>
      </c>
      <c r="BR620" s="19" t="str">
        <f t="shared" si="49"/>
        <v>*</v>
      </c>
      <c r="BS620" s="19" t="str">
        <f t="shared" si="50"/>
        <v>*</v>
      </c>
      <c r="BT620" s="8" t="str">
        <f t="shared" si="51"/>
        <v/>
      </c>
    </row>
    <row r="621" spans="1:72">
      <c r="A621" s="47" t="str">
        <f t="shared" si="4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48"/>
        <v>Aderente</v>
      </c>
      <c r="BR621" s="19" t="str">
        <f t="shared" si="49"/>
        <v>*</v>
      </c>
      <c r="BS621" s="19" t="str">
        <f t="shared" si="50"/>
        <v>*</v>
      </c>
      <c r="BT621" s="8" t="str">
        <f t="shared" si="51"/>
        <v/>
      </c>
    </row>
    <row r="622" spans="1:72">
      <c r="A622" s="47" t="str">
        <f t="shared" si="4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48"/>
        <v>Aderente</v>
      </c>
      <c r="BR622" s="19" t="str">
        <f t="shared" si="49"/>
        <v>*</v>
      </c>
      <c r="BS622" s="19" t="str">
        <f t="shared" si="50"/>
        <v>*</v>
      </c>
      <c r="BT622" s="8" t="str">
        <f t="shared" si="51"/>
        <v/>
      </c>
    </row>
    <row r="623" spans="1:72">
      <c r="A623" s="47" t="str">
        <f t="shared" si="4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48"/>
        <v>Aderente</v>
      </c>
      <c r="BR623" s="19" t="str">
        <f t="shared" si="49"/>
        <v>*</v>
      </c>
      <c r="BS623" s="19" t="str">
        <f t="shared" si="50"/>
        <v>*</v>
      </c>
      <c r="BT623" s="8" t="str">
        <f t="shared" si="51"/>
        <v/>
      </c>
    </row>
    <row r="624" spans="1:72">
      <c r="A624" s="47" t="str">
        <f t="shared" si="4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48"/>
        <v>Aderente</v>
      </c>
      <c r="BR624" s="19" t="str">
        <f t="shared" si="49"/>
        <v>*</v>
      </c>
      <c r="BS624" s="19" t="str">
        <f t="shared" si="50"/>
        <v>*</v>
      </c>
      <c r="BT624" s="8" t="str">
        <f t="shared" si="51"/>
        <v/>
      </c>
    </row>
    <row r="625" spans="1:72">
      <c r="A625" s="47" t="str">
        <f t="shared" si="4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48"/>
        <v>Aderente</v>
      </c>
      <c r="BR625" s="19" t="str">
        <f t="shared" si="49"/>
        <v>*</v>
      </c>
      <c r="BS625" s="19" t="str">
        <f t="shared" si="50"/>
        <v>*</v>
      </c>
      <c r="BT625" s="8" t="str">
        <f t="shared" si="51"/>
        <v/>
      </c>
    </row>
    <row r="626" spans="1:72">
      <c r="A626" s="47" t="str">
        <f t="shared" si="4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48"/>
        <v>Aderente</v>
      </c>
      <c r="BR626" s="19" t="str">
        <f t="shared" si="49"/>
        <v>*</v>
      </c>
      <c r="BS626" s="19" t="str">
        <f t="shared" si="50"/>
        <v>*</v>
      </c>
      <c r="BT626" s="8" t="str">
        <f t="shared" si="51"/>
        <v/>
      </c>
    </row>
    <row r="627" spans="1:72">
      <c r="A627" s="47" t="str">
        <f t="shared" si="4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48"/>
        <v>Aderente</v>
      </c>
      <c r="BR627" s="19" t="str">
        <f t="shared" si="49"/>
        <v>*</v>
      </c>
      <c r="BS627" s="19" t="str">
        <f t="shared" si="50"/>
        <v>*</v>
      </c>
      <c r="BT627" s="8" t="str">
        <f t="shared" si="51"/>
        <v/>
      </c>
    </row>
    <row r="628" spans="1:72">
      <c r="A628" s="47" t="str">
        <f t="shared" si="4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48"/>
        <v>Aderente</v>
      </c>
      <c r="BR628" s="19" t="str">
        <f t="shared" si="49"/>
        <v>*</v>
      </c>
      <c r="BS628" s="19" t="str">
        <f t="shared" si="50"/>
        <v>*</v>
      </c>
      <c r="BT628" s="8" t="str">
        <f t="shared" si="51"/>
        <v/>
      </c>
    </row>
    <row r="629" spans="1:72">
      <c r="A629" s="47" t="str">
        <f t="shared" si="4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48"/>
        <v>Aderente</v>
      </c>
      <c r="BR629" s="19" t="str">
        <f t="shared" si="49"/>
        <v>*</v>
      </c>
      <c r="BS629" s="19" t="str">
        <f t="shared" si="50"/>
        <v>*</v>
      </c>
      <c r="BT629" s="8" t="str">
        <f t="shared" si="51"/>
        <v/>
      </c>
    </row>
    <row r="630" spans="1:72">
      <c r="A630" s="47" t="str">
        <f t="shared" si="4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48"/>
        <v>Aderente</v>
      </c>
      <c r="BR630" s="19" t="str">
        <f t="shared" si="49"/>
        <v>*</v>
      </c>
      <c r="BS630" s="19" t="str">
        <f t="shared" si="50"/>
        <v>*</v>
      </c>
      <c r="BT630" s="8" t="str">
        <f t="shared" si="51"/>
        <v/>
      </c>
    </row>
    <row r="631" spans="1:72">
      <c r="A631" s="47" t="str">
        <f t="shared" si="4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48"/>
        <v>Aderente</v>
      </c>
      <c r="BR631" s="19" t="str">
        <f t="shared" si="49"/>
        <v>*</v>
      </c>
      <c r="BS631" s="19" t="str">
        <f t="shared" si="50"/>
        <v>*</v>
      </c>
      <c r="BT631" s="8" t="str">
        <f t="shared" si="51"/>
        <v/>
      </c>
    </row>
    <row r="632" spans="1:72">
      <c r="A632" s="47" t="str">
        <f t="shared" si="4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48"/>
        <v>Aderente</v>
      </c>
      <c r="BR632" s="19" t="str">
        <f t="shared" si="49"/>
        <v>*</v>
      </c>
      <c r="BS632" s="19" t="str">
        <f t="shared" si="50"/>
        <v>*</v>
      </c>
      <c r="BT632" s="8" t="str">
        <f t="shared" si="51"/>
        <v/>
      </c>
    </row>
    <row r="633" spans="1:72">
      <c r="A633" s="47" t="str">
        <f t="shared" si="4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48"/>
        <v>Aderente</v>
      </c>
      <c r="BR633" s="19" t="str">
        <f t="shared" si="49"/>
        <v>*</v>
      </c>
      <c r="BS633" s="19" t="str">
        <f t="shared" si="50"/>
        <v>*</v>
      </c>
      <c r="BT633" s="8" t="str">
        <f t="shared" si="51"/>
        <v/>
      </c>
    </row>
    <row r="634" spans="1:72">
      <c r="A634" s="47" t="str">
        <f t="shared" si="4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48"/>
        <v>Aderente</v>
      </c>
      <c r="BR634" s="19" t="str">
        <f t="shared" si="49"/>
        <v>*</v>
      </c>
      <c r="BS634" s="19" t="str">
        <f t="shared" si="50"/>
        <v>*</v>
      </c>
      <c r="BT634" s="8" t="str">
        <f t="shared" si="51"/>
        <v/>
      </c>
    </row>
    <row r="635" spans="1:72">
      <c r="A635" s="47" t="str">
        <f t="shared" si="4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48"/>
        <v>Aderente</v>
      </c>
      <c r="BR635" s="19" t="str">
        <f t="shared" si="49"/>
        <v>*</v>
      </c>
      <c r="BS635" s="19" t="str">
        <f t="shared" si="50"/>
        <v>*</v>
      </c>
      <c r="BT635" s="8" t="str">
        <f t="shared" si="51"/>
        <v/>
      </c>
    </row>
    <row r="636" spans="1:72">
      <c r="A636" s="47" t="str">
        <f t="shared" si="4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48"/>
        <v>Aderente</v>
      </c>
      <c r="BR636" s="19" t="str">
        <f t="shared" si="49"/>
        <v>*</v>
      </c>
      <c r="BS636" s="19" t="str">
        <f t="shared" si="50"/>
        <v>*</v>
      </c>
      <c r="BT636" s="8" t="str">
        <f t="shared" si="51"/>
        <v/>
      </c>
    </row>
    <row r="637" spans="1:72">
      <c r="A637" s="47" t="str">
        <f t="shared" si="4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48"/>
        <v>Aderente</v>
      </c>
      <c r="BR637" s="19" t="str">
        <f t="shared" si="49"/>
        <v>*</v>
      </c>
      <c r="BS637" s="19" t="str">
        <f t="shared" si="50"/>
        <v>*</v>
      </c>
      <c r="BT637" s="8" t="str">
        <f t="shared" si="51"/>
        <v/>
      </c>
    </row>
    <row r="638" spans="1:72">
      <c r="A638" s="47" t="str">
        <f t="shared" si="4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48"/>
        <v>Aderente</v>
      </c>
      <c r="BR638" s="19" t="str">
        <f t="shared" si="49"/>
        <v>*</v>
      </c>
      <c r="BS638" s="19" t="str">
        <f t="shared" si="50"/>
        <v>*</v>
      </c>
      <c r="BT638" s="8" t="str">
        <f t="shared" si="51"/>
        <v/>
      </c>
    </row>
    <row r="639" spans="1:72">
      <c r="A639" s="47" t="str">
        <f t="shared" si="4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48"/>
        <v>Aderente</v>
      </c>
      <c r="BR639" s="19" t="str">
        <f t="shared" si="49"/>
        <v>*</v>
      </c>
      <c r="BS639" s="19" t="str">
        <f t="shared" si="50"/>
        <v>*</v>
      </c>
      <c r="BT639" s="8" t="str">
        <f t="shared" si="51"/>
        <v/>
      </c>
    </row>
    <row r="640" spans="1:72">
      <c r="A640" s="47" t="str">
        <f t="shared" si="4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48"/>
        <v>Aderente</v>
      </c>
      <c r="BR640" s="19" t="str">
        <f t="shared" si="49"/>
        <v>*</v>
      </c>
      <c r="BS640" s="19" t="str">
        <f t="shared" si="50"/>
        <v>*</v>
      </c>
      <c r="BT640" s="8" t="str">
        <f t="shared" si="51"/>
        <v/>
      </c>
    </row>
    <row r="641" spans="1:72">
      <c r="A641" s="47" t="str">
        <f t="shared" si="4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48"/>
        <v>Aderente</v>
      </c>
      <c r="BR641" s="19" t="str">
        <f t="shared" si="49"/>
        <v>*</v>
      </c>
      <c r="BS641" s="19" t="str">
        <f t="shared" si="50"/>
        <v>*</v>
      </c>
      <c r="BT641" s="8" t="str">
        <f t="shared" si="51"/>
        <v/>
      </c>
    </row>
    <row r="642" spans="1:72">
      <c r="A642" s="47" t="str">
        <f t="shared" si="4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48"/>
        <v>Aderente</v>
      </c>
      <c r="BR642" s="19" t="str">
        <f t="shared" si="49"/>
        <v>*</v>
      </c>
      <c r="BS642" s="19" t="str">
        <f t="shared" si="50"/>
        <v>*</v>
      </c>
      <c r="BT642" s="8" t="str">
        <f t="shared" si="51"/>
        <v/>
      </c>
    </row>
    <row r="643" spans="1:72">
      <c r="A643" s="47" t="str">
        <f t="shared" si="4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48"/>
        <v>Aderente</v>
      </c>
      <c r="BR643" s="19" t="str">
        <f t="shared" si="49"/>
        <v>*</v>
      </c>
      <c r="BS643" s="19" t="str">
        <f t="shared" si="50"/>
        <v>*</v>
      </c>
      <c r="BT643" s="8" t="str">
        <f t="shared" si="51"/>
        <v/>
      </c>
    </row>
    <row r="644" spans="1:72">
      <c r="A644" s="47" t="str">
        <f t="shared" si="4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48"/>
        <v>Aderente</v>
      </c>
      <c r="BR644" s="19" t="str">
        <f t="shared" si="49"/>
        <v>*</v>
      </c>
      <c r="BS644" s="19" t="str">
        <f t="shared" si="50"/>
        <v>*</v>
      </c>
      <c r="BT644" s="8" t="str">
        <f t="shared" si="51"/>
        <v/>
      </c>
    </row>
    <row r="645" spans="1:72">
      <c r="A645" s="47" t="str">
        <f t="shared" si="4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48"/>
        <v>Aderente</v>
      </c>
      <c r="BR645" s="19" t="str">
        <f t="shared" si="49"/>
        <v>*</v>
      </c>
      <c r="BS645" s="19" t="str">
        <f t="shared" si="50"/>
        <v>*</v>
      </c>
      <c r="BT645" s="8" t="str">
        <f t="shared" si="51"/>
        <v/>
      </c>
    </row>
    <row r="646" spans="1:72">
      <c r="A646" s="47" t="str">
        <f t="shared" si="4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48"/>
        <v>Aderente</v>
      </c>
      <c r="BR646" s="19" t="str">
        <f t="shared" si="49"/>
        <v>*</v>
      </c>
      <c r="BS646" s="19" t="str">
        <f t="shared" si="50"/>
        <v>*</v>
      </c>
      <c r="BT646" s="8" t="str">
        <f t="shared" si="51"/>
        <v/>
      </c>
    </row>
    <row r="647" spans="1:72">
      <c r="A647" s="47" t="str">
        <f t="shared" ref="A647:A710" si="5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53">IF(AND(BR647&lt;1,BS647&lt;1),"Produção e Intervalo",IF(BR647&lt;1,"Intervalo",IF(BS647&lt;1,"Produção","Aderente")))</f>
        <v>Aderente</v>
      </c>
      <c r="BR647" s="19" t="str">
        <f t="shared" ref="BR647:BR710" si="54">IF(OR(B647="",F647=""),"*",AY647/P647)</f>
        <v>*</v>
      </c>
      <c r="BS647" s="19" t="str">
        <f t="shared" ref="BS647:BS710" si="55">IF(OR(B647="",F647=""),"*",BA647/Q647)</f>
        <v>*</v>
      </c>
      <c r="BT647" s="8" t="str">
        <f t="shared" ref="BT647:BT710" si="56">IF(BN647="","",SUBSTITUTE(BM647," ","")&amp;SUBSTITUTE(BN647," ",""))</f>
        <v/>
      </c>
    </row>
    <row r="648" spans="1:72">
      <c r="A648" s="47" t="str">
        <f t="shared" si="5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53"/>
        <v>Aderente</v>
      </c>
      <c r="BR648" s="19" t="str">
        <f t="shared" si="54"/>
        <v>*</v>
      </c>
      <c r="BS648" s="19" t="str">
        <f t="shared" si="55"/>
        <v>*</v>
      </c>
      <c r="BT648" s="8" t="str">
        <f t="shared" si="56"/>
        <v/>
      </c>
    </row>
    <row r="649" spans="1:72">
      <c r="A649" s="47" t="str">
        <f t="shared" si="5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53"/>
        <v>Aderente</v>
      </c>
      <c r="BR649" s="19" t="str">
        <f t="shared" si="54"/>
        <v>*</v>
      </c>
      <c r="BS649" s="19" t="str">
        <f t="shared" si="55"/>
        <v>*</v>
      </c>
      <c r="BT649" s="8" t="str">
        <f t="shared" si="56"/>
        <v/>
      </c>
    </row>
    <row r="650" spans="1:72">
      <c r="A650" s="47" t="str">
        <f t="shared" si="5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53"/>
        <v>Aderente</v>
      </c>
      <c r="BR650" s="19" t="str">
        <f t="shared" si="54"/>
        <v>*</v>
      </c>
      <c r="BS650" s="19" t="str">
        <f t="shared" si="55"/>
        <v>*</v>
      </c>
      <c r="BT650" s="8" t="str">
        <f t="shared" si="56"/>
        <v/>
      </c>
    </row>
    <row r="651" spans="1:72">
      <c r="A651" s="47" t="str">
        <f t="shared" si="5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53"/>
        <v>Aderente</v>
      </c>
      <c r="BR651" s="19" t="str">
        <f t="shared" si="54"/>
        <v>*</v>
      </c>
      <c r="BS651" s="19" t="str">
        <f t="shared" si="55"/>
        <v>*</v>
      </c>
      <c r="BT651" s="8" t="str">
        <f t="shared" si="56"/>
        <v/>
      </c>
    </row>
    <row r="652" spans="1:72">
      <c r="A652" s="47" t="str">
        <f t="shared" si="5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53"/>
        <v>Aderente</v>
      </c>
      <c r="BR652" s="19" t="str">
        <f t="shared" si="54"/>
        <v>*</v>
      </c>
      <c r="BS652" s="19" t="str">
        <f t="shared" si="55"/>
        <v>*</v>
      </c>
      <c r="BT652" s="8" t="str">
        <f t="shared" si="56"/>
        <v/>
      </c>
    </row>
    <row r="653" spans="1:72">
      <c r="A653" s="47" t="str">
        <f t="shared" si="5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53"/>
        <v>Aderente</v>
      </c>
      <c r="BR653" s="19" t="str">
        <f t="shared" si="54"/>
        <v>*</v>
      </c>
      <c r="BS653" s="19" t="str">
        <f t="shared" si="55"/>
        <v>*</v>
      </c>
      <c r="BT653" s="8" t="str">
        <f t="shared" si="56"/>
        <v/>
      </c>
    </row>
    <row r="654" spans="1:72">
      <c r="A654" s="47" t="str">
        <f t="shared" si="5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53"/>
        <v>Aderente</v>
      </c>
      <c r="BR654" s="19" t="str">
        <f t="shared" si="54"/>
        <v>*</v>
      </c>
      <c r="BS654" s="19" t="str">
        <f t="shared" si="55"/>
        <v>*</v>
      </c>
      <c r="BT654" s="8" t="str">
        <f t="shared" si="56"/>
        <v/>
      </c>
    </row>
    <row r="655" spans="1:72">
      <c r="A655" s="47" t="str">
        <f t="shared" si="5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53"/>
        <v>Aderente</v>
      </c>
      <c r="BR655" s="19" t="str">
        <f t="shared" si="54"/>
        <v>*</v>
      </c>
      <c r="BS655" s="19" t="str">
        <f t="shared" si="55"/>
        <v>*</v>
      </c>
      <c r="BT655" s="8" t="str">
        <f t="shared" si="56"/>
        <v/>
      </c>
    </row>
    <row r="656" spans="1:72">
      <c r="A656" s="47" t="str">
        <f t="shared" si="5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53"/>
        <v>Aderente</v>
      </c>
      <c r="BR656" s="19" t="str">
        <f t="shared" si="54"/>
        <v>*</v>
      </c>
      <c r="BS656" s="19" t="str">
        <f t="shared" si="55"/>
        <v>*</v>
      </c>
      <c r="BT656" s="8" t="str">
        <f t="shared" si="56"/>
        <v/>
      </c>
    </row>
    <row r="657" spans="1:72">
      <c r="A657" s="47" t="str">
        <f t="shared" si="5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53"/>
        <v>Aderente</v>
      </c>
      <c r="BR657" s="19" t="str">
        <f t="shared" si="54"/>
        <v>*</v>
      </c>
      <c r="BS657" s="19" t="str">
        <f t="shared" si="55"/>
        <v>*</v>
      </c>
      <c r="BT657" s="8" t="str">
        <f t="shared" si="56"/>
        <v/>
      </c>
    </row>
    <row r="658" spans="1:72">
      <c r="A658" s="47" t="str">
        <f t="shared" si="5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53"/>
        <v>Aderente</v>
      </c>
      <c r="BR658" s="19" t="str">
        <f t="shared" si="54"/>
        <v>*</v>
      </c>
      <c r="BS658" s="19" t="str">
        <f t="shared" si="55"/>
        <v>*</v>
      </c>
      <c r="BT658" s="8" t="str">
        <f t="shared" si="56"/>
        <v/>
      </c>
    </row>
    <row r="659" spans="1:72">
      <c r="A659" s="47" t="str">
        <f t="shared" si="5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53"/>
        <v>Aderente</v>
      </c>
      <c r="BR659" s="19" t="str">
        <f t="shared" si="54"/>
        <v>*</v>
      </c>
      <c r="BS659" s="19" t="str">
        <f t="shared" si="55"/>
        <v>*</v>
      </c>
      <c r="BT659" s="8" t="str">
        <f t="shared" si="56"/>
        <v/>
      </c>
    </row>
    <row r="660" spans="1:72">
      <c r="A660" s="47" t="str">
        <f t="shared" si="5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53"/>
        <v>Aderente</v>
      </c>
      <c r="BR660" s="19" t="str">
        <f t="shared" si="54"/>
        <v>*</v>
      </c>
      <c r="BS660" s="19" t="str">
        <f t="shared" si="55"/>
        <v>*</v>
      </c>
      <c r="BT660" s="8" t="str">
        <f t="shared" si="56"/>
        <v/>
      </c>
    </row>
    <row r="661" spans="1:72">
      <c r="A661" s="47" t="str">
        <f t="shared" si="5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53"/>
        <v>Aderente</v>
      </c>
      <c r="BR661" s="19" t="str">
        <f t="shared" si="54"/>
        <v>*</v>
      </c>
      <c r="BS661" s="19" t="str">
        <f t="shared" si="55"/>
        <v>*</v>
      </c>
      <c r="BT661" s="8" t="str">
        <f t="shared" si="56"/>
        <v/>
      </c>
    </row>
    <row r="662" spans="1:72">
      <c r="A662" s="47" t="str">
        <f t="shared" si="5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53"/>
        <v>Aderente</v>
      </c>
      <c r="BR662" s="19" t="str">
        <f t="shared" si="54"/>
        <v>*</v>
      </c>
      <c r="BS662" s="19" t="str">
        <f t="shared" si="55"/>
        <v>*</v>
      </c>
      <c r="BT662" s="8" t="str">
        <f t="shared" si="56"/>
        <v/>
      </c>
    </row>
    <row r="663" spans="1:72">
      <c r="A663" s="47" t="str">
        <f t="shared" si="5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53"/>
        <v>Aderente</v>
      </c>
      <c r="BR663" s="19" t="str">
        <f t="shared" si="54"/>
        <v>*</v>
      </c>
      <c r="BS663" s="19" t="str">
        <f t="shared" si="55"/>
        <v>*</v>
      </c>
      <c r="BT663" s="8" t="str">
        <f t="shared" si="56"/>
        <v/>
      </c>
    </row>
    <row r="664" spans="1:72">
      <c r="A664" s="47" t="str">
        <f t="shared" si="5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53"/>
        <v>Aderente</v>
      </c>
      <c r="BR664" s="19" t="str">
        <f t="shared" si="54"/>
        <v>*</v>
      </c>
      <c r="BS664" s="19" t="str">
        <f t="shared" si="55"/>
        <v>*</v>
      </c>
      <c r="BT664" s="8" t="str">
        <f t="shared" si="56"/>
        <v/>
      </c>
    </row>
    <row r="665" spans="1:72">
      <c r="A665" s="47" t="str">
        <f t="shared" si="5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53"/>
        <v>Aderente</v>
      </c>
      <c r="BR665" s="19" t="str">
        <f t="shared" si="54"/>
        <v>*</v>
      </c>
      <c r="BS665" s="19" t="str">
        <f t="shared" si="55"/>
        <v>*</v>
      </c>
      <c r="BT665" s="8" t="str">
        <f t="shared" si="56"/>
        <v/>
      </c>
    </row>
    <row r="666" spans="1:72">
      <c r="A666" s="47" t="str">
        <f t="shared" si="5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53"/>
        <v>Aderente</v>
      </c>
      <c r="BR666" s="19" t="str">
        <f t="shared" si="54"/>
        <v>*</v>
      </c>
      <c r="BS666" s="19" t="str">
        <f t="shared" si="55"/>
        <v>*</v>
      </c>
      <c r="BT666" s="8" t="str">
        <f t="shared" si="56"/>
        <v/>
      </c>
    </row>
    <row r="667" spans="1:72">
      <c r="A667" s="47" t="str">
        <f t="shared" si="5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53"/>
        <v>Aderente</v>
      </c>
      <c r="BR667" s="19" t="str">
        <f t="shared" si="54"/>
        <v>*</v>
      </c>
      <c r="BS667" s="19" t="str">
        <f t="shared" si="55"/>
        <v>*</v>
      </c>
      <c r="BT667" s="8" t="str">
        <f t="shared" si="56"/>
        <v/>
      </c>
    </row>
    <row r="668" spans="1:72">
      <c r="A668" s="47" t="str">
        <f t="shared" si="5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53"/>
        <v>Aderente</v>
      </c>
      <c r="BR668" s="19" t="str">
        <f t="shared" si="54"/>
        <v>*</v>
      </c>
      <c r="BS668" s="19" t="str">
        <f t="shared" si="55"/>
        <v>*</v>
      </c>
      <c r="BT668" s="8" t="str">
        <f t="shared" si="56"/>
        <v/>
      </c>
    </row>
    <row r="669" spans="1:72">
      <c r="A669" s="47" t="str">
        <f t="shared" si="5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53"/>
        <v>Aderente</v>
      </c>
      <c r="BR669" s="19" t="str">
        <f t="shared" si="54"/>
        <v>*</v>
      </c>
      <c r="BS669" s="19" t="str">
        <f t="shared" si="55"/>
        <v>*</v>
      </c>
      <c r="BT669" s="8" t="str">
        <f t="shared" si="56"/>
        <v/>
      </c>
    </row>
    <row r="670" spans="1:72">
      <c r="A670" s="47" t="str">
        <f t="shared" si="5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53"/>
        <v>Aderente</v>
      </c>
      <c r="BR670" s="19" t="str">
        <f t="shared" si="54"/>
        <v>*</v>
      </c>
      <c r="BS670" s="19" t="str">
        <f t="shared" si="55"/>
        <v>*</v>
      </c>
      <c r="BT670" s="8" t="str">
        <f t="shared" si="56"/>
        <v/>
      </c>
    </row>
    <row r="671" spans="1:72">
      <c r="A671" s="47" t="str">
        <f t="shared" si="5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53"/>
        <v>Aderente</v>
      </c>
      <c r="BR671" s="19" t="str">
        <f t="shared" si="54"/>
        <v>*</v>
      </c>
      <c r="BS671" s="19" t="str">
        <f t="shared" si="55"/>
        <v>*</v>
      </c>
      <c r="BT671" s="8" t="str">
        <f t="shared" si="56"/>
        <v/>
      </c>
    </row>
    <row r="672" spans="1:72">
      <c r="A672" s="47" t="str">
        <f t="shared" si="5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53"/>
        <v>Aderente</v>
      </c>
      <c r="BR672" s="19" t="str">
        <f t="shared" si="54"/>
        <v>*</v>
      </c>
      <c r="BS672" s="19" t="str">
        <f t="shared" si="55"/>
        <v>*</v>
      </c>
      <c r="BT672" s="8" t="str">
        <f t="shared" si="56"/>
        <v/>
      </c>
    </row>
    <row r="673" spans="1:72">
      <c r="A673" s="47" t="str">
        <f t="shared" si="5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53"/>
        <v>Aderente</v>
      </c>
      <c r="BR673" s="19" t="str">
        <f t="shared" si="54"/>
        <v>*</v>
      </c>
      <c r="BS673" s="19" t="str">
        <f t="shared" si="55"/>
        <v>*</v>
      </c>
      <c r="BT673" s="8" t="str">
        <f t="shared" si="56"/>
        <v/>
      </c>
    </row>
    <row r="674" spans="1:72">
      <c r="A674" s="47" t="str">
        <f t="shared" si="5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53"/>
        <v>Aderente</v>
      </c>
      <c r="BR674" s="19" t="str">
        <f t="shared" si="54"/>
        <v>*</v>
      </c>
      <c r="BS674" s="19" t="str">
        <f t="shared" si="55"/>
        <v>*</v>
      </c>
      <c r="BT674" s="8" t="str">
        <f t="shared" si="56"/>
        <v/>
      </c>
    </row>
    <row r="675" spans="1:72">
      <c r="A675" s="47" t="str">
        <f t="shared" si="5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53"/>
        <v>Aderente</v>
      </c>
      <c r="BR675" s="19" t="str">
        <f t="shared" si="54"/>
        <v>*</v>
      </c>
      <c r="BS675" s="19" t="str">
        <f t="shared" si="55"/>
        <v>*</v>
      </c>
      <c r="BT675" s="8" t="str">
        <f t="shared" si="56"/>
        <v/>
      </c>
    </row>
    <row r="676" spans="1:72">
      <c r="A676" s="47" t="str">
        <f t="shared" si="5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53"/>
        <v>Aderente</v>
      </c>
      <c r="BR676" s="19" t="str">
        <f t="shared" si="54"/>
        <v>*</v>
      </c>
      <c r="BS676" s="19" t="str">
        <f t="shared" si="55"/>
        <v>*</v>
      </c>
      <c r="BT676" s="8" t="str">
        <f t="shared" si="56"/>
        <v/>
      </c>
    </row>
    <row r="677" spans="1:72">
      <c r="A677" s="47" t="str">
        <f t="shared" si="5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53"/>
        <v>Aderente</v>
      </c>
      <c r="BR677" s="19" t="str">
        <f t="shared" si="54"/>
        <v>*</v>
      </c>
      <c r="BS677" s="19" t="str">
        <f t="shared" si="55"/>
        <v>*</v>
      </c>
      <c r="BT677" s="8" t="str">
        <f t="shared" si="56"/>
        <v/>
      </c>
    </row>
    <row r="678" spans="1:72">
      <c r="A678" s="47" t="str">
        <f t="shared" si="5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53"/>
        <v>Aderente</v>
      </c>
      <c r="BR678" s="19" t="str">
        <f t="shared" si="54"/>
        <v>*</v>
      </c>
      <c r="BS678" s="19" t="str">
        <f t="shared" si="55"/>
        <v>*</v>
      </c>
      <c r="BT678" s="8" t="str">
        <f t="shared" si="56"/>
        <v/>
      </c>
    </row>
    <row r="679" spans="1:72">
      <c r="A679" s="47" t="str">
        <f t="shared" si="5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53"/>
        <v>Aderente</v>
      </c>
      <c r="BR679" s="19" t="str">
        <f t="shared" si="54"/>
        <v>*</v>
      </c>
      <c r="BS679" s="19" t="str">
        <f t="shared" si="55"/>
        <v>*</v>
      </c>
      <c r="BT679" s="8" t="str">
        <f t="shared" si="56"/>
        <v/>
      </c>
    </row>
    <row r="680" spans="1:72">
      <c r="A680" s="47" t="str">
        <f t="shared" si="5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53"/>
        <v>Aderente</v>
      </c>
      <c r="BR680" s="19" t="str">
        <f t="shared" si="54"/>
        <v>*</v>
      </c>
      <c r="BS680" s="19" t="str">
        <f t="shared" si="55"/>
        <v>*</v>
      </c>
      <c r="BT680" s="8" t="str">
        <f t="shared" si="56"/>
        <v/>
      </c>
    </row>
    <row r="681" spans="1:72">
      <c r="A681" s="47" t="str">
        <f t="shared" si="5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53"/>
        <v>Aderente</v>
      </c>
      <c r="BR681" s="19" t="str">
        <f t="shared" si="54"/>
        <v>*</v>
      </c>
      <c r="BS681" s="19" t="str">
        <f t="shared" si="55"/>
        <v>*</v>
      </c>
      <c r="BT681" s="8" t="str">
        <f t="shared" si="56"/>
        <v/>
      </c>
    </row>
    <row r="682" spans="1:72">
      <c r="A682" s="47" t="str">
        <f t="shared" si="5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53"/>
        <v>Aderente</v>
      </c>
      <c r="BR682" s="19" t="str">
        <f t="shared" si="54"/>
        <v>*</v>
      </c>
      <c r="BS682" s="19" t="str">
        <f t="shared" si="55"/>
        <v>*</v>
      </c>
      <c r="BT682" s="8" t="str">
        <f t="shared" si="56"/>
        <v/>
      </c>
    </row>
    <row r="683" spans="1:72">
      <c r="A683" s="47" t="str">
        <f t="shared" si="5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53"/>
        <v>Aderente</v>
      </c>
      <c r="BR683" s="19" t="str">
        <f t="shared" si="54"/>
        <v>*</v>
      </c>
      <c r="BS683" s="19" t="str">
        <f t="shared" si="55"/>
        <v>*</v>
      </c>
      <c r="BT683" s="8" t="str">
        <f t="shared" si="56"/>
        <v/>
      </c>
    </row>
    <row r="684" spans="1:72">
      <c r="A684" s="47" t="str">
        <f t="shared" si="5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53"/>
        <v>Aderente</v>
      </c>
      <c r="BR684" s="19" t="str">
        <f t="shared" si="54"/>
        <v>*</v>
      </c>
      <c r="BS684" s="19" t="str">
        <f t="shared" si="55"/>
        <v>*</v>
      </c>
      <c r="BT684" s="8" t="str">
        <f t="shared" si="56"/>
        <v/>
      </c>
    </row>
    <row r="685" spans="1:72">
      <c r="A685" s="47" t="str">
        <f t="shared" si="5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53"/>
        <v>Aderente</v>
      </c>
      <c r="BR685" s="19" t="str">
        <f t="shared" si="54"/>
        <v>*</v>
      </c>
      <c r="BS685" s="19" t="str">
        <f t="shared" si="55"/>
        <v>*</v>
      </c>
      <c r="BT685" s="8" t="str">
        <f t="shared" si="56"/>
        <v/>
      </c>
    </row>
    <row r="686" spans="1:72">
      <c r="A686" s="47" t="str">
        <f t="shared" si="5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53"/>
        <v>Aderente</v>
      </c>
      <c r="BR686" s="19" t="str">
        <f t="shared" si="54"/>
        <v>*</v>
      </c>
      <c r="BS686" s="19" t="str">
        <f t="shared" si="55"/>
        <v>*</v>
      </c>
      <c r="BT686" s="8" t="str">
        <f t="shared" si="56"/>
        <v/>
      </c>
    </row>
    <row r="687" spans="1:72">
      <c r="A687" s="47" t="str">
        <f t="shared" si="5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53"/>
        <v>Aderente</v>
      </c>
      <c r="BR687" s="19" t="str">
        <f t="shared" si="54"/>
        <v>*</v>
      </c>
      <c r="BS687" s="19" t="str">
        <f t="shared" si="55"/>
        <v>*</v>
      </c>
      <c r="BT687" s="8" t="str">
        <f t="shared" si="56"/>
        <v/>
      </c>
    </row>
    <row r="688" spans="1:72">
      <c r="A688" s="47" t="str">
        <f t="shared" si="5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53"/>
        <v>Aderente</v>
      </c>
      <c r="BR688" s="19" t="str">
        <f t="shared" si="54"/>
        <v>*</v>
      </c>
      <c r="BS688" s="19" t="str">
        <f t="shared" si="55"/>
        <v>*</v>
      </c>
      <c r="BT688" s="8" t="str">
        <f t="shared" si="56"/>
        <v/>
      </c>
    </row>
    <row r="689" spans="1:72">
      <c r="A689" s="47" t="str">
        <f t="shared" si="5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53"/>
        <v>Aderente</v>
      </c>
      <c r="BR689" s="19" t="str">
        <f t="shared" si="54"/>
        <v>*</v>
      </c>
      <c r="BS689" s="19" t="str">
        <f t="shared" si="55"/>
        <v>*</v>
      </c>
      <c r="BT689" s="8" t="str">
        <f t="shared" si="56"/>
        <v/>
      </c>
    </row>
    <row r="690" spans="1:72">
      <c r="A690" s="47" t="str">
        <f t="shared" si="5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53"/>
        <v>Aderente</v>
      </c>
      <c r="BR690" s="19" t="str">
        <f t="shared" si="54"/>
        <v>*</v>
      </c>
      <c r="BS690" s="19" t="str">
        <f t="shared" si="55"/>
        <v>*</v>
      </c>
      <c r="BT690" s="8" t="str">
        <f t="shared" si="56"/>
        <v/>
      </c>
    </row>
    <row r="691" spans="1:72">
      <c r="A691" s="47" t="str">
        <f t="shared" si="5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53"/>
        <v>Aderente</v>
      </c>
      <c r="BR691" s="19" t="str">
        <f t="shared" si="54"/>
        <v>*</v>
      </c>
      <c r="BS691" s="19" t="str">
        <f t="shared" si="55"/>
        <v>*</v>
      </c>
      <c r="BT691" s="8" t="str">
        <f t="shared" si="56"/>
        <v/>
      </c>
    </row>
    <row r="692" spans="1:72">
      <c r="A692" s="47" t="str">
        <f t="shared" si="5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53"/>
        <v>Aderente</v>
      </c>
      <c r="BR692" s="19" t="str">
        <f t="shared" si="54"/>
        <v>*</v>
      </c>
      <c r="BS692" s="19" t="str">
        <f t="shared" si="55"/>
        <v>*</v>
      </c>
      <c r="BT692" s="8" t="str">
        <f t="shared" si="56"/>
        <v/>
      </c>
    </row>
    <row r="693" spans="1:72">
      <c r="A693" s="47" t="str">
        <f t="shared" si="5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53"/>
        <v>Aderente</v>
      </c>
      <c r="BR693" s="19" t="str">
        <f t="shared" si="54"/>
        <v>*</v>
      </c>
      <c r="BS693" s="19" t="str">
        <f t="shared" si="55"/>
        <v>*</v>
      </c>
      <c r="BT693" s="8" t="str">
        <f t="shared" si="56"/>
        <v/>
      </c>
    </row>
    <row r="694" spans="1:72">
      <c r="A694" s="47" t="str">
        <f t="shared" si="5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53"/>
        <v>Aderente</v>
      </c>
      <c r="BR694" s="19" t="str">
        <f t="shared" si="54"/>
        <v>*</v>
      </c>
      <c r="BS694" s="19" t="str">
        <f t="shared" si="55"/>
        <v>*</v>
      </c>
      <c r="BT694" s="8" t="str">
        <f t="shared" si="56"/>
        <v/>
      </c>
    </row>
    <row r="695" spans="1:72">
      <c r="A695" s="47" t="str">
        <f t="shared" si="5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53"/>
        <v>Aderente</v>
      </c>
      <c r="BR695" s="19" t="str">
        <f t="shared" si="54"/>
        <v>*</v>
      </c>
      <c r="BS695" s="19" t="str">
        <f t="shared" si="55"/>
        <v>*</v>
      </c>
      <c r="BT695" s="8" t="str">
        <f t="shared" si="56"/>
        <v/>
      </c>
    </row>
    <row r="696" spans="1:72">
      <c r="A696" s="47" t="str">
        <f t="shared" si="5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53"/>
        <v>Aderente</v>
      </c>
      <c r="BR696" s="19" t="str">
        <f t="shared" si="54"/>
        <v>*</v>
      </c>
      <c r="BS696" s="19" t="str">
        <f t="shared" si="55"/>
        <v>*</v>
      </c>
      <c r="BT696" s="8" t="str">
        <f t="shared" si="56"/>
        <v/>
      </c>
    </row>
    <row r="697" spans="1:72">
      <c r="A697" s="47" t="str">
        <f t="shared" si="5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53"/>
        <v>Aderente</v>
      </c>
      <c r="BR697" s="19" t="str">
        <f t="shared" si="54"/>
        <v>*</v>
      </c>
      <c r="BS697" s="19" t="str">
        <f t="shared" si="55"/>
        <v>*</v>
      </c>
      <c r="BT697" s="8" t="str">
        <f t="shared" si="56"/>
        <v/>
      </c>
    </row>
    <row r="698" spans="1:72">
      <c r="A698" s="47" t="str">
        <f t="shared" si="5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53"/>
        <v>Aderente</v>
      </c>
      <c r="BR698" s="19" t="str">
        <f t="shared" si="54"/>
        <v>*</v>
      </c>
      <c r="BS698" s="19" t="str">
        <f t="shared" si="55"/>
        <v>*</v>
      </c>
      <c r="BT698" s="8" t="str">
        <f t="shared" si="56"/>
        <v/>
      </c>
    </row>
    <row r="699" spans="1:72">
      <c r="A699" s="47" t="str">
        <f t="shared" si="5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53"/>
        <v>Aderente</v>
      </c>
      <c r="BR699" s="19" t="str">
        <f t="shared" si="54"/>
        <v>*</v>
      </c>
      <c r="BS699" s="19" t="str">
        <f t="shared" si="55"/>
        <v>*</v>
      </c>
      <c r="BT699" s="8" t="str">
        <f t="shared" si="56"/>
        <v/>
      </c>
    </row>
    <row r="700" spans="1:72">
      <c r="A700" s="47" t="str">
        <f t="shared" si="5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53"/>
        <v>Aderente</v>
      </c>
      <c r="BR700" s="19" t="str">
        <f t="shared" si="54"/>
        <v>*</v>
      </c>
      <c r="BS700" s="19" t="str">
        <f t="shared" si="55"/>
        <v>*</v>
      </c>
      <c r="BT700" s="8" t="str">
        <f t="shared" si="56"/>
        <v/>
      </c>
    </row>
    <row r="701" spans="1:72">
      <c r="A701" s="47" t="str">
        <f t="shared" si="5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53"/>
        <v>Aderente</v>
      </c>
      <c r="BR701" s="19" t="str">
        <f t="shared" si="54"/>
        <v>*</v>
      </c>
      <c r="BS701" s="19" t="str">
        <f t="shared" si="55"/>
        <v>*</v>
      </c>
      <c r="BT701" s="8" t="str">
        <f t="shared" si="56"/>
        <v/>
      </c>
    </row>
    <row r="702" spans="1:72">
      <c r="A702" s="47" t="str">
        <f t="shared" si="5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53"/>
        <v>Aderente</v>
      </c>
      <c r="BR702" s="19" t="str">
        <f t="shared" si="54"/>
        <v>*</v>
      </c>
      <c r="BS702" s="19" t="str">
        <f t="shared" si="55"/>
        <v>*</v>
      </c>
      <c r="BT702" s="8" t="str">
        <f t="shared" si="56"/>
        <v/>
      </c>
    </row>
    <row r="703" spans="1:72">
      <c r="A703" s="47" t="str">
        <f t="shared" si="5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53"/>
        <v>Aderente</v>
      </c>
      <c r="BR703" s="19" t="str">
        <f t="shared" si="54"/>
        <v>*</v>
      </c>
      <c r="BS703" s="19" t="str">
        <f t="shared" si="55"/>
        <v>*</v>
      </c>
      <c r="BT703" s="8" t="str">
        <f t="shared" si="56"/>
        <v/>
      </c>
    </row>
    <row r="704" spans="1:72">
      <c r="A704" s="47" t="str">
        <f t="shared" si="5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53"/>
        <v>Aderente</v>
      </c>
      <c r="BR704" s="19" t="str">
        <f t="shared" si="54"/>
        <v>*</v>
      </c>
      <c r="BS704" s="19" t="str">
        <f t="shared" si="55"/>
        <v>*</v>
      </c>
      <c r="BT704" s="8" t="str">
        <f t="shared" si="56"/>
        <v/>
      </c>
    </row>
    <row r="705" spans="1:72">
      <c r="A705" s="47" t="str">
        <f t="shared" si="5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53"/>
        <v>Aderente</v>
      </c>
      <c r="BR705" s="19" t="str">
        <f t="shared" si="54"/>
        <v>*</v>
      </c>
      <c r="BS705" s="19" t="str">
        <f t="shared" si="55"/>
        <v>*</v>
      </c>
      <c r="BT705" s="8" t="str">
        <f t="shared" si="56"/>
        <v/>
      </c>
    </row>
    <row r="706" spans="1:72">
      <c r="A706" s="47" t="str">
        <f t="shared" si="5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53"/>
        <v>Aderente</v>
      </c>
      <c r="BR706" s="19" t="str">
        <f t="shared" si="54"/>
        <v>*</v>
      </c>
      <c r="BS706" s="19" t="str">
        <f t="shared" si="55"/>
        <v>*</v>
      </c>
      <c r="BT706" s="8" t="str">
        <f t="shared" si="56"/>
        <v/>
      </c>
    </row>
    <row r="707" spans="1:72">
      <c r="A707" s="47" t="str">
        <f t="shared" si="5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53"/>
        <v>Aderente</v>
      </c>
      <c r="BR707" s="19" t="str">
        <f t="shared" si="54"/>
        <v>*</v>
      </c>
      <c r="BS707" s="19" t="str">
        <f t="shared" si="55"/>
        <v>*</v>
      </c>
      <c r="BT707" s="8" t="str">
        <f t="shared" si="56"/>
        <v/>
      </c>
    </row>
    <row r="708" spans="1:72">
      <c r="A708" s="47" t="str">
        <f t="shared" si="5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53"/>
        <v>Aderente</v>
      </c>
      <c r="BR708" s="19" t="str">
        <f t="shared" si="54"/>
        <v>*</v>
      </c>
      <c r="BS708" s="19" t="str">
        <f t="shared" si="55"/>
        <v>*</v>
      </c>
      <c r="BT708" s="8" t="str">
        <f t="shared" si="56"/>
        <v/>
      </c>
    </row>
    <row r="709" spans="1:72">
      <c r="A709" s="47" t="str">
        <f t="shared" si="5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53"/>
        <v>Aderente</v>
      </c>
      <c r="BR709" s="19" t="str">
        <f t="shared" si="54"/>
        <v>*</v>
      </c>
      <c r="BS709" s="19" t="str">
        <f t="shared" si="55"/>
        <v>*</v>
      </c>
      <c r="BT709" s="8" t="str">
        <f t="shared" si="56"/>
        <v/>
      </c>
    </row>
    <row r="710" spans="1:72">
      <c r="A710" s="47" t="str">
        <f t="shared" si="5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53"/>
        <v>Aderente</v>
      </c>
      <c r="BR710" s="19" t="str">
        <f t="shared" si="54"/>
        <v>*</v>
      </c>
      <c r="BS710" s="19" t="str">
        <f t="shared" si="55"/>
        <v>*</v>
      </c>
      <c r="BT710" s="8" t="str">
        <f t="shared" si="56"/>
        <v/>
      </c>
    </row>
    <row r="711" spans="1:72">
      <c r="A711" s="47" t="str">
        <f t="shared" ref="A711:A774" si="57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58">IF(AND(BR711&lt;1,BS711&lt;1),"Produção e Intervalo",IF(BR711&lt;1,"Intervalo",IF(BS711&lt;1,"Produção","Aderente")))</f>
        <v>Aderente</v>
      </c>
      <c r="BR711" s="19" t="str">
        <f t="shared" ref="BR711:BR774" si="59">IF(OR(B711="",F711=""),"*",AY711/P711)</f>
        <v>*</v>
      </c>
      <c r="BS711" s="19" t="str">
        <f t="shared" ref="BS711:BS774" si="60">IF(OR(B711="",F711=""),"*",BA711/Q711)</f>
        <v>*</v>
      </c>
      <c r="BT711" s="8" t="str">
        <f t="shared" ref="BT711:BT774" si="61">IF(BN711="","",SUBSTITUTE(BM711," ","")&amp;SUBSTITUTE(BN711," ",""))</f>
        <v/>
      </c>
    </row>
    <row r="712" spans="1:72">
      <c r="A712" s="47" t="str">
        <f t="shared" si="57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58"/>
        <v>Aderente</v>
      </c>
      <c r="BR712" s="19" t="str">
        <f t="shared" si="59"/>
        <v>*</v>
      </c>
      <c r="BS712" s="19" t="str">
        <f t="shared" si="60"/>
        <v>*</v>
      </c>
      <c r="BT712" s="8" t="str">
        <f t="shared" si="61"/>
        <v/>
      </c>
    </row>
    <row r="713" spans="1:72">
      <c r="A713" s="47" t="str">
        <f t="shared" si="57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58"/>
        <v>Aderente</v>
      </c>
      <c r="BR713" s="19" t="str">
        <f t="shared" si="59"/>
        <v>*</v>
      </c>
      <c r="BS713" s="19" t="str">
        <f t="shared" si="60"/>
        <v>*</v>
      </c>
      <c r="BT713" s="8" t="str">
        <f t="shared" si="61"/>
        <v/>
      </c>
    </row>
    <row r="714" spans="1:72">
      <c r="A714" s="47" t="str">
        <f t="shared" si="57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58"/>
        <v>Aderente</v>
      </c>
      <c r="BR714" s="19" t="str">
        <f t="shared" si="59"/>
        <v>*</v>
      </c>
      <c r="BS714" s="19" t="str">
        <f t="shared" si="60"/>
        <v>*</v>
      </c>
      <c r="BT714" s="8" t="str">
        <f t="shared" si="61"/>
        <v/>
      </c>
    </row>
    <row r="715" spans="1:72">
      <c r="A715" s="47" t="str">
        <f t="shared" si="57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58"/>
        <v>Aderente</v>
      </c>
      <c r="BR715" s="19" t="str">
        <f t="shared" si="59"/>
        <v>*</v>
      </c>
      <c r="BS715" s="19" t="str">
        <f t="shared" si="60"/>
        <v>*</v>
      </c>
      <c r="BT715" s="8" t="str">
        <f t="shared" si="61"/>
        <v/>
      </c>
    </row>
    <row r="716" spans="1:72">
      <c r="A716" s="47" t="str">
        <f t="shared" si="57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58"/>
        <v>Aderente</v>
      </c>
      <c r="BR716" s="19" t="str">
        <f t="shared" si="59"/>
        <v>*</v>
      </c>
      <c r="BS716" s="19" t="str">
        <f t="shared" si="60"/>
        <v>*</v>
      </c>
      <c r="BT716" s="8" t="str">
        <f t="shared" si="61"/>
        <v/>
      </c>
    </row>
    <row r="717" spans="1:72">
      <c r="A717" s="47" t="str">
        <f t="shared" si="57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58"/>
        <v>Aderente</v>
      </c>
      <c r="BR717" s="19" t="str">
        <f t="shared" si="59"/>
        <v>*</v>
      </c>
      <c r="BS717" s="19" t="str">
        <f t="shared" si="60"/>
        <v>*</v>
      </c>
      <c r="BT717" s="8" t="str">
        <f t="shared" si="61"/>
        <v/>
      </c>
    </row>
    <row r="718" spans="1:72">
      <c r="A718" s="47" t="str">
        <f t="shared" si="57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58"/>
        <v>Aderente</v>
      </c>
      <c r="BR718" s="19" t="str">
        <f t="shared" si="59"/>
        <v>*</v>
      </c>
      <c r="BS718" s="19" t="str">
        <f t="shared" si="60"/>
        <v>*</v>
      </c>
      <c r="BT718" s="8" t="str">
        <f t="shared" si="61"/>
        <v/>
      </c>
    </row>
    <row r="719" spans="1:72">
      <c r="A719" s="47" t="str">
        <f t="shared" si="57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58"/>
        <v>Aderente</v>
      </c>
      <c r="BR719" s="19" t="str">
        <f t="shared" si="59"/>
        <v>*</v>
      </c>
      <c r="BS719" s="19" t="str">
        <f t="shared" si="60"/>
        <v>*</v>
      </c>
      <c r="BT719" s="8" t="str">
        <f t="shared" si="61"/>
        <v/>
      </c>
    </row>
    <row r="720" spans="1:72">
      <c r="A720" s="47" t="str">
        <f t="shared" si="57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58"/>
        <v>Aderente</v>
      </c>
      <c r="BR720" s="19" t="str">
        <f t="shared" si="59"/>
        <v>*</v>
      </c>
      <c r="BS720" s="19" t="str">
        <f t="shared" si="60"/>
        <v>*</v>
      </c>
      <c r="BT720" s="8" t="str">
        <f t="shared" si="61"/>
        <v/>
      </c>
    </row>
    <row r="721" spans="1:72">
      <c r="A721" s="47" t="str">
        <f t="shared" si="57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58"/>
        <v>Aderente</v>
      </c>
      <c r="BR721" s="19" t="str">
        <f t="shared" si="59"/>
        <v>*</v>
      </c>
      <c r="BS721" s="19" t="str">
        <f t="shared" si="60"/>
        <v>*</v>
      </c>
      <c r="BT721" s="8" t="str">
        <f t="shared" si="61"/>
        <v/>
      </c>
    </row>
    <row r="722" spans="1:72">
      <c r="A722" s="47" t="str">
        <f t="shared" si="57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58"/>
        <v>Aderente</v>
      </c>
      <c r="BR722" s="19" t="str">
        <f t="shared" si="59"/>
        <v>*</v>
      </c>
      <c r="BS722" s="19" t="str">
        <f t="shared" si="60"/>
        <v>*</v>
      </c>
      <c r="BT722" s="8" t="str">
        <f t="shared" si="61"/>
        <v/>
      </c>
    </row>
    <row r="723" spans="1:72">
      <c r="A723" s="47" t="str">
        <f t="shared" si="57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58"/>
        <v>Aderente</v>
      </c>
      <c r="BR723" s="19" t="str">
        <f t="shared" si="59"/>
        <v>*</v>
      </c>
      <c r="BS723" s="19" t="str">
        <f t="shared" si="60"/>
        <v>*</v>
      </c>
      <c r="BT723" s="8" t="str">
        <f t="shared" si="61"/>
        <v/>
      </c>
    </row>
    <row r="724" spans="1:72">
      <c r="A724" s="47" t="str">
        <f t="shared" si="57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58"/>
        <v>Aderente</v>
      </c>
      <c r="BR724" s="19" t="str">
        <f t="shared" si="59"/>
        <v>*</v>
      </c>
      <c r="BS724" s="19" t="str">
        <f t="shared" si="60"/>
        <v>*</v>
      </c>
      <c r="BT724" s="8" t="str">
        <f t="shared" si="61"/>
        <v/>
      </c>
    </row>
    <row r="725" spans="1:72">
      <c r="A725" s="47" t="str">
        <f t="shared" si="57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58"/>
        <v>Aderente</v>
      </c>
      <c r="BR725" s="19" t="str">
        <f t="shared" si="59"/>
        <v>*</v>
      </c>
      <c r="BS725" s="19" t="str">
        <f t="shared" si="60"/>
        <v>*</v>
      </c>
      <c r="BT725" s="8" t="str">
        <f t="shared" si="61"/>
        <v/>
      </c>
    </row>
    <row r="726" spans="1:72">
      <c r="A726" s="47" t="str">
        <f t="shared" si="57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58"/>
        <v>Aderente</v>
      </c>
      <c r="BR726" s="19" t="str">
        <f t="shared" si="59"/>
        <v>*</v>
      </c>
      <c r="BS726" s="19" t="str">
        <f t="shared" si="60"/>
        <v>*</v>
      </c>
      <c r="BT726" s="8" t="str">
        <f t="shared" si="61"/>
        <v/>
      </c>
    </row>
    <row r="727" spans="1:72">
      <c r="A727" s="47" t="str">
        <f t="shared" si="57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58"/>
        <v>Aderente</v>
      </c>
      <c r="BR727" s="19" t="str">
        <f t="shared" si="59"/>
        <v>*</v>
      </c>
      <c r="BS727" s="19" t="str">
        <f t="shared" si="60"/>
        <v>*</v>
      </c>
      <c r="BT727" s="8" t="str">
        <f t="shared" si="61"/>
        <v/>
      </c>
    </row>
    <row r="728" spans="1:72">
      <c r="A728" s="47" t="str">
        <f t="shared" si="57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58"/>
        <v>Aderente</v>
      </c>
      <c r="BR728" s="19" t="str">
        <f t="shared" si="59"/>
        <v>*</v>
      </c>
      <c r="BS728" s="19" t="str">
        <f t="shared" si="60"/>
        <v>*</v>
      </c>
      <c r="BT728" s="8" t="str">
        <f t="shared" si="61"/>
        <v/>
      </c>
    </row>
    <row r="729" spans="1:72">
      <c r="A729" s="47" t="str">
        <f t="shared" si="57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58"/>
        <v>Aderente</v>
      </c>
      <c r="BR729" s="19" t="str">
        <f t="shared" si="59"/>
        <v>*</v>
      </c>
      <c r="BS729" s="19" t="str">
        <f t="shared" si="60"/>
        <v>*</v>
      </c>
      <c r="BT729" s="8" t="str">
        <f t="shared" si="61"/>
        <v/>
      </c>
    </row>
    <row r="730" spans="1:72">
      <c r="A730" s="47" t="str">
        <f t="shared" si="57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58"/>
        <v>Aderente</v>
      </c>
      <c r="BR730" s="19" t="str">
        <f t="shared" si="59"/>
        <v>*</v>
      </c>
      <c r="BS730" s="19" t="str">
        <f t="shared" si="60"/>
        <v>*</v>
      </c>
      <c r="BT730" s="8" t="str">
        <f t="shared" si="61"/>
        <v/>
      </c>
    </row>
    <row r="731" spans="1:72">
      <c r="A731" s="47" t="str">
        <f t="shared" si="57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58"/>
        <v>Aderente</v>
      </c>
      <c r="BR731" s="19" t="str">
        <f t="shared" si="59"/>
        <v>*</v>
      </c>
      <c r="BS731" s="19" t="str">
        <f t="shared" si="60"/>
        <v>*</v>
      </c>
      <c r="BT731" s="8" t="str">
        <f t="shared" si="61"/>
        <v/>
      </c>
    </row>
    <row r="732" spans="1:72">
      <c r="A732" s="47" t="str">
        <f t="shared" si="57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58"/>
        <v>Aderente</v>
      </c>
      <c r="BR732" s="19" t="str">
        <f t="shared" si="59"/>
        <v>*</v>
      </c>
      <c r="BS732" s="19" t="str">
        <f t="shared" si="60"/>
        <v>*</v>
      </c>
      <c r="BT732" s="8" t="str">
        <f t="shared" si="61"/>
        <v/>
      </c>
    </row>
    <row r="733" spans="1:72">
      <c r="A733" s="47" t="str">
        <f t="shared" si="57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58"/>
        <v>Aderente</v>
      </c>
      <c r="BR733" s="19" t="str">
        <f t="shared" si="59"/>
        <v>*</v>
      </c>
      <c r="BS733" s="19" t="str">
        <f t="shared" si="60"/>
        <v>*</v>
      </c>
      <c r="BT733" s="8" t="str">
        <f t="shared" si="61"/>
        <v/>
      </c>
    </row>
    <row r="734" spans="1:72">
      <c r="A734" s="47" t="str">
        <f t="shared" si="57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58"/>
        <v>Aderente</v>
      </c>
      <c r="BR734" s="19" t="str">
        <f t="shared" si="59"/>
        <v>*</v>
      </c>
      <c r="BS734" s="19" t="str">
        <f t="shared" si="60"/>
        <v>*</v>
      </c>
      <c r="BT734" s="8" t="str">
        <f t="shared" si="61"/>
        <v/>
      </c>
    </row>
    <row r="735" spans="1:72">
      <c r="A735" s="47" t="str">
        <f t="shared" si="57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58"/>
        <v>Aderente</v>
      </c>
      <c r="BR735" s="19" t="str">
        <f t="shared" si="59"/>
        <v>*</v>
      </c>
      <c r="BS735" s="19" t="str">
        <f t="shared" si="60"/>
        <v>*</v>
      </c>
      <c r="BT735" s="8" t="str">
        <f t="shared" si="61"/>
        <v/>
      </c>
    </row>
    <row r="736" spans="1:72">
      <c r="A736" s="47" t="str">
        <f t="shared" si="57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58"/>
        <v>Aderente</v>
      </c>
      <c r="BR736" s="19" t="str">
        <f t="shared" si="59"/>
        <v>*</v>
      </c>
      <c r="BS736" s="19" t="str">
        <f t="shared" si="60"/>
        <v>*</v>
      </c>
      <c r="BT736" s="8" t="str">
        <f t="shared" si="61"/>
        <v/>
      </c>
    </row>
    <row r="737" spans="1:72">
      <c r="A737" s="47" t="str">
        <f t="shared" si="57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58"/>
        <v>Aderente</v>
      </c>
      <c r="BR737" s="19" t="str">
        <f t="shared" si="59"/>
        <v>*</v>
      </c>
      <c r="BS737" s="19" t="str">
        <f t="shared" si="60"/>
        <v>*</v>
      </c>
      <c r="BT737" s="8" t="str">
        <f t="shared" si="61"/>
        <v/>
      </c>
    </row>
    <row r="738" spans="1:72">
      <c r="A738" s="47" t="str">
        <f t="shared" si="57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58"/>
        <v>Aderente</v>
      </c>
      <c r="BR738" s="19" t="str">
        <f t="shared" si="59"/>
        <v>*</v>
      </c>
      <c r="BS738" s="19" t="str">
        <f t="shared" si="60"/>
        <v>*</v>
      </c>
      <c r="BT738" s="8" t="str">
        <f t="shared" si="61"/>
        <v/>
      </c>
    </row>
    <row r="739" spans="1:72">
      <c r="A739" s="47" t="str">
        <f t="shared" si="57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58"/>
        <v>Aderente</v>
      </c>
      <c r="BR739" s="19" t="str">
        <f t="shared" si="59"/>
        <v>*</v>
      </c>
      <c r="BS739" s="19" t="str">
        <f t="shared" si="60"/>
        <v>*</v>
      </c>
      <c r="BT739" s="8" t="str">
        <f t="shared" si="61"/>
        <v/>
      </c>
    </row>
    <row r="740" spans="1:72">
      <c r="A740" s="47" t="str">
        <f t="shared" si="57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58"/>
        <v>Aderente</v>
      </c>
      <c r="BR740" s="19" t="str">
        <f t="shared" si="59"/>
        <v>*</v>
      </c>
      <c r="BS740" s="19" t="str">
        <f t="shared" si="60"/>
        <v>*</v>
      </c>
      <c r="BT740" s="8" t="str">
        <f t="shared" si="61"/>
        <v/>
      </c>
    </row>
    <row r="741" spans="1:72">
      <c r="A741" s="47" t="str">
        <f t="shared" si="57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58"/>
        <v>Aderente</v>
      </c>
      <c r="BR741" s="19" t="str">
        <f t="shared" si="59"/>
        <v>*</v>
      </c>
      <c r="BS741" s="19" t="str">
        <f t="shared" si="60"/>
        <v>*</v>
      </c>
      <c r="BT741" s="8" t="str">
        <f t="shared" si="61"/>
        <v/>
      </c>
    </row>
    <row r="742" spans="1:72">
      <c r="A742" s="47" t="str">
        <f t="shared" si="57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58"/>
        <v>Aderente</v>
      </c>
      <c r="BR742" s="19" t="str">
        <f t="shared" si="59"/>
        <v>*</v>
      </c>
      <c r="BS742" s="19" t="str">
        <f t="shared" si="60"/>
        <v>*</v>
      </c>
      <c r="BT742" s="8" t="str">
        <f t="shared" si="61"/>
        <v/>
      </c>
    </row>
    <row r="743" spans="1:72">
      <c r="A743" s="47" t="str">
        <f t="shared" si="57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58"/>
        <v>Aderente</v>
      </c>
      <c r="BR743" s="19" t="str">
        <f t="shared" si="59"/>
        <v>*</v>
      </c>
      <c r="BS743" s="19" t="str">
        <f t="shared" si="60"/>
        <v>*</v>
      </c>
      <c r="BT743" s="8" t="str">
        <f t="shared" si="61"/>
        <v/>
      </c>
    </row>
    <row r="744" spans="1:72">
      <c r="A744" s="47" t="str">
        <f t="shared" si="57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58"/>
        <v>Aderente</v>
      </c>
      <c r="BR744" s="19" t="str">
        <f t="shared" si="59"/>
        <v>*</v>
      </c>
      <c r="BS744" s="19" t="str">
        <f t="shared" si="60"/>
        <v>*</v>
      </c>
      <c r="BT744" s="8" t="str">
        <f t="shared" si="61"/>
        <v/>
      </c>
    </row>
    <row r="745" spans="1:72">
      <c r="A745" s="47" t="str">
        <f t="shared" si="57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58"/>
        <v>Aderente</v>
      </c>
      <c r="BR745" s="19" t="str">
        <f t="shared" si="59"/>
        <v>*</v>
      </c>
      <c r="BS745" s="19" t="str">
        <f t="shared" si="60"/>
        <v>*</v>
      </c>
      <c r="BT745" s="8" t="str">
        <f t="shared" si="61"/>
        <v/>
      </c>
    </row>
    <row r="746" spans="1:72">
      <c r="A746" s="47" t="str">
        <f t="shared" si="57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58"/>
        <v>Aderente</v>
      </c>
      <c r="BR746" s="19" t="str">
        <f t="shared" si="59"/>
        <v>*</v>
      </c>
      <c r="BS746" s="19" t="str">
        <f t="shared" si="60"/>
        <v>*</v>
      </c>
      <c r="BT746" s="8" t="str">
        <f t="shared" si="61"/>
        <v/>
      </c>
    </row>
    <row r="747" spans="1:72">
      <c r="A747" s="47" t="str">
        <f t="shared" si="57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58"/>
        <v>Aderente</v>
      </c>
      <c r="BR747" s="19" t="str">
        <f t="shared" si="59"/>
        <v>*</v>
      </c>
      <c r="BS747" s="19" t="str">
        <f t="shared" si="60"/>
        <v>*</v>
      </c>
      <c r="BT747" s="8" t="str">
        <f t="shared" si="61"/>
        <v/>
      </c>
    </row>
    <row r="748" spans="1:72">
      <c r="A748" s="47" t="str">
        <f t="shared" si="57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58"/>
        <v>Aderente</v>
      </c>
      <c r="BR748" s="19" t="str">
        <f t="shared" si="59"/>
        <v>*</v>
      </c>
      <c r="BS748" s="19" t="str">
        <f t="shared" si="60"/>
        <v>*</v>
      </c>
      <c r="BT748" s="8" t="str">
        <f t="shared" si="61"/>
        <v/>
      </c>
    </row>
    <row r="749" spans="1:72">
      <c r="A749" s="47" t="str">
        <f t="shared" si="57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58"/>
        <v>Aderente</v>
      </c>
      <c r="BR749" s="19" t="str">
        <f t="shared" si="59"/>
        <v>*</v>
      </c>
      <c r="BS749" s="19" t="str">
        <f t="shared" si="60"/>
        <v>*</v>
      </c>
      <c r="BT749" s="8" t="str">
        <f t="shared" si="61"/>
        <v/>
      </c>
    </row>
    <row r="750" spans="1:72">
      <c r="A750" s="47" t="str">
        <f t="shared" si="57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58"/>
        <v>Aderente</v>
      </c>
      <c r="BR750" s="19" t="str">
        <f t="shared" si="59"/>
        <v>*</v>
      </c>
      <c r="BS750" s="19" t="str">
        <f t="shared" si="60"/>
        <v>*</v>
      </c>
      <c r="BT750" s="8" t="str">
        <f t="shared" si="61"/>
        <v/>
      </c>
    </row>
    <row r="751" spans="1:72">
      <c r="A751" s="47" t="str">
        <f t="shared" si="57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58"/>
        <v>Aderente</v>
      </c>
      <c r="BR751" s="19" t="str">
        <f t="shared" si="59"/>
        <v>*</v>
      </c>
      <c r="BS751" s="19" t="str">
        <f t="shared" si="60"/>
        <v>*</v>
      </c>
      <c r="BT751" s="8" t="str">
        <f t="shared" si="61"/>
        <v/>
      </c>
    </row>
    <row r="752" spans="1:72">
      <c r="A752" s="47" t="str">
        <f t="shared" si="57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58"/>
        <v>Aderente</v>
      </c>
      <c r="BR752" s="19" t="str">
        <f t="shared" si="59"/>
        <v>*</v>
      </c>
      <c r="BS752" s="19" t="str">
        <f t="shared" si="60"/>
        <v>*</v>
      </c>
      <c r="BT752" s="8" t="str">
        <f t="shared" si="61"/>
        <v/>
      </c>
    </row>
    <row r="753" spans="1:72">
      <c r="A753" s="47" t="str">
        <f t="shared" si="57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58"/>
        <v>Aderente</v>
      </c>
      <c r="BR753" s="19" t="str">
        <f t="shared" si="59"/>
        <v>*</v>
      </c>
      <c r="BS753" s="19" t="str">
        <f t="shared" si="60"/>
        <v>*</v>
      </c>
      <c r="BT753" s="8" t="str">
        <f t="shared" si="61"/>
        <v/>
      </c>
    </row>
    <row r="754" spans="1:72">
      <c r="A754" s="47" t="str">
        <f t="shared" si="57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58"/>
        <v>Aderente</v>
      </c>
      <c r="BR754" s="19" t="str">
        <f t="shared" si="59"/>
        <v>*</v>
      </c>
      <c r="BS754" s="19" t="str">
        <f t="shared" si="60"/>
        <v>*</v>
      </c>
      <c r="BT754" s="8" t="str">
        <f t="shared" si="61"/>
        <v/>
      </c>
    </row>
    <row r="755" spans="1:72">
      <c r="A755" s="47" t="str">
        <f t="shared" si="57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58"/>
        <v>Aderente</v>
      </c>
      <c r="BR755" s="19" t="str">
        <f t="shared" si="59"/>
        <v>*</v>
      </c>
      <c r="BS755" s="19" t="str">
        <f t="shared" si="60"/>
        <v>*</v>
      </c>
      <c r="BT755" s="8" t="str">
        <f t="shared" si="61"/>
        <v/>
      </c>
    </row>
    <row r="756" spans="1:72">
      <c r="A756" s="47" t="str">
        <f t="shared" si="57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58"/>
        <v>Aderente</v>
      </c>
      <c r="BR756" s="19" t="str">
        <f t="shared" si="59"/>
        <v>*</v>
      </c>
      <c r="BS756" s="19" t="str">
        <f t="shared" si="60"/>
        <v>*</v>
      </c>
      <c r="BT756" s="8" t="str">
        <f t="shared" si="61"/>
        <v/>
      </c>
    </row>
    <row r="757" spans="1:72">
      <c r="A757" s="47" t="str">
        <f t="shared" si="57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58"/>
        <v>Aderente</v>
      </c>
      <c r="BR757" s="19" t="str">
        <f t="shared" si="59"/>
        <v>*</v>
      </c>
      <c r="BS757" s="19" t="str">
        <f t="shared" si="60"/>
        <v>*</v>
      </c>
      <c r="BT757" s="8" t="str">
        <f t="shared" si="61"/>
        <v/>
      </c>
    </row>
    <row r="758" spans="1:72">
      <c r="A758" s="47" t="str">
        <f t="shared" si="57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58"/>
        <v>Aderente</v>
      </c>
      <c r="BR758" s="19" t="str">
        <f t="shared" si="59"/>
        <v>*</v>
      </c>
      <c r="BS758" s="19" t="str">
        <f t="shared" si="60"/>
        <v>*</v>
      </c>
      <c r="BT758" s="8" t="str">
        <f t="shared" si="61"/>
        <v/>
      </c>
    </row>
    <row r="759" spans="1:72">
      <c r="A759" s="47" t="str">
        <f t="shared" si="57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58"/>
        <v>Aderente</v>
      </c>
      <c r="BR759" s="19" t="str">
        <f t="shared" si="59"/>
        <v>*</v>
      </c>
      <c r="BS759" s="19" t="str">
        <f t="shared" si="60"/>
        <v>*</v>
      </c>
      <c r="BT759" s="8" t="str">
        <f t="shared" si="61"/>
        <v/>
      </c>
    </row>
    <row r="760" spans="1:72">
      <c r="A760" s="47" t="str">
        <f t="shared" si="57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58"/>
        <v>Aderente</v>
      </c>
      <c r="BR760" s="19" t="str">
        <f t="shared" si="59"/>
        <v>*</v>
      </c>
      <c r="BS760" s="19" t="str">
        <f t="shared" si="60"/>
        <v>*</v>
      </c>
      <c r="BT760" s="8" t="str">
        <f t="shared" si="61"/>
        <v/>
      </c>
    </row>
    <row r="761" spans="1:72">
      <c r="A761" s="47" t="str">
        <f t="shared" si="57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58"/>
        <v>Aderente</v>
      </c>
      <c r="BR761" s="19" t="str">
        <f t="shared" si="59"/>
        <v>*</v>
      </c>
      <c r="BS761" s="19" t="str">
        <f t="shared" si="60"/>
        <v>*</v>
      </c>
      <c r="BT761" s="8" t="str">
        <f t="shared" si="61"/>
        <v/>
      </c>
    </row>
    <row r="762" spans="1:72">
      <c r="A762" s="47" t="str">
        <f t="shared" si="57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58"/>
        <v>Aderente</v>
      </c>
      <c r="BR762" s="19" t="str">
        <f t="shared" si="59"/>
        <v>*</v>
      </c>
      <c r="BS762" s="19" t="str">
        <f t="shared" si="60"/>
        <v>*</v>
      </c>
      <c r="BT762" s="8" t="str">
        <f t="shared" si="61"/>
        <v/>
      </c>
    </row>
    <row r="763" spans="1:72">
      <c r="A763" s="47" t="str">
        <f t="shared" si="57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58"/>
        <v>Aderente</v>
      </c>
      <c r="BR763" s="19" t="str">
        <f t="shared" si="59"/>
        <v>*</v>
      </c>
      <c r="BS763" s="19" t="str">
        <f t="shared" si="60"/>
        <v>*</v>
      </c>
      <c r="BT763" s="8" t="str">
        <f t="shared" si="61"/>
        <v/>
      </c>
    </row>
    <row r="764" spans="1:72">
      <c r="A764" s="47" t="str">
        <f t="shared" si="57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58"/>
        <v>Aderente</v>
      </c>
      <c r="BR764" s="19" t="str">
        <f t="shared" si="59"/>
        <v>*</v>
      </c>
      <c r="BS764" s="19" t="str">
        <f t="shared" si="60"/>
        <v>*</v>
      </c>
      <c r="BT764" s="8" t="str">
        <f t="shared" si="61"/>
        <v/>
      </c>
    </row>
    <row r="765" spans="1:72">
      <c r="A765" s="47" t="str">
        <f t="shared" si="57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58"/>
        <v>Aderente</v>
      </c>
      <c r="BR765" s="19" t="str">
        <f t="shared" si="59"/>
        <v>*</v>
      </c>
      <c r="BS765" s="19" t="str">
        <f t="shared" si="60"/>
        <v>*</v>
      </c>
      <c r="BT765" s="8" t="str">
        <f t="shared" si="61"/>
        <v/>
      </c>
    </row>
    <row r="766" spans="1:72">
      <c r="A766" s="47" t="str">
        <f t="shared" si="57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58"/>
        <v>Aderente</v>
      </c>
      <c r="BR766" s="19" t="str">
        <f t="shared" si="59"/>
        <v>*</v>
      </c>
      <c r="BS766" s="19" t="str">
        <f t="shared" si="60"/>
        <v>*</v>
      </c>
      <c r="BT766" s="8" t="str">
        <f t="shared" si="61"/>
        <v/>
      </c>
    </row>
    <row r="767" spans="1:72">
      <c r="A767" s="47" t="str">
        <f t="shared" si="57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58"/>
        <v>Aderente</v>
      </c>
      <c r="BR767" s="19" t="str">
        <f t="shared" si="59"/>
        <v>*</v>
      </c>
      <c r="BS767" s="19" t="str">
        <f t="shared" si="60"/>
        <v>*</v>
      </c>
      <c r="BT767" s="8" t="str">
        <f t="shared" si="61"/>
        <v/>
      </c>
    </row>
    <row r="768" spans="1:72">
      <c r="A768" s="47" t="str">
        <f t="shared" si="57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58"/>
        <v>Aderente</v>
      </c>
      <c r="BR768" s="19" t="str">
        <f t="shared" si="59"/>
        <v>*</v>
      </c>
      <c r="BS768" s="19" t="str">
        <f t="shared" si="60"/>
        <v>*</v>
      </c>
      <c r="BT768" s="8" t="str">
        <f t="shared" si="61"/>
        <v/>
      </c>
    </row>
    <row r="769" spans="1:72">
      <c r="A769" s="47" t="str">
        <f t="shared" si="57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58"/>
        <v>Aderente</v>
      </c>
      <c r="BR769" s="19" t="str">
        <f t="shared" si="59"/>
        <v>*</v>
      </c>
      <c r="BS769" s="19" t="str">
        <f t="shared" si="60"/>
        <v>*</v>
      </c>
      <c r="BT769" s="8" t="str">
        <f t="shared" si="61"/>
        <v/>
      </c>
    </row>
    <row r="770" spans="1:72">
      <c r="A770" s="47" t="str">
        <f t="shared" si="57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58"/>
        <v>Aderente</v>
      </c>
      <c r="BR770" s="19" t="str">
        <f t="shared" si="59"/>
        <v>*</v>
      </c>
      <c r="BS770" s="19" t="str">
        <f t="shared" si="60"/>
        <v>*</v>
      </c>
      <c r="BT770" s="8" t="str">
        <f t="shared" si="61"/>
        <v/>
      </c>
    </row>
    <row r="771" spans="1:72">
      <c r="A771" s="47" t="str">
        <f t="shared" si="57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58"/>
        <v>Aderente</v>
      </c>
      <c r="BR771" s="19" t="str">
        <f t="shared" si="59"/>
        <v>*</v>
      </c>
      <c r="BS771" s="19" t="str">
        <f t="shared" si="60"/>
        <v>*</v>
      </c>
      <c r="BT771" s="8" t="str">
        <f t="shared" si="61"/>
        <v/>
      </c>
    </row>
    <row r="772" spans="1:72">
      <c r="A772" s="47" t="str">
        <f t="shared" si="57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58"/>
        <v>Aderente</v>
      </c>
      <c r="BR772" s="19" t="str">
        <f t="shared" si="59"/>
        <v>*</v>
      </c>
      <c r="BS772" s="19" t="str">
        <f t="shared" si="60"/>
        <v>*</v>
      </c>
      <c r="BT772" s="8" t="str">
        <f t="shared" si="61"/>
        <v/>
      </c>
    </row>
    <row r="773" spans="1:72">
      <c r="A773" s="47" t="str">
        <f t="shared" si="57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58"/>
        <v>Aderente</v>
      </c>
      <c r="BR773" s="19" t="str">
        <f t="shared" si="59"/>
        <v>*</v>
      </c>
      <c r="BS773" s="19" t="str">
        <f t="shared" si="60"/>
        <v>*</v>
      </c>
      <c r="BT773" s="8" t="str">
        <f t="shared" si="61"/>
        <v/>
      </c>
    </row>
    <row r="774" spans="1:72">
      <c r="A774" s="47" t="str">
        <f t="shared" si="57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58"/>
        <v>Aderente</v>
      </c>
      <c r="BR774" s="19" t="str">
        <f t="shared" si="59"/>
        <v>*</v>
      </c>
      <c r="BS774" s="19" t="str">
        <f t="shared" si="60"/>
        <v>*</v>
      </c>
      <c r="BT774" s="8" t="str">
        <f t="shared" si="61"/>
        <v/>
      </c>
    </row>
    <row r="775" spans="1:72">
      <c r="A775" s="47" t="str">
        <f t="shared" ref="A775:A838" si="62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63">IF(AND(BR775&lt;1,BS775&lt;1),"Produção e Intervalo",IF(BR775&lt;1,"Intervalo",IF(BS775&lt;1,"Produção","Aderente")))</f>
        <v>Aderente</v>
      </c>
      <c r="BR775" s="19" t="str">
        <f t="shared" ref="BR775:BR838" si="64">IF(OR(B775="",F775=""),"*",AY775/P775)</f>
        <v>*</v>
      </c>
      <c r="BS775" s="19" t="str">
        <f t="shared" ref="BS775:BS838" si="65">IF(OR(B775="",F775=""),"*",BA775/Q775)</f>
        <v>*</v>
      </c>
      <c r="BT775" s="8" t="str">
        <f t="shared" ref="BT775:BT838" si="66">IF(BN775="","",SUBSTITUTE(BM775," ","")&amp;SUBSTITUTE(BN775," ",""))</f>
        <v/>
      </c>
    </row>
    <row r="776" spans="1:72">
      <c r="A776" s="47" t="str">
        <f t="shared" si="62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63"/>
        <v>Aderente</v>
      </c>
      <c r="BR776" s="19" t="str">
        <f t="shared" si="64"/>
        <v>*</v>
      </c>
      <c r="BS776" s="19" t="str">
        <f t="shared" si="65"/>
        <v>*</v>
      </c>
      <c r="BT776" s="8" t="str">
        <f t="shared" si="66"/>
        <v/>
      </c>
    </row>
    <row r="777" spans="1:72">
      <c r="A777" s="47" t="str">
        <f t="shared" si="62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63"/>
        <v>Aderente</v>
      </c>
      <c r="BR777" s="19" t="str">
        <f t="shared" si="64"/>
        <v>*</v>
      </c>
      <c r="BS777" s="19" t="str">
        <f t="shared" si="65"/>
        <v>*</v>
      </c>
      <c r="BT777" s="8" t="str">
        <f t="shared" si="66"/>
        <v/>
      </c>
    </row>
    <row r="778" spans="1:72">
      <c r="A778" s="47" t="str">
        <f t="shared" si="62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63"/>
        <v>Aderente</v>
      </c>
      <c r="BR778" s="19" t="str">
        <f t="shared" si="64"/>
        <v>*</v>
      </c>
      <c r="BS778" s="19" t="str">
        <f t="shared" si="65"/>
        <v>*</v>
      </c>
      <c r="BT778" s="8" t="str">
        <f t="shared" si="66"/>
        <v/>
      </c>
    </row>
    <row r="779" spans="1:72">
      <c r="A779" s="47" t="str">
        <f t="shared" si="62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63"/>
        <v>Aderente</v>
      </c>
      <c r="BR779" s="19" t="str">
        <f t="shared" si="64"/>
        <v>*</v>
      </c>
      <c r="BS779" s="19" t="str">
        <f t="shared" si="65"/>
        <v>*</v>
      </c>
      <c r="BT779" s="8" t="str">
        <f t="shared" si="66"/>
        <v/>
      </c>
    </row>
    <row r="780" spans="1:72">
      <c r="A780" s="47" t="str">
        <f t="shared" si="62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63"/>
        <v>Aderente</v>
      </c>
      <c r="BR780" s="19" t="str">
        <f t="shared" si="64"/>
        <v>*</v>
      </c>
      <c r="BS780" s="19" t="str">
        <f t="shared" si="65"/>
        <v>*</v>
      </c>
      <c r="BT780" s="8" t="str">
        <f t="shared" si="66"/>
        <v/>
      </c>
    </row>
    <row r="781" spans="1:72">
      <c r="A781" s="47" t="str">
        <f t="shared" si="62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63"/>
        <v>Aderente</v>
      </c>
      <c r="BR781" s="19" t="str">
        <f t="shared" si="64"/>
        <v>*</v>
      </c>
      <c r="BS781" s="19" t="str">
        <f t="shared" si="65"/>
        <v>*</v>
      </c>
      <c r="BT781" s="8" t="str">
        <f t="shared" si="66"/>
        <v/>
      </c>
    </row>
    <row r="782" spans="1:72">
      <c r="A782" s="47" t="str">
        <f t="shared" si="62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63"/>
        <v>Aderente</v>
      </c>
      <c r="BR782" s="19" t="str">
        <f t="shared" si="64"/>
        <v>*</v>
      </c>
      <c r="BS782" s="19" t="str">
        <f t="shared" si="65"/>
        <v>*</v>
      </c>
      <c r="BT782" s="8" t="str">
        <f t="shared" si="66"/>
        <v/>
      </c>
    </row>
    <row r="783" spans="1:72">
      <c r="A783" s="47" t="str">
        <f t="shared" si="62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63"/>
        <v>Aderente</v>
      </c>
      <c r="BR783" s="19" t="str">
        <f t="shared" si="64"/>
        <v>*</v>
      </c>
      <c r="BS783" s="19" t="str">
        <f t="shared" si="65"/>
        <v>*</v>
      </c>
      <c r="BT783" s="8" t="str">
        <f t="shared" si="66"/>
        <v/>
      </c>
    </row>
    <row r="784" spans="1:72">
      <c r="A784" s="47" t="str">
        <f t="shared" si="62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63"/>
        <v>Aderente</v>
      </c>
      <c r="BR784" s="19" t="str">
        <f t="shared" si="64"/>
        <v>*</v>
      </c>
      <c r="BS784" s="19" t="str">
        <f t="shared" si="65"/>
        <v>*</v>
      </c>
      <c r="BT784" s="8" t="str">
        <f t="shared" si="66"/>
        <v/>
      </c>
    </row>
    <row r="785" spans="1:72">
      <c r="A785" s="47" t="str">
        <f t="shared" si="62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63"/>
        <v>Aderente</v>
      </c>
      <c r="BR785" s="19" t="str">
        <f t="shared" si="64"/>
        <v>*</v>
      </c>
      <c r="BS785" s="19" t="str">
        <f t="shared" si="65"/>
        <v>*</v>
      </c>
      <c r="BT785" s="8" t="str">
        <f t="shared" si="66"/>
        <v/>
      </c>
    </row>
    <row r="786" spans="1:72">
      <c r="A786" s="47" t="str">
        <f t="shared" si="62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63"/>
        <v>Aderente</v>
      </c>
      <c r="BR786" s="19" t="str">
        <f t="shared" si="64"/>
        <v>*</v>
      </c>
      <c r="BS786" s="19" t="str">
        <f t="shared" si="65"/>
        <v>*</v>
      </c>
      <c r="BT786" s="8" t="str">
        <f t="shared" si="66"/>
        <v/>
      </c>
    </row>
    <row r="787" spans="1:72">
      <c r="A787" s="47" t="str">
        <f t="shared" si="62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63"/>
        <v>Aderente</v>
      </c>
      <c r="BR787" s="19" t="str">
        <f t="shared" si="64"/>
        <v>*</v>
      </c>
      <c r="BS787" s="19" t="str">
        <f t="shared" si="65"/>
        <v>*</v>
      </c>
      <c r="BT787" s="8" t="str">
        <f t="shared" si="66"/>
        <v/>
      </c>
    </row>
    <row r="788" spans="1:72">
      <c r="A788" s="47" t="str">
        <f t="shared" si="62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63"/>
        <v>Aderente</v>
      </c>
      <c r="BR788" s="19" t="str">
        <f t="shared" si="64"/>
        <v>*</v>
      </c>
      <c r="BS788" s="19" t="str">
        <f t="shared" si="65"/>
        <v>*</v>
      </c>
      <c r="BT788" s="8" t="str">
        <f t="shared" si="66"/>
        <v/>
      </c>
    </row>
    <row r="789" spans="1:72">
      <c r="A789" s="47" t="str">
        <f t="shared" si="62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63"/>
        <v>Aderente</v>
      </c>
      <c r="BR789" s="19" t="str">
        <f t="shared" si="64"/>
        <v>*</v>
      </c>
      <c r="BS789" s="19" t="str">
        <f t="shared" si="65"/>
        <v>*</v>
      </c>
      <c r="BT789" s="8" t="str">
        <f t="shared" si="66"/>
        <v/>
      </c>
    </row>
    <row r="790" spans="1:72">
      <c r="A790" s="47" t="str">
        <f t="shared" si="62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63"/>
        <v>Aderente</v>
      </c>
      <c r="BR790" s="19" t="str">
        <f t="shared" si="64"/>
        <v>*</v>
      </c>
      <c r="BS790" s="19" t="str">
        <f t="shared" si="65"/>
        <v>*</v>
      </c>
      <c r="BT790" s="8" t="str">
        <f t="shared" si="66"/>
        <v/>
      </c>
    </row>
    <row r="791" spans="1:72">
      <c r="A791" s="47" t="str">
        <f t="shared" si="62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63"/>
        <v>Aderente</v>
      </c>
      <c r="BR791" s="19" t="str">
        <f t="shared" si="64"/>
        <v>*</v>
      </c>
      <c r="BS791" s="19" t="str">
        <f t="shared" si="65"/>
        <v>*</v>
      </c>
      <c r="BT791" s="8" t="str">
        <f t="shared" si="66"/>
        <v/>
      </c>
    </row>
    <row r="792" spans="1:72">
      <c r="A792" s="47" t="str">
        <f t="shared" si="62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63"/>
        <v>Aderente</v>
      </c>
      <c r="BR792" s="19" t="str">
        <f t="shared" si="64"/>
        <v>*</v>
      </c>
      <c r="BS792" s="19" t="str">
        <f t="shared" si="65"/>
        <v>*</v>
      </c>
      <c r="BT792" s="8" t="str">
        <f t="shared" si="66"/>
        <v/>
      </c>
    </row>
    <row r="793" spans="1:72">
      <c r="A793" s="47" t="str">
        <f t="shared" si="62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63"/>
        <v>Aderente</v>
      </c>
      <c r="BR793" s="19" t="str">
        <f t="shared" si="64"/>
        <v>*</v>
      </c>
      <c r="BS793" s="19" t="str">
        <f t="shared" si="65"/>
        <v>*</v>
      </c>
      <c r="BT793" s="8" t="str">
        <f t="shared" si="66"/>
        <v/>
      </c>
    </row>
    <row r="794" spans="1:72">
      <c r="A794" s="47" t="str">
        <f t="shared" si="62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63"/>
        <v>Aderente</v>
      </c>
      <c r="BR794" s="19" t="str">
        <f t="shared" si="64"/>
        <v>*</v>
      </c>
      <c r="BS794" s="19" t="str">
        <f t="shared" si="65"/>
        <v>*</v>
      </c>
      <c r="BT794" s="8" t="str">
        <f t="shared" si="66"/>
        <v/>
      </c>
    </row>
    <row r="795" spans="1:72">
      <c r="A795" s="47" t="str">
        <f t="shared" si="62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63"/>
        <v>Aderente</v>
      </c>
      <c r="BR795" s="19" t="str">
        <f t="shared" si="64"/>
        <v>*</v>
      </c>
      <c r="BS795" s="19" t="str">
        <f t="shared" si="65"/>
        <v>*</v>
      </c>
      <c r="BT795" s="8" t="str">
        <f t="shared" si="66"/>
        <v/>
      </c>
    </row>
    <row r="796" spans="1:72">
      <c r="A796" s="47" t="str">
        <f t="shared" si="62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63"/>
        <v>Aderente</v>
      </c>
      <c r="BR796" s="19" t="str">
        <f t="shared" si="64"/>
        <v>*</v>
      </c>
      <c r="BS796" s="19" t="str">
        <f t="shared" si="65"/>
        <v>*</v>
      </c>
      <c r="BT796" s="8" t="str">
        <f t="shared" si="66"/>
        <v/>
      </c>
    </row>
    <row r="797" spans="1:72">
      <c r="A797" s="47" t="str">
        <f t="shared" si="62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63"/>
        <v>Aderente</v>
      </c>
      <c r="BR797" s="19" t="str">
        <f t="shared" si="64"/>
        <v>*</v>
      </c>
      <c r="BS797" s="19" t="str">
        <f t="shared" si="65"/>
        <v>*</v>
      </c>
      <c r="BT797" s="8" t="str">
        <f t="shared" si="66"/>
        <v/>
      </c>
    </row>
    <row r="798" spans="1:72">
      <c r="A798" s="47" t="str">
        <f t="shared" si="62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63"/>
        <v>Aderente</v>
      </c>
      <c r="BR798" s="19" t="str">
        <f t="shared" si="64"/>
        <v>*</v>
      </c>
      <c r="BS798" s="19" t="str">
        <f t="shared" si="65"/>
        <v>*</v>
      </c>
      <c r="BT798" s="8" t="str">
        <f t="shared" si="66"/>
        <v/>
      </c>
    </row>
    <row r="799" spans="1:72">
      <c r="A799" s="47" t="str">
        <f t="shared" si="62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63"/>
        <v>Aderente</v>
      </c>
      <c r="BR799" s="19" t="str">
        <f t="shared" si="64"/>
        <v>*</v>
      </c>
      <c r="BS799" s="19" t="str">
        <f t="shared" si="65"/>
        <v>*</v>
      </c>
      <c r="BT799" s="8" t="str">
        <f t="shared" si="66"/>
        <v/>
      </c>
    </row>
    <row r="800" spans="1:72">
      <c r="A800" s="47" t="str">
        <f t="shared" si="62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63"/>
        <v>Aderente</v>
      </c>
      <c r="BR800" s="19" t="str">
        <f t="shared" si="64"/>
        <v>*</v>
      </c>
      <c r="BS800" s="19" t="str">
        <f t="shared" si="65"/>
        <v>*</v>
      </c>
      <c r="BT800" s="8" t="str">
        <f t="shared" si="66"/>
        <v/>
      </c>
    </row>
    <row r="801" spans="1:72">
      <c r="A801" s="47" t="str">
        <f t="shared" si="62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63"/>
        <v>Aderente</v>
      </c>
      <c r="BR801" s="19" t="str">
        <f t="shared" si="64"/>
        <v>*</v>
      </c>
      <c r="BS801" s="19" t="str">
        <f t="shared" si="65"/>
        <v>*</v>
      </c>
      <c r="BT801" s="8" t="str">
        <f t="shared" si="66"/>
        <v/>
      </c>
    </row>
    <row r="802" spans="1:72">
      <c r="A802" s="47" t="str">
        <f t="shared" si="62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63"/>
        <v>Aderente</v>
      </c>
      <c r="BR802" s="19" t="str">
        <f t="shared" si="64"/>
        <v>*</v>
      </c>
      <c r="BS802" s="19" t="str">
        <f t="shared" si="65"/>
        <v>*</v>
      </c>
      <c r="BT802" s="8" t="str">
        <f t="shared" si="66"/>
        <v/>
      </c>
    </row>
    <row r="803" spans="1:72">
      <c r="A803" s="47" t="str">
        <f t="shared" si="62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63"/>
        <v>Aderente</v>
      </c>
      <c r="BR803" s="19" t="str">
        <f t="shared" si="64"/>
        <v>*</v>
      </c>
      <c r="BS803" s="19" t="str">
        <f t="shared" si="65"/>
        <v>*</v>
      </c>
      <c r="BT803" s="8" t="str">
        <f t="shared" si="66"/>
        <v/>
      </c>
    </row>
    <row r="804" spans="1:72">
      <c r="A804" s="47" t="str">
        <f t="shared" si="62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63"/>
        <v>Aderente</v>
      </c>
      <c r="BR804" s="19" t="str">
        <f t="shared" si="64"/>
        <v>*</v>
      </c>
      <c r="BS804" s="19" t="str">
        <f t="shared" si="65"/>
        <v>*</v>
      </c>
      <c r="BT804" s="8" t="str">
        <f t="shared" si="66"/>
        <v/>
      </c>
    </row>
    <row r="805" spans="1:72">
      <c r="A805" s="47" t="str">
        <f t="shared" si="62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63"/>
        <v>Aderente</v>
      </c>
      <c r="BR805" s="19" t="str">
        <f t="shared" si="64"/>
        <v>*</v>
      </c>
      <c r="BS805" s="19" t="str">
        <f t="shared" si="65"/>
        <v>*</v>
      </c>
      <c r="BT805" s="8" t="str">
        <f t="shared" si="66"/>
        <v/>
      </c>
    </row>
    <row r="806" spans="1:72">
      <c r="A806" s="47" t="str">
        <f t="shared" si="62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63"/>
        <v>Aderente</v>
      </c>
      <c r="BR806" s="19" t="str">
        <f t="shared" si="64"/>
        <v>*</v>
      </c>
      <c r="BS806" s="19" t="str">
        <f t="shared" si="65"/>
        <v>*</v>
      </c>
      <c r="BT806" s="8" t="str">
        <f t="shared" si="66"/>
        <v/>
      </c>
    </row>
    <row r="807" spans="1:72">
      <c r="A807" s="47" t="str">
        <f t="shared" si="62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63"/>
        <v>Aderente</v>
      </c>
      <c r="BR807" s="19" t="str">
        <f t="shared" si="64"/>
        <v>*</v>
      </c>
      <c r="BS807" s="19" t="str">
        <f t="shared" si="65"/>
        <v>*</v>
      </c>
      <c r="BT807" s="8" t="str">
        <f t="shared" si="66"/>
        <v/>
      </c>
    </row>
    <row r="808" spans="1:72">
      <c r="A808" s="47" t="str">
        <f t="shared" si="62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63"/>
        <v>Aderente</v>
      </c>
      <c r="BR808" s="19" t="str">
        <f t="shared" si="64"/>
        <v>*</v>
      </c>
      <c r="BS808" s="19" t="str">
        <f t="shared" si="65"/>
        <v>*</v>
      </c>
      <c r="BT808" s="8" t="str">
        <f t="shared" si="66"/>
        <v/>
      </c>
    </row>
    <row r="809" spans="1:72">
      <c r="A809" s="47" t="str">
        <f t="shared" si="62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63"/>
        <v>Aderente</v>
      </c>
      <c r="BR809" s="19" t="str">
        <f t="shared" si="64"/>
        <v>*</v>
      </c>
      <c r="BS809" s="19" t="str">
        <f t="shared" si="65"/>
        <v>*</v>
      </c>
      <c r="BT809" s="8" t="str">
        <f t="shared" si="66"/>
        <v/>
      </c>
    </row>
    <row r="810" spans="1:72">
      <c r="A810" s="47" t="str">
        <f t="shared" si="62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63"/>
        <v>Aderente</v>
      </c>
      <c r="BR810" s="19" t="str">
        <f t="shared" si="64"/>
        <v>*</v>
      </c>
      <c r="BS810" s="19" t="str">
        <f t="shared" si="65"/>
        <v>*</v>
      </c>
      <c r="BT810" s="8" t="str">
        <f t="shared" si="66"/>
        <v/>
      </c>
    </row>
    <row r="811" spans="1:72">
      <c r="A811" s="47" t="str">
        <f t="shared" si="62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63"/>
        <v>Aderente</v>
      </c>
      <c r="BR811" s="19" t="str">
        <f t="shared" si="64"/>
        <v>*</v>
      </c>
      <c r="BS811" s="19" t="str">
        <f t="shared" si="65"/>
        <v>*</v>
      </c>
      <c r="BT811" s="8" t="str">
        <f t="shared" si="66"/>
        <v/>
      </c>
    </row>
    <row r="812" spans="1:72">
      <c r="A812" s="47" t="str">
        <f t="shared" si="62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63"/>
        <v>Aderente</v>
      </c>
      <c r="BR812" s="19" t="str">
        <f t="shared" si="64"/>
        <v>*</v>
      </c>
      <c r="BS812" s="19" t="str">
        <f t="shared" si="65"/>
        <v>*</v>
      </c>
      <c r="BT812" s="8" t="str">
        <f t="shared" si="66"/>
        <v/>
      </c>
    </row>
    <row r="813" spans="1:72">
      <c r="A813" s="47" t="str">
        <f t="shared" si="62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63"/>
        <v>Aderente</v>
      </c>
      <c r="BR813" s="19" t="str">
        <f t="shared" si="64"/>
        <v>*</v>
      </c>
      <c r="BS813" s="19" t="str">
        <f t="shared" si="65"/>
        <v>*</v>
      </c>
      <c r="BT813" s="8" t="str">
        <f t="shared" si="66"/>
        <v/>
      </c>
    </row>
    <row r="814" spans="1:72">
      <c r="A814" s="47" t="str">
        <f t="shared" si="62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63"/>
        <v>Aderente</v>
      </c>
      <c r="BR814" s="19" t="str">
        <f t="shared" si="64"/>
        <v>*</v>
      </c>
      <c r="BS814" s="19" t="str">
        <f t="shared" si="65"/>
        <v>*</v>
      </c>
      <c r="BT814" s="8" t="str">
        <f t="shared" si="66"/>
        <v/>
      </c>
    </row>
    <row r="815" spans="1:72">
      <c r="A815" s="47" t="str">
        <f t="shared" si="62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63"/>
        <v>Aderente</v>
      </c>
      <c r="BR815" s="19" t="str">
        <f t="shared" si="64"/>
        <v>*</v>
      </c>
      <c r="BS815" s="19" t="str">
        <f t="shared" si="65"/>
        <v>*</v>
      </c>
      <c r="BT815" s="8" t="str">
        <f t="shared" si="66"/>
        <v/>
      </c>
    </row>
    <row r="816" spans="1:72">
      <c r="A816" s="47" t="str">
        <f t="shared" si="62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63"/>
        <v>Aderente</v>
      </c>
      <c r="BR816" s="19" t="str">
        <f t="shared" si="64"/>
        <v>*</v>
      </c>
      <c r="BS816" s="19" t="str">
        <f t="shared" si="65"/>
        <v>*</v>
      </c>
      <c r="BT816" s="8" t="str">
        <f t="shared" si="66"/>
        <v/>
      </c>
    </row>
    <row r="817" spans="1:72">
      <c r="A817" s="47" t="str">
        <f t="shared" si="62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63"/>
        <v>Aderente</v>
      </c>
      <c r="BR817" s="19" t="str">
        <f t="shared" si="64"/>
        <v>*</v>
      </c>
      <c r="BS817" s="19" t="str">
        <f t="shared" si="65"/>
        <v>*</v>
      </c>
      <c r="BT817" s="8" t="str">
        <f t="shared" si="66"/>
        <v/>
      </c>
    </row>
    <row r="818" spans="1:72">
      <c r="A818" s="47" t="str">
        <f t="shared" si="62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63"/>
        <v>Aderente</v>
      </c>
      <c r="BR818" s="19" t="str">
        <f t="shared" si="64"/>
        <v>*</v>
      </c>
      <c r="BS818" s="19" t="str">
        <f t="shared" si="65"/>
        <v>*</v>
      </c>
      <c r="BT818" s="8" t="str">
        <f t="shared" si="66"/>
        <v/>
      </c>
    </row>
    <row r="819" spans="1:72">
      <c r="A819" s="47" t="str">
        <f t="shared" si="62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63"/>
        <v>Aderente</v>
      </c>
      <c r="BR819" s="19" t="str">
        <f t="shared" si="64"/>
        <v>*</v>
      </c>
      <c r="BS819" s="19" t="str">
        <f t="shared" si="65"/>
        <v>*</v>
      </c>
      <c r="BT819" s="8" t="str">
        <f t="shared" si="66"/>
        <v/>
      </c>
    </row>
    <row r="820" spans="1:72">
      <c r="A820" s="47" t="str">
        <f t="shared" si="62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63"/>
        <v>Aderente</v>
      </c>
      <c r="BR820" s="19" t="str">
        <f t="shared" si="64"/>
        <v>*</v>
      </c>
      <c r="BS820" s="19" t="str">
        <f t="shared" si="65"/>
        <v>*</v>
      </c>
      <c r="BT820" s="8" t="str">
        <f t="shared" si="66"/>
        <v/>
      </c>
    </row>
    <row r="821" spans="1:72">
      <c r="A821" s="47" t="str">
        <f t="shared" si="62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63"/>
        <v>Aderente</v>
      </c>
      <c r="BR821" s="19" t="str">
        <f t="shared" si="64"/>
        <v>*</v>
      </c>
      <c r="BS821" s="19" t="str">
        <f t="shared" si="65"/>
        <v>*</v>
      </c>
      <c r="BT821" s="8" t="str">
        <f t="shared" si="66"/>
        <v/>
      </c>
    </row>
    <row r="822" spans="1:72">
      <c r="A822" s="47" t="str">
        <f t="shared" si="62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63"/>
        <v>Aderente</v>
      </c>
      <c r="BR822" s="19" t="str">
        <f t="shared" si="64"/>
        <v>*</v>
      </c>
      <c r="BS822" s="19" t="str">
        <f t="shared" si="65"/>
        <v>*</v>
      </c>
      <c r="BT822" s="8" t="str">
        <f t="shared" si="66"/>
        <v/>
      </c>
    </row>
    <row r="823" spans="1:72">
      <c r="A823" s="47" t="str">
        <f t="shared" si="62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63"/>
        <v>Aderente</v>
      </c>
      <c r="BR823" s="19" t="str">
        <f t="shared" si="64"/>
        <v>*</v>
      </c>
      <c r="BS823" s="19" t="str">
        <f t="shared" si="65"/>
        <v>*</v>
      </c>
      <c r="BT823" s="8" t="str">
        <f t="shared" si="66"/>
        <v/>
      </c>
    </row>
    <row r="824" spans="1:72">
      <c r="A824" s="47" t="str">
        <f t="shared" si="62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63"/>
        <v>Aderente</v>
      </c>
      <c r="BR824" s="19" t="str">
        <f t="shared" si="64"/>
        <v>*</v>
      </c>
      <c r="BS824" s="19" t="str">
        <f t="shared" si="65"/>
        <v>*</v>
      </c>
      <c r="BT824" s="8" t="str">
        <f t="shared" si="66"/>
        <v/>
      </c>
    </row>
    <row r="825" spans="1:72">
      <c r="A825" s="47" t="str">
        <f t="shared" si="62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63"/>
        <v>Aderente</v>
      </c>
      <c r="BR825" s="19" t="str">
        <f t="shared" si="64"/>
        <v>*</v>
      </c>
      <c r="BS825" s="19" t="str">
        <f t="shared" si="65"/>
        <v>*</v>
      </c>
      <c r="BT825" s="8" t="str">
        <f t="shared" si="66"/>
        <v/>
      </c>
    </row>
    <row r="826" spans="1:72">
      <c r="A826" s="47" t="str">
        <f t="shared" si="62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63"/>
        <v>Aderente</v>
      </c>
      <c r="BR826" s="19" t="str">
        <f t="shared" si="64"/>
        <v>*</v>
      </c>
      <c r="BS826" s="19" t="str">
        <f t="shared" si="65"/>
        <v>*</v>
      </c>
      <c r="BT826" s="8" t="str">
        <f t="shared" si="66"/>
        <v/>
      </c>
    </row>
    <row r="827" spans="1:72">
      <c r="A827" s="47" t="str">
        <f t="shared" si="62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63"/>
        <v>Aderente</v>
      </c>
      <c r="BR827" s="19" t="str">
        <f t="shared" si="64"/>
        <v>*</v>
      </c>
      <c r="BS827" s="19" t="str">
        <f t="shared" si="65"/>
        <v>*</v>
      </c>
      <c r="BT827" s="8" t="str">
        <f t="shared" si="66"/>
        <v/>
      </c>
    </row>
    <row r="828" spans="1:72">
      <c r="A828" s="47" t="str">
        <f t="shared" si="62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63"/>
        <v>Aderente</v>
      </c>
      <c r="BR828" s="19" t="str">
        <f t="shared" si="64"/>
        <v>*</v>
      </c>
      <c r="BS828" s="19" t="str">
        <f t="shared" si="65"/>
        <v>*</v>
      </c>
      <c r="BT828" s="8" t="str">
        <f t="shared" si="66"/>
        <v/>
      </c>
    </row>
    <row r="829" spans="1:72">
      <c r="A829" s="47" t="str">
        <f t="shared" si="62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63"/>
        <v>Aderente</v>
      </c>
      <c r="BR829" s="19" t="str">
        <f t="shared" si="64"/>
        <v>*</v>
      </c>
      <c r="BS829" s="19" t="str">
        <f t="shared" si="65"/>
        <v>*</v>
      </c>
      <c r="BT829" s="8" t="str">
        <f t="shared" si="66"/>
        <v/>
      </c>
    </row>
    <row r="830" spans="1:72">
      <c r="A830" s="47" t="str">
        <f t="shared" si="62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63"/>
        <v>Aderente</v>
      </c>
      <c r="BR830" s="19" t="str">
        <f t="shared" si="64"/>
        <v>*</v>
      </c>
      <c r="BS830" s="19" t="str">
        <f t="shared" si="65"/>
        <v>*</v>
      </c>
      <c r="BT830" s="8" t="str">
        <f t="shared" si="66"/>
        <v/>
      </c>
    </row>
    <row r="831" spans="1:72">
      <c r="A831" s="47" t="str">
        <f t="shared" si="62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63"/>
        <v>Aderente</v>
      </c>
      <c r="BR831" s="19" t="str">
        <f t="shared" si="64"/>
        <v>*</v>
      </c>
      <c r="BS831" s="19" t="str">
        <f t="shared" si="65"/>
        <v>*</v>
      </c>
      <c r="BT831" s="8" t="str">
        <f t="shared" si="66"/>
        <v/>
      </c>
    </row>
    <row r="832" spans="1:72">
      <c r="A832" s="47" t="str">
        <f t="shared" si="62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63"/>
        <v>Aderente</v>
      </c>
      <c r="BR832" s="19" t="str">
        <f t="shared" si="64"/>
        <v>*</v>
      </c>
      <c r="BS832" s="19" t="str">
        <f t="shared" si="65"/>
        <v>*</v>
      </c>
      <c r="BT832" s="8" t="str">
        <f t="shared" si="66"/>
        <v/>
      </c>
    </row>
    <row r="833" spans="1:72">
      <c r="A833" s="47" t="str">
        <f t="shared" si="62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63"/>
        <v>Aderente</v>
      </c>
      <c r="BR833" s="19" t="str">
        <f t="shared" si="64"/>
        <v>*</v>
      </c>
      <c r="BS833" s="19" t="str">
        <f t="shared" si="65"/>
        <v>*</v>
      </c>
      <c r="BT833" s="8" t="str">
        <f t="shared" si="66"/>
        <v/>
      </c>
    </row>
    <row r="834" spans="1:72">
      <c r="A834" s="47" t="str">
        <f t="shared" si="62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63"/>
        <v>Aderente</v>
      </c>
      <c r="BR834" s="19" t="str">
        <f t="shared" si="64"/>
        <v>*</v>
      </c>
      <c r="BS834" s="19" t="str">
        <f t="shared" si="65"/>
        <v>*</v>
      </c>
      <c r="BT834" s="8" t="str">
        <f t="shared" si="66"/>
        <v/>
      </c>
    </row>
    <row r="835" spans="1:72">
      <c r="A835" s="47" t="str">
        <f t="shared" si="62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63"/>
        <v>Aderente</v>
      </c>
      <c r="BR835" s="19" t="str">
        <f t="shared" si="64"/>
        <v>*</v>
      </c>
      <c r="BS835" s="19" t="str">
        <f t="shared" si="65"/>
        <v>*</v>
      </c>
      <c r="BT835" s="8" t="str">
        <f t="shared" si="66"/>
        <v/>
      </c>
    </row>
    <row r="836" spans="1:72">
      <c r="A836" s="47" t="str">
        <f t="shared" si="62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63"/>
        <v>Aderente</v>
      </c>
      <c r="BR836" s="19" t="str">
        <f t="shared" si="64"/>
        <v>*</v>
      </c>
      <c r="BS836" s="19" t="str">
        <f t="shared" si="65"/>
        <v>*</v>
      </c>
      <c r="BT836" s="8" t="str">
        <f t="shared" si="66"/>
        <v/>
      </c>
    </row>
    <row r="837" spans="1:72">
      <c r="A837" s="47" t="str">
        <f t="shared" si="62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63"/>
        <v>Aderente</v>
      </c>
      <c r="BR837" s="19" t="str">
        <f t="shared" si="64"/>
        <v>*</v>
      </c>
      <c r="BS837" s="19" t="str">
        <f t="shared" si="65"/>
        <v>*</v>
      </c>
      <c r="BT837" s="8" t="str">
        <f t="shared" si="66"/>
        <v/>
      </c>
    </row>
    <row r="838" spans="1:72">
      <c r="A838" s="47" t="str">
        <f t="shared" si="62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63"/>
        <v>Aderente</v>
      </c>
      <c r="BR838" s="19" t="str">
        <f t="shared" si="64"/>
        <v>*</v>
      </c>
      <c r="BS838" s="19" t="str">
        <f t="shared" si="65"/>
        <v>*</v>
      </c>
      <c r="BT838" s="8" t="str">
        <f t="shared" si="66"/>
        <v/>
      </c>
    </row>
    <row r="839" spans="1:72">
      <c r="A839" s="47" t="str">
        <f t="shared" ref="A839:A902" si="67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68">IF(AND(BR839&lt;1,BS839&lt;1),"Produção e Intervalo",IF(BR839&lt;1,"Intervalo",IF(BS839&lt;1,"Produção","Aderente")))</f>
        <v>Aderente</v>
      </c>
      <c r="BR839" s="19" t="str">
        <f t="shared" ref="BR839:BR902" si="69">IF(OR(B839="",F839=""),"*",AY839/P839)</f>
        <v>*</v>
      </c>
      <c r="BS839" s="19" t="str">
        <f t="shared" ref="BS839:BS902" si="70">IF(OR(B839="",F839=""),"*",BA839/Q839)</f>
        <v>*</v>
      </c>
      <c r="BT839" s="8" t="str">
        <f t="shared" ref="BT839:BT902" si="71">IF(BN839="","",SUBSTITUTE(BM839," ","")&amp;SUBSTITUTE(BN839," ",""))</f>
        <v/>
      </c>
    </row>
    <row r="840" spans="1:72">
      <c r="A840" s="47" t="str">
        <f t="shared" si="67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68"/>
        <v>Aderente</v>
      </c>
      <c r="BR840" s="19" t="str">
        <f t="shared" si="69"/>
        <v>*</v>
      </c>
      <c r="BS840" s="19" t="str">
        <f t="shared" si="70"/>
        <v>*</v>
      </c>
      <c r="BT840" s="8" t="str">
        <f t="shared" si="71"/>
        <v/>
      </c>
    </row>
    <row r="841" spans="1:72">
      <c r="A841" s="47" t="str">
        <f t="shared" si="67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68"/>
        <v>Aderente</v>
      </c>
      <c r="BR841" s="19" t="str">
        <f t="shared" si="69"/>
        <v>*</v>
      </c>
      <c r="BS841" s="19" t="str">
        <f t="shared" si="70"/>
        <v>*</v>
      </c>
      <c r="BT841" s="8" t="str">
        <f t="shared" si="71"/>
        <v/>
      </c>
    </row>
    <row r="842" spans="1:72">
      <c r="A842" s="47" t="str">
        <f t="shared" si="67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68"/>
        <v>Aderente</v>
      </c>
      <c r="BR842" s="19" t="str">
        <f t="shared" si="69"/>
        <v>*</v>
      </c>
      <c r="BS842" s="19" t="str">
        <f t="shared" si="70"/>
        <v>*</v>
      </c>
      <c r="BT842" s="8" t="str">
        <f t="shared" si="71"/>
        <v/>
      </c>
    </row>
    <row r="843" spans="1:72">
      <c r="A843" s="47" t="str">
        <f t="shared" si="67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68"/>
        <v>Aderente</v>
      </c>
      <c r="BR843" s="19" t="str">
        <f t="shared" si="69"/>
        <v>*</v>
      </c>
      <c r="BS843" s="19" t="str">
        <f t="shared" si="70"/>
        <v>*</v>
      </c>
      <c r="BT843" s="8" t="str">
        <f t="shared" si="71"/>
        <v/>
      </c>
    </row>
    <row r="844" spans="1:72">
      <c r="A844" s="47" t="str">
        <f t="shared" si="67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68"/>
        <v>Aderente</v>
      </c>
      <c r="BR844" s="19" t="str">
        <f t="shared" si="69"/>
        <v>*</v>
      </c>
      <c r="BS844" s="19" t="str">
        <f t="shared" si="70"/>
        <v>*</v>
      </c>
      <c r="BT844" s="8" t="str">
        <f t="shared" si="71"/>
        <v/>
      </c>
    </row>
    <row r="845" spans="1:72">
      <c r="A845" s="47" t="str">
        <f t="shared" si="67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68"/>
        <v>Aderente</v>
      </c>
      <c r="BR845" s="19" t="str">
        <f t="shared" si="69"/>
        <v>*</v>
      </c>
      <c r="BS845" s="19" t="str">
        <f t="shared" si="70"/>
        <v>*</v>
      </c>
      <c r="BT845" s="8" t="str">
        <f t="shared" si="71"/>
        <v/>
      </c>
    </row>
    <row r="846" spans="1:72">
      <c r="A846" s="47" t="str">
        <f t="shared" si="67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68"/>
        <v>Aderente</v>
      </c>
      <c r="BR846" s="19" t="str">
        <f t="shared" si="69"/>
        <v>*</v>
      </c>
      <c r="BS846" s="19" t="str">
        <f t="shared" si="70"/>
        <v>*</v>
      </c>
      <c r="BT846" s="8" t="str">
        <f t="shared" si="71"/>
        <v/>
      </c>
    </row>
    <row r="847" spans="1:72">
      <c r="A847" s="47" t="str">
        <f t="shared" si="67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68"/>
        <v>Aderente</v>
      </c>
      <c r="BR847" s="19" t="str">
        <f t="shared" si="69"/>
        <v>*</v>
      </c>
      <c r="BS847" s="19" t="str">
        <f t="shared" si="70"/>
        <v>*</v>
      </c>
      <c r="BT847" s="8" t="str">
        <f t="shared" si="71"/>
        <v/>
      </c>
    </row>
    <row r="848" spans="1:72">
      <c r="A848" s="47" t="str">
        <f t="shared" si="67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68"/>
        <v>Aderente</v>
      </c>
      <c r="BR848" s="19" t="str">
        <f t="shared" si="69"/>
        <v>*</v>
      </c>
      <c r="BS848" s="19" t="str">
        <f t="shared" si="70"/>
        <v>*</v>
      </c>
      <c r="BT848" s="8" t="str">
        <f t="shared" si="71"/>
        <v/>
      </c>
    </row>
    <row r="849" spans="1:72">
      <c r="A849" s="47" t="str">
        <f t="shared" si="67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68"/>
        <v>Aderente</v>
      </c>
      <c r="BR849" s="19" t="str">
        <f t="shared" si="69"/>
        <v>*</v>
      </c>
      <c r="BS849" s="19" t="str">
        <f t="shared" si="70"/>
        <v>*</v>
      </c>
      <c r="BT849" s="8" t="str">
        <f t="shared" si="71"/>
        <v/>
      </c>
    </row>
    <row r="850" spans="1:72">
      <c r="A850" s="47" t="str">
        <f t="shared" si="67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68"/>
        <v>Aderente</v>
      </c>
      <c r="BR850" s="19" t="str">
        <f t="shared" si="69"/>
        <v>*</v>
      </c>
      <c r="BS850" s="19" t="str">
        <f t="shared" si="70"/>
        <v>*</v>
      </c>
      <c r="BT850" s="8" t="str">
        <f t="shared" si="71"/>
        <v/>
      </c>
    </row>
    <row r="851" spans="1:72">
      <c r="A851" s="47" t="str">
        <f t="shared" si="67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68"/>
        <v>Aderente</v>
      </c>
      <c r="BR851" s="19" t="str">
        <f t="shared" si="69"/>
        <v>*</v>
      </c>
      <c r="BS851" s="19" t="str">
        <f t="shared" si="70"/>
        <v>*</v>
      </c>
      <c r="BT851" s="8" t="str">
        <f t="shared" si="71"/>
        <v/>
      </c>
    </row>
    <row r="852" spans="1:72">
      <c r="A852" s="47" t="str">
        <f t="shared" si="67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68"/>
        <v>Aderente</v>
      </c>
      <c r="BR852" s="19" t="str">
        <f t="shared" si="69"/>
        <v>*</v>
      </c>
      <c r="BS852" s="19" t="str">
        <f t="shared" si="70"/>
        <v>*</v>
      </c>
      <c r="BT852" s="8" t="str">
        <f t="shared" si="71"/>
        <v/>
      </c>
    </row>
    <row r="853" spans="1:72">
      <c r="A853" s="47" t="str">
        <f t="shared" si="67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68"/>
        <v>Aderente</v>
      </c>
      <c r="BR853" s="19" t="str">
        <f t="shared" si="69"/>
        <v>*</v>
      </c>
      <c r="BS853" s="19" t="str">
        <f t="shared" si="70"/>
        <v>*</v>
      </c>
      <c r="BT853" s="8" t="str">
        <f t="shared" si="71"/>
        <v/>
      </c>
    </row>
    <row r="854" spans="1:72">
      <c r="A854" s="47" t="str">
        <f t="shared" si="67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68"/>
        <v>Aderente</v>
      </c>
      <c r="BR854" s="19" t="str">
        <f t="shared" si="69"/>
        <v>*</v>
      </c>
      <c r="BS854" s="19" t="str">
        <f t="shared" si="70"/>
        <v>*</v>
      </c>
      <c r="BT854" s="8" t="str">
        <f t="shared" si="71"/>
        <v/>
      </c>
    </row>
    <row r="855" spans="1:72">
      <c r="A855" s="47" t="str">
        <f t="shared" si="67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68"/>
        <v>Aderente</v>
      </c>
      <c r="BR855" s="19" t="str">
        <f t="shared" si="69"/>
        <v>*</v>
      </c>
      <c r="BS855" s="19" t="str">
        <f t="shared" si="70"/>
        <v>*</v>
      </c>
      <c r="BT855" s="8" t="str">
        <f t="shared" si="71"/>
        <v/>
      </c>
    </row>
    <row r="856" spans="1:72">
      <c r="A856" s="47" t="str">
        <f t="shared" si="67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68"/>
        <v>Aderente</v>
      </c>
      <c r="BR856" s="19" t="str">
        <f t="shared" si="69"/>
        <v>*</v>
      </c>
      <c r="BS856" s="19" t="str">
        <f t="shared" si="70"/>
        <v>*</v>
      </c>
      <c r="BT856" s="8" t="str">
        <f t="shared" si="71"/>
        <v/>
      </c>
    </row>
    <row r="857" spans="1:72">
      <c r="A857" s="47" t="str">
        <f t="shared" si="67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68"/>
        <v>Aderente</v>
      </c>
      <c r="BR857" s="19" t="str">
        <f t="shared" si="69"/>
        <v>*</v>
      </c>
      <c r="BS857" s="19" t="str">
        <f t="shared" si="70"/>
        <v>*</v>
      </c>
      <c r="BT857" s="8" t="str">
        <f t="shared" si="71"/>
        <v/>
      </c>
    </row>
    <row r="858" spans="1:72">
      <c r="A858" s="47" t="str">
        <f t="shared" si="67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68"/>
        <v>Aderente</v>
      </c>
      <c r="BR858" s="19" t="str">
        <f t="shared" si="69"/>
        <v>*</v>
      </c>
      <c r="BS858" s="19" t="str">
        <f t="shared" si="70"/>
        <v>*</v>
      </c>
      <c r="BT858" s="8" t="str">
        <f t="shared" si="71"/>
        <v/>
      </c>
    </row>
    <row r="859" spans="1:72">
      <c r="A859" s="47" t="str">
        <f t="shared" si="67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68"/>
        <v>Aderente</v>
      </c>
      <c r="BR859" s="19" t="str">
        <f t="shared" si="69"/>
        <v>*</v>
      </c>
      <c r="BS859" s="19" t="str">
        <f t="shared" si="70"/>
        <v>*</v>
      </c>
      <c r="BT859" s="8" t="str">
        <f t="shared" si="71"/>
        <v/>
      </c>
    </row>
    <row r="860" spans="1:72">
      <c r="A860" s="47" t="str">
        <f t="shared" si="67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68"/>
        <v>Aderente</v>
      </c>
      <c r="BR860" s="19" t="str">
        <f t="shared" si="69"/>
        <v>*</v>
      </c>
      <c r="BS860" s="19" t="str">
        <f t="shared" si="70"/>
        <v>*</v>
      </c>
      <c r="BT860" s="8" t="str">
        <f t="shared" si="71"/>
        <v/>
      </c>
    </row>
    <row r="861" spans="1:72">
      <c r="A861" s="47" t="str">
        <f t="shared" si="67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68"/>
        <v>Aderente</v>
      </c>
      <c r="BR861" s="19" t="str">
        <f t="shared" si="69"/>
        <v>*</v>
      </c>
      <c r="BS861" s="19" t="str">
        <f t="shared" si="70"/>
        <v>*</v>
      </c>
      <c r="BT861" s="8" t="str">
        <f t="shared" si="71"/>
        <v/>
      </c>
    </row>
    <row r="862" spans="1:72">
      <c r="A862" s="47" t="str">
        <f t="shared" si="67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68"/>
        <v>Aderente</v>
      </c>
      <c r="BR862" s="19" t="str">
        <f t="shared" si="69"/>
        <v>*</v>
      </c>
      <c r="BS862" s="19" t="str">
        <f t="shared" si="70"/>
        <v>*</v>
      </c>
      <c r="BT862" s="8" t="str">
        <f t="shared" si="71"/>
        <v/>
      </c>
    </row>
    <row r="863" spans="1:72">
      <c r="A863" s="47" t="str">
        <f t="shared" si="67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68"/>
        <v>Aderente</v>
      </c>
      <c r="BR863" s="19" t="str">
        <f t="shared" si="69"/>
        <v>*</v>
      </c>
      <c r="BS863" s="19" t="str">
        <f t="shared" si="70"/>
        <v>*</v>
      </c>
      <c r="BT863" s="8" t="str">
        <f t="shared" si="71"/>
        <v/>
      </c>
    </row>
    <row r="864" spans="1:72">
      <c r="A864" s="47" t="str">
        <f t="shared" si="67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68"/>
        <v>Aderente</v>
      </c>
      <c r="BR864" s="19" t="str">
        <f t="shared" si="69"/>
        <v>*</v>
      </c>
      <c r="BS864" s="19" t="str">
        <f t="shared" si="70"/>
        <v>*</v>
      </c>
      <c r="BT864" s="8" t="str">
        <f t="shared" si="71"/>
        <v/>
      </c>
    </row>
    <row r="865" spans="1:72">
      <c r="A865" s="47" t="str">
        <f t="shared" si="67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68"/>
        <v>Aderente</v>
      </c>
      <c r="BR865" s="19" t="str">
        <f t="shared" si="69"/>
        <v>*</v>
      </c>
      <c r="BS865" s="19" t="str">
        <f t="shared" si="70"/>
        <v>*</v>
      </c>
      <c r="BT865" s="8" t="str">
        <f t="shared" si="71"/>
        <v/>
      </c>
    </row>
    <row r="866" spans="1:72">
      <c r="A866" s="47" t="str">
        <f t="shared" si="67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68"/>
        <v>Aderente</v>
      </c>
      <c r="BR866" s="19" t="str">
        <f t="shared" si="69"/>
        <v>*</v>
      </c>
      <c r="BS866" s="19" t="str">
        <f t="shared" si="70"/>
        <v>*</v>
      </c>
      <c r="BT866" s="8" t="str">
        <f t="shared" si="71"/>
        <v/>
      </c>
    </row>
    <row r="867" spans="1:72">
      <c r="A867" s="47" t="str">
        <f t="shared" si="67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68"/>
        <v>Aderente</v>
      </c>
      <c r="BR867" s="19" t="str">
        <f t="shared" si="69"/>
        <v>*</v>
      </c>
      <c r="BS867" s="19" t="str">
        <f t="shared" si="70"/>
        <v>*</v>
      </c>
      <c r="BT867" s="8" t="str">
        <f t="shared" si="71"/>
        <v/>
      </c>
    </row>
    <row r="868" spans="1:72">
      <c r="A868" s="47" t="str">
        <f t="shared" si="67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68"/>
        <v>Aderente</v>
      </c>
      <c r="BR868" s="19" t="str">
        <f t="shared" si="69"/>
        <v>*</v>
      </c>
      <c r="BS868" s="19" t="str">
        <f t="shared" si="70"/>
        <v>*</v>
      </c>
      <c r="BT868" s="8" t="str">
        <f t="shared" si="71"/>
        <v/>
      </c>
    </row>
    <row r="869" spans="1:72">
      <c r="A869" s="47" t="str">
        <f t="shared" si="67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68"/>
        <v>Aderente</v>
      </c>
      <c r="BR869" s="19" t="str">
        <f t="shared" si="69"/>
        <v>*</v>
      </c>
      <c r="BS869" s="19" t="str">
        <f t="shared" si="70"/>
        <v>*</v>
      </c>
      <c r="BT869" s="8" t="str">
        <f t="shared" si="71"/>
        <v/>
      </c>
    </row>
    <row r="870" spans="1:72">
      <c r="A870" s="47" t="str">
        <f t="shared" si="67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68"/>
        <v>Aderente</v>
      </c>
      <c r="BR870" s="19" t="str">
        <f t="shared" si="69"/>
        <v>*</v>
      </c>
      <c r="BS870" s="19" t="str">
        <f t="shared" si="70"/>
        <v>*</v>
      </c>
      <c r="BT870" s="8" t="str">
        <f t="shared" si="71"/>
        <v/>
      </c>
    </row>
    <row r="871" spans="1:72">
      <c r="A871" s="47" t="str">
        <f t="shared" si="67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68"/>
        <v>Aderente</v>
      </c>
      <c r="BR871" s="19" t="str">
        <f t="shared" si="69"/>
        <v>*</v>
      </c>
      <c r="BS871" s="19" t="str">
        <f t="shared" si="70"/>
        <v>*</v>
      </c>
      <c r="BT871" s="8" t="str">
        <f t="shared" si="71"/>
        <v/>
      </c>
    </row>
    <row r="872" spans="1:72">
      <c r="A872" s="47" t="str">
        <f t="shared" si="67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68"/>
        <v>Aderente</v>
      </c>
      <c r="BR872" s="19" t="str">
        <f t="shared" si="69"/>
        <v>*</v>
      </c>
      <c r="BS872" s="19" t="str">
        <f t="shared" si="70"/>
        <v>*</v>
      </c>
      <c r="BT872" s="8" t="str">
        <f t="shared" si="71"/>
        <v/>
      </c>
    </row>
    <row r="873" spans="1:72">
      <c r="A873" s="47" t="str">
        <f t="shared" si="67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68"/>
        <v>Aderente</v>
      </c>
      <c r="BR873" s="19" t="str">
        <f t="shared" si="69"/>
        <v>*</v>
      </c>
      <c r="BS873" s="19" t="str">
        <f t="shared" si="70"/>
        <v>*</v>
      </c>
      <c r="BT873" s="8" t="str">
        <f t="shared" si="71"/>
        <v/>
      </c>
    </row>
    <row r="874" spans="1:72">
      <c r="A874" s="47" t="str">
        <f t="shared" si="67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68"/>
        <v>Aderente</v>
      </c>
      <c r="BR874" s="19" t="str">
        <f t="shared" si="69"/>
        <v>*</v>
      </c>
      <c r="BS874" s="19" t="str">
        <f t="shared" si="70"/>
        <v>*</v>
      </c>
      <c r="BT874" s="8" t="str">
        <f t="shared" si="71"/>
        <v/>
      </c>
    </row>
    <row r="875" spans="1:72">
      <c r="A875" s="47" t="str">
        <f t="shared" si="67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68"/>
        <v>Aderente</v>
      </c>
      <c r="BR875" s="19" t="str">
        <f t="shared" si="69"/>
        <v>*</v>
      </c>
      <c r="BS875" s="19" t="str">
        <f t="shared" si="70"/>
        <v>*</v>
      </c>
      <c r="BT875" s="8" t="str">
        <f t="shared" si="71"/>
        <v/>
      </c>
    </row>
    <row r="876" spans="1:72">
      <c r="A876" s="47" t="str">
        <f t="shared" si="67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68"/>
        <v>Aderente</v>
      </c>
      <c r="BR876" s="19" t="str">
        <f t="shared" si="69"/>
        <v>*</v>
      </c>
      <c r="BS876" s="19" t="str">
        <f t="shared" si="70"/>
        <v>*</v>
      </c>
      <c r="BT876" s="8" t="str">
        <f t="shared" si="71"/>
        <v/>
      </c>
    </row>
    <row r="877" spans="1:72">
      <c r="A877" s="47" t="str">
        <f t="shared" si="67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68"/>
        <v>Aderente</v>
      </c>
      <c r="BR877" s="19" t="str">
        <f t="shared" si="69"/>
        <v>*</v>
      </c>
      <c r="BS877" s="19" t="str">
        <f t="shared" si="70"/>
        <v>*</v>
      </c>
      <c r="BT877" s="8" t="str">
        <f t="shared" si="71"/>
        <v/>
      </c>
    </row>
    <row r="878" spans="1:72">
      <c r="A878" s="47" t="str">
        <f t="shared" si="67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68"/>
        <v>Aderente</v>
      </c>
      <c r="BR878" s="19" t="str">
        <f t="shared" si="69"/>
        <v>*</v>
      </c>
      <c r="BS878" s="19" t="str">
        <f t="shared" si="70"/>
        <v>*</v>
      </c>
      <c r="BT878" s="8" t="str">
        <f t="shared" si="71"/>
        <v/>
      </c>
    </row>
    <row r="879" spans="1:72">
      <c r="A879" s="47" t="str">
        <f t="shared" si="67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68"/>
        <v>Aderente</v>
      </c>
      <c r="BR879" s="19" t="str">
        <f t="shared" si="69"/>
        <v>*</v>
      </c>
      <c r="BS879" s="19" t="str">
        <f t="shared" si="70"/>
        <v>*</v>
      </c>
      <c r="BT879" s="8" t="str">
        <f t="shared" si="71"/>
        <v/>
      </c>
    </row>
    <row r="880" spans="1:72">
      <c r="A880" s="47" t="str">
        <f t="shared" si="67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68"/>
        <v>Aderente</v>
      </c>
      <c r="BR880" s="19" t="str">
        <f t="shared" si="69"/>
        <v>*</v>
      </c>
      <c r="BS880" s="19" t="str">
        <f t="shared" si="70"/>
        <v>*</v>
      </c>
      <c r="BT880" s="8" t="str">
        <f t="shared" si="71"/>
        <v/>
      </c>
    </row>
    <row r="881" spans="1:72">
      <c r="A881" s="47" t="str">
        <f t="shared" si="67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68"/>
        <v>Aderente</v>
      </c>
      <c r="BR881" s="19" t="str">
        <f t="shared" si="69"/>
        <v>*</v>
      </c>
      <c r="BS881" s="19" t="str">
        <f t="shared" si="70"/>
        <v>*</v>
      </c>
      <c r="BT881" s="8" t="str">
        <f t="shared" si="71"/>
        <v/>
      </c>
    </row>
    <row r="882" spans="1:72">
      <c r="A882" s="47" t="str">
        <f t="shared" si="67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68"/>
        <v>Aderente</v>
      </c>
      <c r="BR882" s="19" t="str">
        <f t="shared" si="69"/>
        <v>*</v>
      </c>
      <c r="BS882" s="19" t="str">
        <f t="shared" si="70"/>
        <v>*</v>
      </c>
      <c r="BT882" s="8" t="str">
        <f t="shared" si="71"/>
        <v/>
      </c>
    </row>
    <row r="883" spans="1:72">
      <c r="A883" s="47" t="str">
        <f t="shared" si="67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68"/>
        <v>Aderente</v>
      </c>
      <c r="BR883" s="19" t="str">
        <f t="shared" si="69"/>
        <v>*</v>
      </c>
      <c r="BS883" s="19" t="str">
        <f t="shared" si="70"/>
        <v>*</v>
      </c>
      <c r="BT883" s="8" t="str">
        <f t="shared" si="71"/>
        <v/>
      </c>
    </row>
    <row r="884" spans="1:72">
      <c r="A884" s="47" t="str">
        <f t="shared" si="67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68"/>
        <v>Aderente</v>
      </c>
      <c r="BR884" s="19" t="str">
        <f t="shared" si="69"/>
        <v>*</v>
      </c>
      <c r="BS884" s="19" t="str">
        <f t="shared" si="70"/>
        <v>*</v>
      </c>
      <c r="BT884" s="8" t="str">
        <f t="shared" si="71"/>
        <v/>
      </c>
    </row>
    <row r="885" spans="1:72">
      <c r="A885" s="47" t="str">
        <f t="shared" si="67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68"/>
        <v>Aderente</v>
      </c>
      <c r="BR885" s="19" t="str">
        <f t="shared" si="69"/>
        <v>*</v>
      </c>
      <c r="BS885" s="19" t="str">
        <f t="shared" si="70"/>
        <v>*</v>
      </c>
      <c r="BT885" s="8" t="str">
        <f t="shared" si="71"/>
        <v/>
      </c>
    </row>
    <row r="886" spans="1:72">
      <c r="A886" s="47" t="str">
        <f t="shared" si="67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68"/>
        <v>Aderente</v>
      </c>
      <c r="BR886" s="19" t="str">
        <f t="shared" si="69"/>
        <v>*</v>
      </c>
      <c r="BS886" s="19" t="str">
        <f t="shared" si="70"/>
        <v>*</v>
      </c>
      <c r="BT886" s="8" t="str">
        <f t="shared" si="71"/>
        <v/>
      </c>
    </row>
    <row r="887" spans="1:72">
      <c r="A887" s="47" t="str">
        <f t="shared" si="67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68"/>
        <v>Aderente</v>
      </c>
      <c r="BR887" s="19" t="str">
        <f t="shared" si="69"/>
        <v>*</v>
      </c>
      <c r="BS887" s="19" t="str">
        <f t="shared" si="70"/>
        <v>*</v>
      </c>
      <c r="BT887" s="8" t="str">
        <f t="shared" si="71"/>
        <v/>
      </c>
    </row>
    <row r="888" spans="1:72">
      <c r="A888" s="47" t="str">
        <f t="shared" si="67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68"/>
        <v>Aderente</v>
      </c>
      <c r="BR888" s="19" t="str">
        <f t="shared" si="69"/>
        <v>*</v>
      </c>
      <c r="BS888" s="19" t="str">
        <f t="shared" si="70"/>
        <v>*</v>
      </c>
      <c r="BT888" s="8" t="str">
        <f t="shared" si="71"/>
        <v/>
      </c>
    </row>
    <row r="889" spans="1:72">
      <c r="A889" s="47" t="str">
        <f t="shared" si="67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68"/>
        <v>Aderente</v>
      </c>
      <c r="BR889" s="19" t="str">
        <f t="shared" si="69"/>
        <v>*</v>
      </c>
      <c r="BS889" s="19" t="str">
        <f t="shared" si="70"/>
        <v>*</v>
      </c>
      <c r="BT889" s="8" t="str">
        <f t="shared" si="71"/>
        <v/>
      </c>
    </row>
    <row r="890" spans="1:72">
      <c r="A890" s="47" t="str">
        <f t="shared" si="67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68"/>
        <v>Aderente</v>
      </c>
      <c r="BR890" s="19" t="str">
        <f t="shared" si="69"/>
        <v>*</v>
      </c>
      <c r="BS890" s="19" t="str">
        <f t="shared" si="70"/>
        <v>*</v>
      </c>
      <c r="BT890" s="8" t="str">
        <f t="shared" si="71"/>
        <v/>
      </c>
    </row>
    <row r="891" spans="1:72">
      <c r="A891" s="47" t="str">
        <f t="shared" si="67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68"/>
        <v>Aderente</v>
      </c>
      <c r="BR891" s="19" t="str">
        <f t="shared" si="69"/>
        <v>*</v>
      </c>
      <c r="BS891" s="19" t="str">
        <f t="shared" si="70"/>
        <v>*</v>
      </c>
      <c r="BT891" s="8" t="str">
        <f t="shared" si="71"/>
        <v/>
      </c>
    </row>
    <row r="892" spans="1:72">
      <c r="A892" s="47" t="str">
        <f t="shared" si="67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68"/>
        <v>Aderente</v>
      </c>
      <c r="BR892" s="19" t="str">
        <f t="shared" si="69"/>
        <v>*</v>
      </c>
      <c r="BS892" s="19" t="str">
        <f t="shared" si="70"/>
        <v>*</v>
      </c>
      <c r="BT892" s="8" t="str">
        <f t="shared" si="71"/>
        <v/>
      </c>
    </row>
    <row r="893" spans="1:72">
      <c r="A893" s="47" t="str">
        <f t="shared" si="67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68"/>
        <v>Aderente</v>
      </c>
      <c r="BR893" s="19" t="str">
        <f t="shared" si="69"/>
        <v>*</v>
      </c>
      <c r="BS893" s="19" t="str">
        <f t="shared" si="70"/>
        <v>*</v>
      </c>
      <c r="BT893" s="8" t="str">
        <f t="shared" si="71"/>
        <v/>
      </c>
    </row>
    <row r="894" spans="1:72">
      <c r="A894" s="47" t="str">
        <f t="shared" si="67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68"/>
        <v>Aderente</v>
      </c>
      <c r="BR894" s="19" t="str">
        <f t="shared" si="69"/>
        <v>*</v>
      </c>
      <c r="BS894" s="19" t="str">
        <f t="shared" si="70"/>
        <v>*</v>
      </c>
      <c r="BT894" s="8" t="str">
        <f t="shared" si="71"/>
        <v/>
      </c>
    </row>
    <row r="895" spans="1:72">
      <c r="A895" s="47" t="str">
        <f t="shared" si="67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68"/>
        <v>Aderente</v>
      </c>
      <c r="BR895" s="19" t="str">
        <f t="shared" si="69"/>
        <v>*</v>
      </c>
      <c r="BS895" s="19" t="str">
        <f t="shared" si="70"/>
        <v>*</v>
      </c>
      <c r="BT895" s="8" t="str">
        <f t="shared" si="71"/>
        <v/>
      </c>
    </row>
    <row r="896" spans="1:72">
      <c r="A896" s="47" t="str">
        <f t="shared" si="67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68"/>
        <v>Aderente</v>
      </c>
      <c r="BR896" s="19" t="str">
        <f t="shared" si="69"/>
        <v>*</v>
      </c>
      <c r="BS896" s="19" t="str">
        <f t="shared" si="70"/>
        <v>*</v>
      </c>
      <c r="BT896" s="8" t="str">
        <f t="shared" si="71"/>
        <v/>
      </c>
    </row>
    <row r="897" spans="1:72">
      <c r="A897" s="47" t="str">
        <f t="shared" si="67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68"/>
        <v>Aderente</v>
      </c>
      <c r="BR897" s="19" t="str">
        <f t="shared" si="69"/>
        <v>*</v>
      </c>
      <c r="BS897" s="19" t="str">
        <f t="shared" si="70"/>
        <v>*</v>
      </c>
      <c r="BT897" s="8" t="str">
        <f t="shared" si="71"/>
        <v/>
      </c>
    </row>
    <row r="898" spans="1:72">
      <c r="A898" s="47" t="str">
        <f t="shared" si="67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68"/>
        <v>Aderente</v>
      </c>
      <c r="BR898" s="19" t="str">
        <f t="shared" si="69"/>
        <v>*</v>
      </c>
      <c r="BS898" s="19" t="str">
        <f t="shared" si="70"/>
        <v>*</v>
      </c>
      <c r="BT898" s="8" t="str">
        <f t="shared" si="71"/>
        <v/>
      </c>
    </row>
    <row r="899" spans="1:72">
      <c r="A899" s="47" t="str">
        <f t="shared" si="67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68"/>
        <v>Aderente</v>
      </c>
      <c r="BR899" s="19" t="str">
        <f t="shared" si="69"/>
        <v>*</v>
      </c>
      <c r="BS899" s="19" t="str">
        <f t="shared" si="70"/>
        <v>*</v>
      </c>
      <c r="BT899" s="8" t="str">
        <f t="shared" si="71"/>
        <v/>
      </c>
    </row>
    <row r="900" spans="1:72">
      <c r="A900" s="47" t="str">
        <f t="shared" si="67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68"/>
        <v>Aderente</v>
      </c>
      <c r="BR900" s="19" t="str">
        <f t="shared" si="69"/>
        <v>*</v>
      </c>
      <c r="BS900" s="19" t="str">
        <f t="shared" si="70"/>
        <v>*</v>
      </c>
      <c r="BT900" s="8" t="str">
        <f t="shared" si="71"/>
        <v/>
      </c>
    </row>
    <row r="901" spans="1:72">
      <c r="A901" s="47" t="str">
        <f t="shared" si="67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68"/>
        <v>Aderente</v>
      </c>
      <c r="BR901" s="19" t="str">
        <f t="shared" si="69"/>
        <v>*</v>
      </c>
      <c r="BS901" s="19" t="str">
        <f t="shared" si="70"/>
        <v>*</v>
      </c>
      <c r="BT901" s="8" t="str">
        <f t="shared" si="71"/>
        <v/>
      </c>
    </row>
    <row r="902" spans="1:72">
      <c r="A902" s="47" t="str">
        <f t="shared" si="67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68"/>
        <v>Aderente</v>
      </c>
      <c r="BR902" s="19" t="str">
        <f t="shared" si="69"/>
        <v>*</v>
      </c>
      <c r="BS902" s="19" t="str">
        <f t="shared" si="70"/>
        <v>*</v>
      </c>
      <c r="BT902" s="8" t="str">
        <f t="shared" si="71"/>
        <v/>
      </c>
    </row>
    <row r="903" spans="1:72">
      <c r="A903" s="47" t="str">
        <f t="shared" ref="A903:A966" si="72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73">IF(AND(BR903&lt;1,BS903&lt;1),"Produção e Intervalo",IF(BR903&lt;1,"Intervalo",IF(BS903&lt;1,"Produção","Aderente")))</f>
        <v>Aderente</v>
      </c>
      <c r="BR903" s="19" t="str">
        <f t="shared" ref="BR903:BR966" si="74">IF(OR(B903="",F903=""),"*",AY903/P903)</f>
        <v>*</v>
      </c>
      <c r="BS903" s="19" t="str">
        <f t="shared" ref="BS903:BS966" si="75">IF(OR(B903="",F903=""),"*",BA903/Q903)</f>
        <v>*</v>
      </c>
      <c r="BT903" s="8" t="str">
        <f t="shared" ref="BT903:BT966" si="76">IF(BN903="","",SUBSTITUTE(BM903," ","")&amp;SUBSTITUTE(BN903," ",""))</f>
        <v/>
      </c>
    </row>
    <row r="904" spans="1:72">
      <c r="A904" s="47" t="str">
        <f t="shared" si="72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73"/>
        <v>Aderente</v>
      </c>
      <c r="BR904" s="19" t="str">
        <f t="shared" si="74"/>
        <v>*</v>
      </c>
      <c r="BS904" s="19" t="str">
        <f t="shared" si="75"/>
        <v>*</v>
      </c>
      <c r="BT904" s="8" t="str">
        <f t="shared" si="76"/>
        <v/>
      </c>
    </row>
    <row r="905" spans="1:72">
      <c r="A905" s="47" t="str">
        <f t="shared" si="72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73"/>
        <v>Aderente</v>
      </c>
      <c r="BR905" s="19" t="str">
        <f t="shared" si="74"/>
        <v>*</v>
      </c>
      <c r="BS905" s="19" t="str">
        <f t="shared" si="75"/>
        <v>*</v>
      </c>
      <c r="BT905" s="8" t="str">
        <f t="shared" si="76"/>
        <v/>
      </c>
    </row>
    <row r="906" spans="1:72">
      <c r="A906" s="47" t="str">
        <f t="shared" si="72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73"/>
        <v>Aderente</v>
      </c>
      <c r="BR906" s="19" t="str">
        <f t="shared" si="74"/>
        <v>*</v>
      </c>
      <c r="BS906" s="19" t="str">
        <f t="shared" si="75"/>
        <v>*</v>
      </c>
      <c r="BT906" s="8" t="str">
        <f t="shared" si="76"/>
        <v/>
      </c>
    </row>
    <row r="907" spans="1:72">
      <c r="A907" s="47" t="str">
        <f t="shared" si="72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73"/>
        <v>Aderente</v>
      </c>
      <c r="BR907" s="19" t="str">
        <f t="shared" si="74"/>
        <v>*</v>
      </c>
      <c r="BS907" s="19" t="str">
        <f t="shared" si="75"/>
        <v>*</v>
      </c>
      <c r="BT907" s="8" t="str">
        <f t="shared" si="76"/>
        <v/>
      </c>
    </row>
    <row r="908" spans="1:72">
      <c r="A908" s="47" t="str">
        <f t="shared" si="72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73"/>
        <v>Aderente</v>
      </c>
      <c r="BR908" s="19" t="str">
        <f t="shared" si="74"/>
        <v>*</v>
      </c>
      <c r="BS908" s="19" t="str">
        <f t="shared" si="75"/>
        <v>*</v>
      </c>
      <c r="BT908" s="8" t="str">
        <f t="shared" si="76"/>
        <v/>
      </c>
    </row>
    <row r="909" spans="1:72">
      <c r="A909" s="47" t="str">
        <f t="shared" si="72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73"/>
        <v>Aderente</v>
      </c>
      <c r="BR909" s="19" t="str">
        <f t="shared" si="74"/>
        <v>*</v>
      </c>
      <c r="BS909" s="19" t="str">
        <f t="shared" si="75"/>
        <v>*</v>
      </c>
      <c r="BT909" s="8" t="str">
        <f t="shared" si="76"/>
        <v/>
      </c>
    </row>
    <row r="910" spans="1:72">
      <c r="A910" s="47" t="str">
        <f t="shared" si="72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73"/>
        <v>Aderente</v>
      </c>
      <c r="BR910" s="19" t="str">
        <f t="shared" si="74"/>
        <v>*</v>
      </c>
      <c r="BS910" s="19" t="str">
        <f t="shared" si="75"/>
        <v>*</v>
      </c>
      <c r="BT910" s="8" t="str">
        <f t="shared" si="76"/>
        <v/>
      </c>
    </row>
    <row r="911" spans="1:72">
      <c r="A911" s="47" t="str">
        <f t="shared" si="72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73"/>
        <v>Aderente</v>
      </c>
      <c r="BR911" s="19" t="str">
        <f t="shared" si="74"/>
        <v>*</v>
      </c>
      <c r="BS911" s="19" t="str">
        <f t="shared" si="75"/>
        <v>*</v>
      </c>
      <c r="BT911" s="8" t="str">
        <f t="shared" si="76"/>
        <v/>
      </c>
    </row>
    <row r="912" spans="1:72">
      <c r="A912" s="47" t="str">
        <f t="shared" si="72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73"/>
        <v>Aderente</v>
      </c>
      <c r="BR912" s="19" t="str">
        <f t="shared" si="74"/>
        <v>*</v>
      </c>
      <c r="BS912" s="19" t="str">
        <f t="shared" si="75"/>
        <v>*</v>
      </c>
      <c r="BT912" s="8" t="str">
        <f t="shared" si="76"/>
        <v/>
      </c>
    </row>
    <row r="913" spans="1:72">
      <c r="A913" s="47" t="str">
        <f t="shared" si="72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73"/>
        <v>Aderente</v>
      </c>
      <c r="BR913" s="19" t="str">
        <f t="shared" si="74"/>
        <v>*</v>
      </c>
      <c r="BS913" s="19" t="str">
        <f t="shared" si="75"/>
        <v>*</v>
      </c>
      <c r="BT913" s="8" t="str">
        <f t="shared" si="76"/>
        <v/>
      </c>
    </row>
    <row r="914" spans="1:72">
      <c r="A914" s="47" t="str">
        <f t="shared" si="72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73"/>
        <v>Aderente</v>
      </c>
      <c r="BR914" s="19" t="str">
        <f t="shared" si="74"/>
        <v>*</v>
      </c>
      <c r="BS914" s="19" t="str">
        <f t="shared" si="75"/>
        <v>*</v>
      </c>
      <c r="BT914" s="8" t="str">
        <f t="shared" si="76"/>
        <v/>
      </c>
    </row>
    <row r="915" spans="1:72">
      <c r="A915" s="47" t="str">
        <f t="shared" si="72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73"/>
        <v>Aderente</v>
      </c>
      <c r="BR915" s="19" t="str">
        <f t="shared" si="74"/>
        <v>*</v>
      </c>
      <c r="BS915" s="19" t="str">
        <f t="shared" si="75"/>
        <v>*</v>
      </c>
      <c r="BT915" s="8" t="str">
        <f t="shared" si="76"/>
        <v/>
      </c>
    </row>
    <row r="916" spans="1:72">
      <c r="A916" s="47" t="str">
        <f t="shared" si="72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73"/>
        <v>Aderente</v>
      </c>
      <c r="BR916" s="19" t="str">
        <f t="shared" si="74"/>
        <v>*</v>
      </c>
      <c r="BS916" s="19" t="str">
        <f t="shared" si="75"/>
        <v>*</v>
      </c>
      <c r="BT916" s="8" t="str">
        <f t="shared" si="76"/>
        <v/>
      </c>
    </row>
    <row r="917" spans="1:72">
      <c r="A917" s="47" t="str">
        <f t="shared" si="72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73"/>
        <v>Aderente</v>
      </c>
      <c r="BR917" s="19" t="str">
        <f t="shared" si="74"/>
        <v>*</v>
      </c>
      <c r="BS917" s="19" t="str">
        <f t="shared" si="75"/>
        <v>*</v>
      </c>
      <c r="BT917" s="8" t="str">
        <f t="shared" si="76"/>
        <v/>
      </c>
    </row>
    <row r="918" spans="1:72">
      <c r="A918" s="47" t="str">
        <f t="shared" si="72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73"/>
        <v>Aderente</v>
      </c>
      <c r="BR918" s="19" t="str">
        <f t="shared" si="74"/>
        <v>*</v>
      </c>
      <c r="BS918" s="19" t="str">
        <f t="shared" si="75"/>
        <v>*</v>
      </c>
      <c r="BT918" s="8" t="str">
        <f t="shared" si="76"/>
        <v/>
      </c>
    </row>
    <row r="919" spans="1:72">
      <c r="A919" s="47" t="str">
        <f t="shared" si="72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73"/>
        <v>Aderente</v>
      </c>
      <c r="BR919" s="19" t="str">
        <f t="shared" si="74"/>
        <v>*</v>
      </c>
      <c r="BS919" s="19" t="str">
        <f t="shared" si="75"/>
        <v>*</v>
      </c>
      <c r="BT919" s="8" t="str">
        <f t="shared" si="76"/>
        <v/>
      </c>
    </row>
    <row r="920" spans="1:72">
      <c r="A920" s="47" t="str">
        <f t="shared" si="72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73"/>
        <v>Aderente</v>
      </c>
      <c r="BR920" s="19" t="str">
        <f t="shared" si="74"/>
        <v>*</v>
      </c>
      <c r="BS920" s="19" t="str">
        <f t="shared" si="75"/>
        <v>*</v>
      </c>
      <c r="BT920" s="8" t="str">
        <f t="shared" si="76"/>
        <v/>
      </c>
    </row>
    <row r="921" spans="1:72">
      <c r="A921" s="47" t="str">
        <f t="shared" si="72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73"/>
        <v>Aderente</v>
      </c>
      <c r="BR921" s="19" t="str">
        <f t="shared" si="74"/>
        <v>*</v>
      </c>
      <c r="BS921" s="19" t="str">
        <f t="shared" si="75"/>
        <v>*</v>
      </c>
      <c r="BT921" s="8" t="str">
        <f t="shared" si="76"/>
        <v/>
      </c>
    </row>
    <row r="922" spans="1:72">
      <c r="A922" s="47" t="str">
        <f t="shared" si="72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73"/>
        <v>Aderente</v>
      </c>
      <c r="BR922" s="19" t="str">
        <f t="shared" si="74"/>
        <v>*</v>
      </c>
      <c r="BS922" s="19" t="str">
        <f t="shared" si="75"/>
        <v>*</v>
      </c>
      <c r="BT922" s="8" t="str">
        <f t="shared" si="76"/>
        <v/>
      </c>
    </row>
    <row r="923" spans="1:72">
      <c r="A923" s="47" t="str">
        <f t="shared" si="72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73"/>
        <v>Aderente</v>
      </c>
      <c r="BR923" s="19" t="str">
        <f t="shared" si="74"/>
        <v>*</v>
      </c>
      <c r="BS923" s="19" t="str">
        <f t="shared" si="75"/>
        <v>*</v>
      </c>
      <c r="BT923" s="8" t="str">
        <f t="shared" si="76"/>
        <v/>
      </c>
    </row>
    <row r="924" spans="1:72">
      <c r="A924" s="47" t="str">
        <f t="shared" si="72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73"/>
        <v>Aderente</v>
      </c>
      <c r="BR924" s="19" t="str">
        <f t="shared" si="74"/>
        <v>*</v>
      </c>
      <c r="BS924" s="19" t="str">
        <f t="shared" si="75"/>
        <v>*</v>
      </c>
      <c r="BT924" s="8" t="str">
        <f t="shared" si="76"/>
        <v/>
      </c>
    </row>
    <row r="925" spans="1:72">
      <c r="A925" s="47" t="str">
        <f t="shared" si="72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73"/>
        <v>Aderente</v>
      </c>
      <c r="BR925" s="19" t="str">
        <f t="shared" si="74"/>
        <v>*</v>
      </c>
      <c r="BS925" s="19" t="str">
        <f t="shared" si="75"/>
        <v>*</v>
      </c>
      <c r="BT925" s="8" t="str">
        <f t="shared" si="76"/>
        <v/>
      </c>
    </row>
    <row r="926" spans="1:72">
      <c r="A926" s="47" t="str">
        <f t="shared" si="72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73"/>
        <v>Aderente</v>
      </c>
      <c r="BR926" s="19" t="str">
        <f t="shared" si="74"/>
        <v>*</v>
      </c>
      <c r="BS926" s="19" t="str">
        <f t="shared" si="75"/>
        <v>*</v>
      </c>
      <c r="BT926" s="8" t="str">
        <f t="shared" si="76"/>
        <v/>
      </c>
    </row>
    <row r="927" spans="1:72">
      <c r="A927" s="47" t="str">
        <f t="shared" si="72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73"/>
        <v>Aderente</v>
      </c>
      <c r="BR927" s="19" t="str">
        <f t="shared" si="74"/>
        <v>*</v>
      </c>
      <c r="BS927" s="19" t="str">
        <f t="shared" si="75"/>
        <v>*</v>
      </c>
      <c r="BT927" s="8" t="str">
        <f t="shared" si="76"/>
        <v/>
      </c>
    </row>
    <row r="928" spans="1:72">
      <c r="A928" s="47" t="str">
        <f t="shared" si="72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73"/>
        <v>Aderente</v>
      </c>
      <c r="BR928" s="19" t="str">
        <f t="shared" si="74"/>
        <v>*</v>
      </c>
      <c r="BS928" s="19" t="str">
        <f t="shared" si="75"/>
        <v>*</v>
      </c>
      <c r="BT928" s="8" t="str">
        <f t="shared" si="76"/>
        <v/>
      </c>
    </row>
    <row r="929" spans="1:72">
      <c r="A929" s="47" t="str">
        <f t="shared" si="72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73"/>
        <v>Aderente</v>
      </c>
      <c r="BR929" s="19" t="str">
        <f t="shared" si="74"/>
        <v>*</v>
      </c>
      <c r="BS929" s="19" t="str">
        <f t="shared" si="75"/>
        <v>*</v>
      </c>
      <c r="BT929" s="8" t="str">
        <f t="shared" si="76"/>
        <v/>
      </c>
    </row>
    <row r="930" spans="1:72">
      <c r="A930" s="47" t="str">
        <f t="shared" si="72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73"/>
        <v>Aderente</v>
      </c>
      <c r="BR930" s="19" t="str">
        <f t="shared" si="74"/>
        <v>*</v>
      </c>
      <c r="BS930" s="19" t="str">
        <f t="shared" si="75"/>
        <v>*</v>
      </c>
      <c r="BT930" s="8" t="str">
        <f t="shared" si="76"/>
        <v/>
      </c>
    </row>
    <row r="931" spans="1:72">
      <c r="A931" s="47" t="str">
        <f t="shared" si="72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73"/>
        <v>Aderente</v>
      </c>
      <c r="BR931" s="19" t="str">
        <f t="shared" si="74"/>
        <v>*</v>
      </c>
      <c r="BS931" s="19" t="str">
        <f t="shared" si="75"/>
        <v>*</v>
      </c>
      <c r="BT931" s="8" t="str">
        <f t="shared" si="76"/>
        <v/>
      </c>
    </row>
    <row r="932" spans="1:72">
      <c r="A932" s="47" t="str">
        <f t="shared" si="72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73"/>
        <v>Aderente</v>
      </c>
      <c r="BR932" s="19" t="str">
        <f t="shared" si="74"/>
        <v>*</v>
      </c>
      <c r="BS932" s="19" t="str">
        <f t="shared" si="75"/>
        <v>*</v>
      </c>
      <c r="BT932" s="8" t="str">
        <f t="shared" si="76"/>
        <v/>
      </c>
    </row>
    <row r="933" spans="1:72">
      <c r="A933" s="47" t="str">
        <f t="shared" si="72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73"/>
        <v>Aderente</v>
      </c>
      <c r="BR933" s="19" t="str">
        <f t="shared" si="74"/>
        <v>*</v>
      </c>
      <c r="BS933" s="19" t="str">
        <f t="shared" si="75"/>
        <v>*</v>
      </c>
      <c r="BT933" s="8" t="str">
        <f t="shared" si="76"/>
        <v/>
      </c>
    </row>
    <row r="934" spans="1:72">
      <c r="A934" s="47" t="str">
        <f t="shared" si="72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73"/>
        <v>Aderente</v>
      </c>
      <c r="BR934" s="19" t="str">
        <f t="shared" si="74"/>
        <v>*</v>
      </c>
      <c r="BS934" s="19" t="str">
        <f t="shared" si="75"/>
        <v>*</v>
      </c>
      <c r="BT934" s="8" t="str">
        <f t="shared" si="76"/>
        <v/>
      </c>
    </row>
    <row r="935" spans="1:72">
      <c r="A935" s="47" t="str">
        <f t="shared" si="72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73"/>
        <v>Aderente</v>
      </c>
      <c r="BR935" s="19" t="str">
        <f t="shared" si="74"/>
        <v>*</v>
      </c>
      <c r="BS935" s="19" t="str">
        <f t="shared" si="75"/>
        <v>*</v>
      </c>
      <c r="BT935" s="8" t="str">
        <f t="shared" si="76"/>
        <v/>
      </c>
    </row>
    <row r="936" spans="1:72">
      <c r="A936" s="47" t="str">
        <f t="shared" si="72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73"/>
        <v>Aderente</v>
      </c>
      <c r="BR936" s="19" t="str">
        <f t="shared" si="74"/>
        <v>*</v>
      </c>
      <c r="BS936" s="19" t="str">
        <f t="shared" si="75"/>
        <v>*</v>
      </c>
      <c r="BT936" s="8" t="str">
        <f t="shared" si="76"/>
        <v/>
      </c>
    </row>
    <row r="937" spans="1:72">
      <c r="A937" s="47" t="str">
        <f t="shared" si="72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73"/>
        <v>Aderente</v>
      </c>
      <c r="BR937" s="19" t="str">
        <f t="shared" si="74"/>
        <v>*</v>
      </c>
      <c r="BS937" s="19" t="str">
        <f t="shared" si="75"/>
        <v>*</v>
      </c>
      <c r="BT937" s="8" t="str">
        <f t="shared" si="76"/>
        <v/>
      </c>
    </row>
    <row r="938" spans="1:72">
      <c r="A938" s="47" t="str">
        <f t="shared" si="72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73"/>
        <v>Aderente</v>
      </c>
      <c r="BR938" s="19" t="str">
        <f t="shared" si="74"/>
        <v>*</v>
      </c>
      <c r="BS938" s="19" t="str">
        <f t="shared" si="75"/>
        <v>*</v>
      </c>
      <c r="BT938" s="8" t="str">
        <f t="shared" si="76"/>
        <v/>
      </c>
    </row>
    <row r="939" spans="1:72">
      <c r="A939" s="47" t="str">
        <f t="shared" si="72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73"/>
        <v>Aderente</v>
      </c>
      <c r="BR939" s="19" t="str">
        <f t="shared" si="74"/>
        <v>*</v>
      </c>
      <c r="BS939" s="19" t="str">
        <f t="shared" si="75"/>
        <v>*</v>
      </c>
      <c r="BT939" s="8" t="str">
        <f t="shared" si="76"/>
        <v/>
      </c>
    </row>
    <row r="940" spans="1:72">
      <c r="A940" s="47" t="str">
        <f t="shared" si="72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73"/>
        <v>Aderente</v>
      </c>
      <c r="BR940" s="19" t="str">
        <f t="shared" si="74"/>
        <v>*</v>
      </c>
      <c r="BS940" s="19" t="str">
        <f t="shared" si="75"/>
        <v>*</v>
      </c>
      <c r="BT940" s="8" t="str">
        <f t="shared" si="76"/>
        <v/>
      </c>
    </row>
    <row r="941" spans="1:72">
      <c r="A941" s="47" t="str">
        <f t="shared" si="72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73"/>
        <v>Aderente</v>
      </c>
      <c r="BR941" s="19" t="str">
        <f t="shared" si="74"/>
        <v>*</v>
      </c>
      <c r="BS941" s="19" t="str">
        <f t="shared" si="75"/>
        <v>*</v>
      </c>
      <c r="BT941" s="8" t="str">
        <f t="shared" si="76"/>
        <v/>
      </c>
    </row>
    <row r="942" spans="1:72">
      <c r="A942" s="47" t="str">
        <f t="shared" si="72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73"/>
        <v>Aderente</v>
      </c>
      <c r="BR942" s="19" t="str">
        <f t="shared" si="74"/>
        <v>*</v>
      </c>
      <c r="BS942" s="19" t="str">
        <f t="shared" si="75"/>
        <v>*</v>
      </c>
      <c r="BT942" s="8" t="str">
        <f t="shared" si="76"/>
        <v/>
      </c>
    </row>
    <row r="943" spans="1:72">
      <c r="A943" s="47" t="str">
        <f t="shared" si="72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73"/>
        <v>Aderente</v>
      </c>
      <c r="BR943" s="19" t="str">
        <f t="shared" si="74"/>
        <v>*</v>
      </c>
      <c r="BS943" s="19" t="str">
        <f t="shared" si="75"/>
        <v>*</v>
      </c>
      <c r="BT943" s="8" t="str">
        <f t="shared" si="76"/>
        <v/>
      </c>
    </row>
    <row r="944" spans="1:72">
      <c r="A944" s="47" t="str">
        <f t="shared" si="72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73"/>
        <v>Aderente</v>
      </c>
      <c r="BR944" s="19" t="str">
        <f t="shared" si="74"/>
        <v>*</v>
      </c>
      <c r="BS944" s="19" t="str">
        <f t="shared" si="75"/>
        <v>*</v>
      </c>
      <c r="BT944" s="8" t="str">
        <f t="shared" si="76"/>
        <v/>
      </c>
    </row>
    <row r="945" spans="1:72">
      <c r="A945" s="47" t="str">
        <f t="shared" si="72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73"/>
        <v>Aderente</v>
      </c>
      <c r="BR945" s="19" t="str">
        <f t="shared" si="74"/>
        <v>*</v>
      </c>
      <c r="BS945" s="19" t="str">
        <f t="shared" si="75"/>
        <v>*</v>
      </c>
      <c r="BT945" s="8" t="str">
        <f t="shared" si="76"/>
        <v/>
      </c>
    </row>
    <row r="946" spans="1:72">
      <c r="A946" s="47" t="str">
        <f t="shared" si="72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73"/>
        <v>Aderente</v>
      </c>
      <c r="BR946" s="19" t="str">
        <f t="shared" si="74"/>
        <v>*</v>
      </c>
      <c r="BS946" s="19" t="str">
        <f t="shared" si="75"/>
        <v>*</v>
      </c>
      <c r="BT946" s="8" t="str">
        <f t="shared" si="76"/>
        <v/>
      </c>
    </row>
    <row r="947" spans="1:72">
      <c r="A947" s="47" t="str">
        <f t="shared" si="72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73"/>
        <v>Aderente</v>
      </c>
      <c r="BR947" s="19" t="str">
        <f t="shared" si="74"/>
        <v>*</v>
      </c>
      <c r="BS947" s="19" t="str">
        <f t="shared" si="75"/>
        <v>*</v>
      </c>
      <c r="BT947" s="8" t="str">
        <f t="shared" si="76"/>
        <v/>
      </c>
    </row>
    <row r="948" spans="1:72">
      <c r="A948" s="47" t="str">
        <f t="shared" si="72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73"/>
        <v>Aderente</v>
      </c>
      <c r="BR948" s="19" t="str">
        <f t="shared" si="74"/>
        <v>*</v>
      </c>
      <c r="BS948" s="19" t="str">
        <f t="shared" si="75"/>
        <v>*</v>
      </c>
      <c r="BT948" s="8" t="str">
        <f t="shared" si="76"/>
        <v/>
      </c>
    </row>
    <row r="949" spans="1:72">
      <c r="A949" s="47" t="str">
        <f t="shared" si="72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73"/>
        <v>Aderente</v>
      </c>
      <c r="BR949" s="19" t="str">
        <f t="shared" si="74"/>
        <v>*</v>
      </c>
      <c r="BS949" s="19" t="str">
        <f t="shared" si="75"/>
        <v>*</v>
      </c>
      <c r="BT949" s="8" t="str">
        <f t="shared" si="76"/>
        <v/>
      </c>
    </row>
    <row r="950" spans="1:72">
      <c r="A950" s="47" t="str">
        <f t="shared" si="72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73"/>
        <v>Aderente</v>
      </c>
      <c r="BR950" s="19" t="str">
        <f t="shared" si="74"/>
        <v>*</v>
      </c>
      <c r="BS950" s="19" t="str">
        <f t="shared" si="75"/>
        <v>*</v>
      </c>
      <c r="BT950" s="8" t="str">
        <f t="shared" si="76"/>
        <v/>
      </c>
    </row>
    <row r="951" spans="1:72">
      <c r="A951" s="47" t="str">
        <f t="shared" si="72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73"/>
        <v>Aderente</v>
      </c>
      <c r="BR951" s="19" t="str">
        <f t="shared" si="74"/>
        <v>*</v>
      </c>
      <c r="BS951" s="19" t="str">
        <f t="shared" si="75"/>
        <v>*</v>
      </c>
      <c r="BT951" s="8" t="str">
        <f t="shared" si="76"/>
        <v/>
      </c>
    </row>
    <row r="952" spans="1:72">
      <c r="A952" s="47" t="str">
        <f t="shared" si="72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73"/>
        <v>Aderente</v>
      </c>
      <c r="BR952" s="19" t="str">
        <f t="shared" si="74"/>
        <v>*</v>
      </c>
      <c r="BS952" s="19" t="str">
        <f t="shared" si="75"/>
        <v>*</v>
      </c>
      <c r="BT952" s="8" t="str">
        <f t="shared" si="76"/>
        <v/>
      </c>
    </row>
    <row r="953" spans="1:72">
      <c r="A953" s="47" t="str">
        <f t="shared" si="72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73"/>
        <v>Aderente</v>
      </c>
      <c r="BR953" s="19" t="str">
        <f t="shared" si="74"/>
        <v>*</v>
      </c>
      <c r="BS953" s="19" t="str">
        <f t="shared" si="75"/>
        <v>*</v>
      </c>
      <c r="BT953" s="8" t="str">
        <f t="shared" si="76"/>
        <v/>
      </c>
    </row>
    <row r="954" spans="1:72">
      <c r="A954" s="47" t="str">
        <f t="shared" si="72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73"/>
        <v>Aderente</v>
      </c>
      <c r="BR954" s="19" t="str">
        <f t="shared" si="74"/>
        <v>*</v>
      </c>
      <c r="BS954" s="19" t="str">
        <f t="shared" si="75"/>
        <v>*</v>
      </c>
      <c r="BT954" s="8" t="str">
        <f t="shared" si="76"/>
        <v/>
      </c>
    </row>
    <row r="955" spans="1:72">
      <c r="A955" s="47" t="str">
        <f t="shared" si="72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73"/>
        <v>Aderente</v>
      </c>
      <c r="BR955" s="19" t="str">
        <f t="shared" si="74"/>
        <v>*</v>
      </c>
      <c r="BS955" s="19" t="str">
        <f t="shared" si="75"/>
        <v>*</v>
      </c>
      <c r="BT955" s="8" t="str">
        <f t="shared" si="76"/>
        <v/>
      </c>
    </row>
    <row r="956" spans="1:72">
      <c r="A956" s="47" t="str">
        <f t="shared" si="72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73"/>
        <v>Aderente</v>
      </c>
      <c r="BR956" s="19" t="str">
        <f t="shared" si="74"/>
        <v>*</v>
      </c>
      <c r="BS956" s="19" t="str">
        <f t="shared" si="75"/>
        <v>*</v>
      </c>
      <c r="BT956" s="8" t="str">
        <f t="shared" si="76"/>
        <v/>
      </c>
    </row>
    <row r="957" spans="1:72">
      <c r="A957" s="47" t="str">
        <f t="shared" si="72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73"/>
        <v>Aderente</v>
      </c>
      <c r="BR957" s="19" t="str">
        <f t="shared" si="74"/>
        <v>*</v>
      </c>
      <c r="BS957" s="19" t="str">
        <f t="shared" si="75"/>
        <v>*</v>
      </c>
      <c r="BT957" s="8" t="str">
        <f t="shared" si="76"/>
        <v/>
      </c>
    </row>
    <row r="958" spans="1:72">
      <c r="A958" s="47" t="str">
        <f t="shared" si="72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73"/>
        <v>Aderente</v>
      </c>
      <c r="BR958" s="19" t="str">
        <f t="shared" si="74"/>
        <v>*</v>
      </c>
      <c r="BS958" s="19" t="str">
        <f t="shared" si="75"/>
        <v>*</v>
      </c>
      <c r="BT958" s="8" t="str">
        <f t="shared" si="76"/>
        <v/>
      </c>
    </row>
    <row r="959" spans="1:72">
      <c r="A959" s="47" t="str">
        <f t="shared" si="72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73"/>
        <v>Aderente</v>
      </c>
      <c r="BR959" s="19" t="str">
        <f t="shared" si="74"/>
        <v>*</v>
      </c>
      <c r="BS959" s="19" t="str">
        <f t="shared" si="75"/>
        <v>*</v>
      </c>
      <c r="BT959" s="8" t="str">
        <f t="shared" si="76"/>
        <v/>
      </c>
    </row>
    <row r="960" spans="1:72">
      <c r="A960" s="47" t="str">
        <f t="shared" si="72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73"/>
        <v>Aderente</v>
      </c>
      <c r="BR960" s="19" t="str">
        <f t="shared" si="74"/>
        <v>*</v>
      </c>
      <c r="BS960" s="19" t="str">
        <f t="shared" si="75"/>
        <v>*</v>
      </c>
      <c r="BT960" s="8" t="str">
        <f t="shared" si="76"/>
        <v/>
      </c>
    </row>
    <row r="961" spans="1:72">
      <c r="A961" s="47" t="str">
        <f t="shared" si="72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73"/>
        <v>Aderente</v>
      </c>
      <c r="BR961" s="19" t="str">
        <f t="shared" si="74"/>
        <v>*</v>
      </c>
      <c r="BS961" s="19" t="str">
        <f t="shared" si="75"/>
        <v>*</v>
      </c>
      <c r="BT961" s="8" t="str">
        <f t="shared" si="76"/>
        <v/>
      </c>
    </row>
    <row r="962" spans="1:72">
      <c r="A962" s="47" t="str">
        <f t="shared" si="72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73"/>
        <v>Aderente</v>
      </c>
      <c r="BR962" s="19" t="str">
        <f t="shared" si="74"/>
        <v>*</v>
      </c>
      <c r="BS962" s="19" t="str">
        <f t="shared" si="75"/>
        <v>*</v>
      </c>
      <c r="BT962" s="8" t="str">
        <f t="shared" si="76"/>
        <v/>
      </c>
    </row>
    <row r="963" spans="1:72">
      <c r="A963" s="47" t="str">
        <f t="shared" si="72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73"/>
        <v>Aderente</v>
      </c>
      <c r="BR963" s="19" t="str">
        <f t="shared" si="74"/>
        <v>*</v>
      </c>
      <c r="BS963" s="19" t="str">
        <f t="shared" si="75"/>
        <v>*</v>
      </c>
      <c r="BT963" s="8" t="str">
        <f t="shared" si="76"/>
        <v/>
      </c>
    </row>
    <row r="964" spans="1:72">
      <c r="A964" s="47" t="str">
        <f t="shared" si="72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73"/>
        <v>Aderente</v>
      </c>
      <c r="BR964" s="19" t="str">
        <f t="shared" si="74"/>
        <v>*</v>
      </c>
      <c r="BS964" s="19" t="str">
        <f t="shared" si="75"/>
        <v>*</v>
      </c>
      <c r="BT964" s="8" t="str">
        <f t="shared" si="76"/>
        <v/>
      </c>
    </row>
    <row r="965" spans="1:72">
      <c r="A965" s="47" t="str">
        <f t="shared" si="72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73"/>
        <v>Aderente</v>
      </c>
      <c r="BR965" s="19" t="str">
        <f t="shared" si="74"/>
        <v>*</v>
      </c>
      <c r="BS965" s="19" t="str">
        <f t="shared" si="75"/>
        <v>*</v>
      </c>
      <c r="BT965" s="8" t="str">
        <f t="shared" si="76"/>
        <v/>
      </c>
    </row>
    <row r="966" spans="1:72">
      <c r="A966" s="47" t="str">
        <f t="shared" si="72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73"/>
        <v>Aderente</v>
      </c>
      <c r="BR966" s="19" t="str">
        <f t="shared" si="74"/>
        <v>*</v>
      </c>
      <c r="BS966" s="19" t="str">
        <f t="shared" si="75"/>
        <v>*</v>
      </c>
      <c r="BT966" s="8" t="str">
        <f t="shared" si="76"/>
        <v/>
      </c>
    </row>
    <row r="967" spans="1:72">
      <c r="A967" s="47" t="str">
        <f t="shared" ref="A967:A1000" si="77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78">IF(AND(BR967&lt;1,BS967&lt;1),"Produção e Intervalo",IF(BR967&lt;1,"Intervalo",IF(BS967&lt;1,"Produção","Aderente")))</f>
        <v>Aderente</v>
      </c>
      <c r="BR967" s="19" t="str">
        <f t="shared" ref="BR967:BR1000" si="79">IF(OR(B967="",F967=""),"*",AY967/P967)</f>
        <v>*</v>
      </c>
      <c r="BS967" s="19" t="str">
        <f t="shared" ref="BS967:BS1000" si="80">IF(OR(B967="",F967=""),"*",BA967/Q967)</f>
        <v>*</v>
      </c>
      <c r="BT967" s="8" t="str">
        <f t="shared" ref="BT967:BT1000" si="81">IF(BN967="","",SUBSTITUTE(BM967," ","")&amp;SUBSTITUTE(BN967," ",""))</f>
        <v/>
      </c>
    </row>
    <row r="968" spans="1:72">
      <c r="A968" s="47" t="str">
        <f t="shared" si="77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78"/>
        <v>Aderente</v>
      </c>
      <c r="BR968" s="19" t="str">
        <f t="shared" si="79"/>
        <v>*</v>
      </c>
      <c r="BS968" s="19" t="str">
        <f t="shared" si="80"/>
        <v>*</v>
      </c>
      <c r="BT968" s="8" t="str">
        <f t="shared" si="81"/>
        <v/>
      </c>
    </row>
    <row r="969" spans="1:72">
      <c r="A969" s="47" t="str">
        <f t="shared" si="7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78"/>
        <v>Aderente</v>
      </c>
      <c r="BR969" s="19" t="str">
        <f t="shared" si="79"/>
        <v>*</v>
      </c>
      <c r="BS969" s="19" t="str">
        <f t="shared" si="80"/>
        <v>*</v>
      </c>
      <c r="BT969" s="8" t="str">
        <f t="shared" si="81"/>
        <v/>
      </c>
    </row>
    <row r="970" spans="1:72">
      <c r="A970" s="47" t="str">
        <f t="shared" si="7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78"/>
        <v>Aderente</v>
      </c>
      <c r="BR970" s="19" t="str">
        <f t="shared" si="79"/>
        <v>*</v>
      </c>
      <c r="BS970" s="19" t="str">
        <f t="shared" si="80"/>
        <v>*</v>
      </c>
      <c r="BT970" s="8" t="str">
        <f t="shared" si="81"/>
        <v/>
      </c>
    </row>
    <row r="971" spans="1:72">
      <c r="A971" s="47" t="str">
        <f t="shared" si="7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78"/>
        <v>Aderente</v>
      </c>
      <c r="BR971" s="19" t="str">
        <f t="shared" si="79"/>
        <v>*</v>
      </c>
      <c r="BS971" s="19" t="str">
        <f t="shared" si="80"/>
        <v>*</v>
      </c>
      <c r="BT971" s="8" t="str">
        <f t="shared" si="81"/>
        <v/>
      </c>
    </row>
    <row r="972" spans="1:72">
      <c r="A972" s="47" t="str">
        <f t="shared" si="7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78"/>
        <v>Aderente</v>
      </c>
      <c r="BR972" s="19" t="str">
        <f t="shared" si="79"/>
        <v>*</v>
      </c>
      <c r="BS972" s="19" t="str">
        <f t="shared" si="80"/>
        <v>*</v>
      </c>
      <c r="BT972" s="8" t="str">
        <f t="shared" si="81"/>
        <v/>
      </c>
    </row>
    <row r="973" spans="1:72">
      <c r="A973" s="47" t="str">
        <f t="shared" si="7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78"/>
        <v>Aderente</v>
      </c>
      <c r="BR973" s="19" t="str">
        <f t="shared" si="79"/>
        <v>*</v>
      </c>
      <c r="BS973" s="19" t="str">
        <f t="shared" si="80"/>
        <v>*</v>
      </c>
      <c r="BT973" s="8" t="str">
        <f t="shared" si="81"/>
        <v/>
      </c>
    </row>
    <row r="974" spans="1:72">
      <c r="A974" s="47" t="str">
        <f t="shared" si="7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78"/>
        <v>Aderente</v>
      </c>
      <c r="BR974" s="19" t="str">
        <f t="shared" si="79"/>
        <v>*</v>
      </c>
      <c r="BS974" s="19" t="str">
        <f t="shared" si="80"/>
        <v>*</v>
      </c>
      <c r="BT974" s="8" t="str">
        <f t="shared" si="81"/>
        <v/>
      </c>
    </row>
    <row r="975" spans="1:72">
      <c r="A975" s="47" t="str">
        <f t="shared" si="7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78"/>
        <v>Aderente</v>
      </c>
      <c r="BR975" s="19" t="str">
        <f t="shared" si="79"/>
        <v>*</v>
      </c>
      <c r="BS975" s="19" t="str">
        <f t="shared" si="80"/>
        <v>*</v>
      </c>
      <c r="BT975" s="8" t="str">
        <f t="shared" si="81"/>
        <v/>
      </c>
    </row>
    <row r="976" spans="1:72">
      <c r="A976" s="47" t="str">
        <f t="shared" si="7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78"/>
        <v>Aderente</v>
      </c>
      <c r="BR976" s="19" t="str">
        <f t="shared" si="79"/>
        <v>*</v>
      </c>
      <c r="BS976" s="19" t="str">
        <f t="shared" si="80"/>
        <v>*</v>
      </c>
      <c r="BT976" s="8" t="str">
        <f t="shared" si="81"/>
        <v/>
      </c>
    </row>
    <row r="977" spans="1:72">
      <c r="A977" s="47" t="str">
        <f t="shared" si="7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78"/>
        <v>Aderente</v>
      </c>
      <c r="BR977" s="19" t="str">
        <f t="shared" si="79"/>
        <v>*</v>
      </c>
      <c r="BS977" s="19" t="str">
        <f t="shared" si="80"/>
        <v>*</v>
      </c>
      <c r="BT977" s="8" t="str">
        <f t="shared" si="81"/>
        <v/>
      </c>
    </row>
    <row r="978" spans="1:72">
      <c r="A978" s="47" t="str">
        <f t="shared" si="7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78"/>
        <v>Aderente</v>
      </c>
      <c r="BR978" s="19" t="str">
        <f t="shared" si="79"/>
        <v>*</v>
      </c>
      <c r="BS978" s="19" t="str">
        <f t="shared" si="80"/>
        <v>*</v>
      </c>
      <c r="BT978" s="8" t="str">
        <f t="shared" si="81"/>
        <v/>
      </c>
    </row>
    <row r="979" spans="1:72">
      <c r="A979" s="47" t="str">
        <f t="shared" si="7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78"/>
        <v>Aderente</v>
      </c>
      <c r="BR979" s="19" t="str">
        <f t="shared" si="79"/>
        <v>*</v>
      </c>
      <c r="BS979" s="19" t="str">
        <f t="shared" si="80"/>
        <v>*</v>
      </c>
      <c r="BT979" s="8" t="str">
        <f t="shared" si="81"/>
        <v/>
      </c>
    </row>
    <row r="980" spans="1:72">
      <c r="A980" s="47" t="str">
        <f t="shared" si="7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78"/>
        <v>Aderente</v>
      </c>
      <c r="BR980" s="19" t="str">
        <f t="shared" si="79"/>
        <v>*</v>
      </c>
      <c r="BS980" s="19" t="str">
        <f t="shared" si="80"/>
        <v>*</v>
      </c>
      <c r="BT980" s="8" t="str">
        <f t="shared" si="81"/>
        <v/>
      </c>
    </row>
    <row r="981" spans="1:72">
      <c r="A981" s="47" t="str">
        <f t="shared" si="7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78"/>
        <v>Aderente</v>
      </c>
      <c r="BR981" s="19" t="str">
        <f t="shared" si="79"/>
        <v>*</v>
      </c>
      <c r="BS981" s="19" t="str">
        <f t="shared" si="80"/>
        <v>*</v>
      </c>
      <c r="BT981" s="8" t="str">
        <f t="shared" si="81"/>
        <v/>
      </c>
    </row>
    <row r="982" spans="1:72">
      <c r="A982" s="47" t="str">
        <f t="shared" si="7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78"/>
        <v>Aderente</v>
      </c>
      <c r="BR982" s="19" t="str">
        <f t="shared" si="79"/>
        <v>*</v>
      </c>
      <c r="BS982" s="19" t="str">
        <f t="shared" si="80"/>
        <v>*</v>
      </c>
      <c r="BT982" s="8" t="str">
        <f t="shared" si="81"/>
        <v/>
      </c>
    </row>
    <row r="983" spans="1:72">
      <c r="A983" s="47" t="str">
        <f t="shared" si="7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78"/>
        <v>Aderente</v>
      </c>
      <c r="BR983" s="19" t="str">
        <f t="shared" si="79"/>
        <v>*</v>
      </c>
      <c r="BS983" s="19" t="str">
        <f t="shared" si="80"/>
        <v>*</v>
      </c>
      <c r="BT983" s="8" t="str">
        <f t="shared" si="81"/>
        <v/>
      </c>
    </row>
    <row r="984" spans="1:72">
      <c r="A984" s="47" t="str">
        <f t="shared" si="7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78"/>
        <v>Aderente</v>
      </c>
      <c r="BR984" s="19" t="str">
        <f t="shared" si="79"/>
        <v>*</v>
      </c>
      <c r="BS984" s="19" t="str">
        <f t="shared" si="80"/>
        <v>*</v>
      </c>
      <c r="BT984" s="8" t="str">
        <f t="shared" si="81"/>
        <v/>
      </c>
    </row>
    <row r="985" spans="1:72">
      <c r="A985" s="47" t="str">
        <f t="shared" si="7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78"/>
        <v>Aderente</v>
      </c>
      <c r="BR985" s="19" t="str">
        <f t="shared" si="79"/>
        <v>*</v>
      </c>
      <c r="BS985" s="19" t="str">
        <f t="shared" si="80"/>
        <v>*</v>
      </c>
      <c r="BT985" s="8" t="str">
        <f t="shared" si="81"/>
        <v/>
      </c>
    </row>
    <row r="986" spans="1:72">
      <c r="A986" s="47" t="str">
        <f t="shared" si="7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78"/>
        <v>Aderente</v>
      </c>
      <c r="BR986" s="19" t="str">
        <f t="shared" si="79"/>
        <v>*</v>
      </c>
      <c r="BS986" s="19" t="str">
        <f t="shared" si="80"/>
        <v>*</v>
      </c>
      <c r="BT986" s="8" t="str">
        <f t="shared" si="81"/>
        <v/>
      </c>
    </row>
    <row r="987" spans="1:72">
      <c r="A987" s="47" t="str">
        <f t="shared" si="7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78"/>
        <v>Aderente</v>
      </c>
      <c r="BR987" s="19" t="str">
        <f t="shared" si="79"/>
        <v>*</v>
      </c>
      <c r="BS987" s="19" t="str">
        <f t="shared" si="80"/>
        <v>*</v>
      </c>
      <c r="BT987" s="8" t="str">
        <f t="shared" si="81"/>
        <v/>
      </c>
    </row>
    <row r="988" spans="1:72">
      <c r="A988" s="47" t="str">
        <f t="shared" si="7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78"/>
        <v>Aderente</v>
      </c>
      <c r="BR988" s="19" t="str">
        <f t="shared" si="79"/>
        <v>*</v>
      </c>
      <c r="BS988" s="19" t="str">
        <f t="shared" si="80"/>
        <v>*</v>
      </c>
      <c r="BT988" s="8" t="str">
        <f t="shared" si="81"/>
        <v/>
      </c>
    </row>
    <row r="989" spans="1:72">
      <c r="A989" s="47" t="str">
        <f t="shared" si="7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78"/>
        <v>Aderente</v>
      </c>
      <c r="BR989" s="19" t="str">
        <f t="shared" si="79"/>
        <v>*</v>
      </c>
      <c r="BS989" s="19" t="str">
        <f t="shared" si="80"/>
        <v>*</v>
      </c>
      <c r="BT989" s="8" t="str">
        <f t="shared" si="81"/>
        <v/>
      </c>
    </row>
    <row r="990" spans="1:72">
      <c r="A990" s="47" t="str">
        <f t="shared" si="7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78"/>
        <v>Aderente</v>
      </c>
      <c r="BR990" s="19" t="str">
        <f t="shared" si="79"/>
        <v>*</v>
      </c>
      <c r="BS990" s="19" t="str">
        <f t="shared" si="80"/>
        <v>*</v>
      </c>
      <c r="BT990" s="8" t="str">
        <f t="shared" si="81"/>
        <v/>
      </c>
    </row>
    <row r="991" spans="1:72">
      <c r="A991" s="47" t="str">
        <f t="shared" si="7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78"/>
        <v>Aderente</v>
      </c>
      <c r="BR991" s="19" t="str">
        <f t="shared" si="79"/>
        <v>*</v>
      </c>
      <c r="BS991" s="19" t="str">
        <f t="shared" si="80"/>
        <v>*</v>
      </c>
      <c r="BT991" s="8" t="str">
        <f t="shared" si="81"/>
        <v/>
      </c>
    </row>
    <row r="992" spans="1:72">
      <c r="A992" s="47" t="str">
        <f t="shared" si="7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78"/>
        <v>Aderente</v>
      </c>
      <c r="BR992" s="19" t="str">
        <f t="shared" si="79"/>
        <v>*</v>
      </c>
      <c r="BS992" s="19" t="str">
        <f t="shared" si="80"/>
        <v>*</v>
      </c>
      <c r="BT992" s="8" t="str">
        <f t="shared" si="81"/>
        <v/>
      </c>
    </row>
    <row r="993" spans="1:72">
      <c r="A993" s="47" t="str">
        <f t="shared" si="7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78"/>
        <v>Aderente</v>
      </c>
      <c r="BR993" s="19" t="str">
        <f t="shared" si="79"/>
        <v>*</v>
      </c>
      <c r="BS993" s="19" t="str">
        <f t="shared" si="80"/>
        <v>*</v>
      </c>
      <c r="BT993" s="8" t="str">
        <f t="shared" si="81"/>
        <v/>
      </c>
    </row>
    <row r="994" spans="1:72">
      <c r="A994" s="47" t="str">
        <f t="shared" si="7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78"/>
        <v>Aderente</v>
      </c>
      <c r="BR994" s="19" t="str">
        <f t="shared" si="79"/>
        <v>*</v>
      </c>
      <c r="BS994" s="19" t="str">
        <f t="shared" si="80"/>
        <v>*</v>
      </c>
      <c r="BT994" s="8" t="str">
        <f t="shared" si="81"/>
        <v/>
      </c>
    </row>
    <row r="995" spans="1:72">
      <c r="A995" s="47" t="str">
        <f t="shared" si="7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78"/>
        <v>Aderente</v>
      </c>
      <c r="BR995" s="19" t="str">
        <f t="shared" si="79"/>
        <v>*</v>
      </c>
      <c r="BS995" s="19" t="str">
        <f t="shared" si="80"/>
        <v>*</v>
      </c>
      <c r="BT995" s="8" t="str">
        <f t="shared" si="81"/>
        <v/>
      </c>
    </row>
    <row r="996" spans="1:72">
      <c r="A996" s="47" t="str">
        <f t="shared" si="7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78"/>
        <v>Aderente</v>
      </c>
      <c r="BR996" s="19" t="str">
        <f t="shared" si="79"/>
        <v>*</v>
      </c>
      <c r="BS996" s="19" t="str">
        <f t="shared" si="80"/>
        <v>*</v>
      </c>
      <c r="BT996" s="8" t="str">
        <f t="shared" si="81"/>
        <v/>
      </c>
    </row>
    <row r="997" spans="1:72">
      <c r="A997" s="47" t="str">
        <f t="shared" si="7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78"/>
        <v>Aderente</v>
      </c>
      <c r="BR997" s="19" t="str">
        <f t="shared" si="79"/>
        <v>*</v>
      </c>
      <c r="BS997" s="19" t="str">
        <f t="shared" si="80"/>
        <v>*</v>
      </c>
      <c r="BT997" s="8" t="str">
        <f t="shared" si="81"/>
        <v/>
      </c>
    </row>
    <row r="998" spans="1:72">
      <c r="A998" s="47" t="str">
        <f t="shared" si="7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78"/>
        <v>Aderente</v>
      </c>
      <c r="BR998" s="19" t="str">
        <f t="shared" si="79"/>
        <v>*</v>
      </c>
      <c r="BS998" s="19" t="str">
        <f t="shared" si="80"/>
        <v>*</v>
      </c>
      <c r="BT998" s="8" t="str">
        <f t="shared" si="81"/>
        <v/>
      </c>
    </row>
    <row r="999" spans="1:72">
      <c r="A999" s="47" t="str">
        <f t="shared" si="7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78"/>
        <v>Aderente</v>
      </c>
      <c r="BR999" s="19" t="str">
        <f t="shared" si="79"/>
        <v>*</v>
      </c>
      <c r="BS999" s="19" t="str">
        <f t="shared" si="80"/>
        <v>*</v>
      </c>
      <c r="BT999" s="8" t="str">
        <f t="shared" si="81"/>
        <v/>
      </c>
    </row>
    <row r="1000" spans="1:72">
      <c r="A1000" s="47" t="str">
        <f t="shared" si="7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78"/>
        <v>Aderente</v>
      </c>
      <c r="BR1000" s="19" t="str">
        <f t="shared" si="79"/>
        <v>*</v>
      </c>
      <c r="BS1000" s="19" t="str">
        <f t="shared" si="80"/>
        <v>*</v>
      </c>
      <c r="BT1000" s="8" t="str">
        <f t="shared" si="81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77 Y79:Z1000">
    <cfRule type="cellIs" dxfId="177" priority="53912" operator="equal">
      <formula>"OPORTUNIDADE"</formula>
    </cfRule>
  </conditionalFormatting>
  <conditionalFormatting sqref="Y40:Z43 Y45:Z47 Y53:Z77 Y79:Z1000">
    <cfRule type="cellIs" dxfId="176" priority="11498" operator="equal">
      <formula>"NÃO"</formula>
    </cfRule>
    <cfRule type="cellIs" dxfId="175" priority="11499" operator="equal">
      <formula>"SIM"</formula>
    </cfRule>
  </conditionalFormatting>
  <conditionalFormatting sqref="AZ6:AZ1000">
    <cfRule type="expression" dxfId="174" priority="53954">
      <formula>#REF!=1</formula>
    </cfRule>
  </conditionalFormatting>
  <conditionalFormatting sqref="U6:U1000 BE6:BE1000 AY6:AY1000">
    <cfRule type="cellIs" dxfId="173" priority="53938" operator="equal">
      <formula>"ERRO"</formula>
    </cfRule>
  </conditionalFormatting>
  <conditionalFormatting sqref="BQ6:BQ1000">
    <cfRule type="cellIs" dxfId="172" priority="53933" operator="equal">
      <formula>"Produção e Intervalo"</formula>
    </cfRule>
    <cfRule type="cellIs" dxfId="171" priority="53934" operator="equal">
      <formula>"Aderente"</formula>
    </cfRule>
    <cfRule type="cellIs" dxfId="170" priority="53935" operator="equal">
      <formula>"Intervalo"</formula>
    </cfRule>
    <cfRule type="cellIs" dxfId="169" priority="53936" operator="equal">
      <formula>"Produção"</formula>
    </cfRule>
    <cfRule type="cellIs" dxfId="168" priority="53937" operator="equal">
      <formula>"ERRO"</formula>
    </cfRule>
  </conditionalFormatting>
  <conditionalFormatting sqref="BR6:BS1000">
    <cfRule type="cellIs" dxfId="167" priority="53915" operator="equal">
      <formula>"*"</formula>
    </cfRule>
    <cfRule type="cellIs" dxfId="166" priority="53916" operator="greaterThanOrEqual">
      <formula>1</formula>
    </cfRule>
    <cfRule type="cellIs" dxfId="165" priority="53917" operator="lessThan">
      <formula>1</formula>
    </cfRule>
  </conditionalFormatting>
  <conditionalFormatting sqref="BH9:BH1000">
    <cfRule type="iconSet" priority="60699">
      <iconSet showValue="0">
        <cfvo type="percent" val="0"/>
        <cfvo type="num" val="1"/>
        <cfvo type="num" val="1" gte="0"/>
      </iconSet>
    </cfRule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3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1000">
    <cfRule type="iconSet" priority="6070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4" priority="41" operator="equal">
      <formula>"OPORTUNIDADE"</formula>
    </cfRule>
  </conditionalFormatting>
  <conditionalFormatting sqref="Y6:Z39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H6:BH8">
    <cfRule type="iconSet" priority="37">
      <iconSet showValue="0">
        <cfvo type="percent" val="0"/>
        <cfvo type="num" val="1"/>
        <cfvo type="num" val="1" gte="0"/>
      </iconSet>
    </cfRule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61" priority="9" operator="equal">
      <formula>"OPORTUNIDADE"</formula>
    </cfRule>
  </conditionalFormatting>
  <conditionalFormatting sqref="Y44:Z44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48:Z52">
    <cfRule type="cellIs" dxfId="158" priority="6" operator="equal">
      <formula>"OPORTUNIDADE"</formula>
    </cfRule>
  </conditionalFormatting>
  <conditionalFormatting sqref="Y48:Z5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78:Z78">
    <cfRule type="cellIs" dxfId="155" priority="3" operator="equal">
      <formula>"OPORTUNIDADE"</formula>
    </cfRule>
  </conditionalFormatting>
  <conditionalFormatting sqref="Y78:Z78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3" t="s">
        <v>1122</v>
      </c>
      <c r="C2" s="203"/>
      <c r="D2" s="203"/>
      <c r="E2" s="203"/>
      <c r="F2" s="203"/>
      <c r="G2" s="203"/>
    </row>
    <row r="3" spans="2:7" ht="15" customHeight="1">
      <c r="B3" s="204"/>
      <c r="C3" s="204"/>
      <c r="D3" s="204"/>
      <c r="E3" s="204"/>
      <c r="F3" s="204"/>
      <c r="G3" s="204"/>
    </row>
    <row r="4" spans="2:7">
      <c r="B4" s="160" t="s">
        <v>1123</v>
      </c>
      <c r="C4" s="160" t="s">
        <v>1124</v>
      </c>
      <c r="D4" s="160" t="s">
        <v>1125</v>
      </c>
      <c r="E4" s="160" t="s">
        <v>1126</v>
      </c>
      <c r="F4" s="160" t="s">
        <v>4</v>
      </c>
      <c r="G4" s="160" t="s">
        <v>1127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1128</v>
      </c>
      <c r="C6" s="161">
        <v>407867</v>
      </c>
      <c r="D6" s="161" t="s">
        <v>1129</v>
      </c>
      <c r="E6" s="161" t="s">
        <v>789</v>
      </c>
      <c r="F6" s="161" t="s">
        <v>1130</v>
      </c>
      <c r="G6" s="162"/>
    </row>
    <row r="7" spans="2:7">
      <c r="B7" s="161" t="s">
        <v>1131</v>
      </c>
      <c r="C7" s="161">
        <v>293644</v>
      </c>
      <c r="D7" s="161" t="s">
        <v>1132</v>
      </c>
      <c r="E7" s="161" t="s">
        <v>789</v>
      </c>
      <c r="F7" s="161" t="s">
        <v>1130</v>
      </c>
      <c r="G7" s="162"/>
    </row>
    <row r="8" spans="2:7">
      <c r="B8" s="161" t="s">
        <v>1133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1134</v>
      </c>
      <c r="C9" s="161">
        <v>256790</v>
      </c>
      <c r="D9" s="161" t="s">
        <v>1135</v>
      </c>
      <c r="E9" s="161" t="s">
        <v>790</v>
      </c>
      <c r="F9" s="161" t="s">
        <v>1136</v>
      </c>
      <c r="G9" s="162">
        <v>46357</v>
      </c>
    </row>
    <row r="10" spans="2:7">
      <c r="B10" s="161" t="s">
        <v>1137</v>
      </c>
      <c r="C10" s="161">
        <v>265193</v>
      </c>
      <c r="D10" s="161" t="s">
        <v>1138</v>
      </c>
      <c r="E10" s="161" t="s">
        <v>791</v>
      </c>
      <c r="F10" s="161" t="s">
        <v>1059</v>
      </c>
      <c r="G10" s="161" t="s">
        <v>1139</v>
      </c>
    </row>
    <row r="11" spans="2:7">
      <c r="B11" s="161" t="s">
        <v>1140</v>
      </c>
      <c r="C11" s="161">
        <v>293716</v>
      </c>
      <c r="D11" s="161" t="s">
        <v>1141</v>
      </c>
      <c r="E11" s="161" t="s">
        <v>791</v>
      </c>
      <c r="F11" s="161" t="s">
        <v>1059</v>
      </c>
      <c r="G11" s="162">
        <v>46204</v>
      </c>
    </row>
    <row r="12" spans="2:7">
      <c r="B12" s="161" t="s">
        <v>1142</v>
      </c>
      <c r="C12" s="161">
        <v>257258</v>
      </c>
      <c r="D12" s="161" t="s">
        <v>1143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1144</v>
      </c>
      <c r="C13" s="161">
        <v>371147</v>
      </c>
      <c r="D13" s="161" t="s">
        <v>1145</v>
      </c>
      <c r="E13" s="161" t="s">
        <v>792</v>
      </c>
      <c r="F13" s="161" t="s">
        <v>128</v>
      </c>
      <c r="G13" s="161" t="s">
        <v>1139</v>
      </c>
    </row>
    <row r="14" spans="2:7">
      <c r="B14" s="161" t="s">
        <v>1146</v>
      </c>
      <c r="C14" s="161">
        <v>259230</v>
      </c>
      <c r="D14" s="161" t="s">
        <v>1147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1148</v>
      </c>
      <c r="C15" s="161">
        <v>370705</v>
      </c>
      <c r="D15" s="161"/>
      <c r="E15" s="161" t="s">
        <v>792</v>
      </c>
      <c r="F15" s="161" t="s">
        <v>128</v>
      </c>
      <c r="G15" s="161" t="s">
        <v>1139</v>
      </c>
    </row>
    <row r="16" spans="2:7">
      <c r="B16" s="161" t="s">
        <v>1149</v>
      </c>
      <c r="C16" s="161">
        <v>258542</v>
      </c>
      <c r="D16" s="161" t="s">
        <v>1150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1151</v>
      </c>
      <c r="C17" s="161">
        <v>257050</v>
      </c>
      <c r="D17" s="161" t="s">
        <v>1152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5" t="s">
        <v>1153</v>
      </c>
      <c r="C2" s="205"/>
      <c r="D2" s="205"/>
      <c r="E2" s="205"/>
      <c r="F2" s="205"/>
      <c r="G2" s="205"/>
    </row>
    <row r="3" spans="2:7" ht="15" customHeight="1">
      <c r="B3" s="205"/>
      <c r="C3" s="205"/>
      <c r="D3" s="205"/>
      <c r="E3" s="205"/>
      <c r="F3" s="205"/>
      <c r="G3" s="205"/>
    </row>
    <row r="4" spans="2:7" ht="15" customHeight="1">
      <c r="B4" s="163" t="s">
        <v>651</v>
      </c>
      <c r="C4" s="163" t="s">
        <v>1154</v>
      </c>
      <c r="D4" s="163" t="s">
        <v>1155</v>
      </c>
      <c r="E4" s="163" t="s">
        <v>1156</v>
      </c>
      <c r="F4" s="160" t="s">
        <v>1157</v>
      </c>
      <c r="G4" s="163" t="s">
        <v>1158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1159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1160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1161</v>
      </c>
      <c r="D11" s="168"/>
      <c r="E11" s="167"/>
      <c r="F11" s="169"/>
      <c r="G11" s="167"/>
    </row>
    <row r="12" spans="2:7">
      <c r="B12" s="167" t="s">
        <v>709</v>
      </c>
      <c r="C12" s="167" t="s">
        <v>1162</v>
      </c>
      <c r="D12" s="168"/>
      <c r="E12" s="167"/>
      <c r="F12" s="169"/>
      <c r="G12" s="167"/>
    </row>
    <row r="13" spans="2:7">
      <c r="B13" s="167" t="s">
        <v>709</v>
      </c>
      <c r="C13" s="167" t="s">
        <v>1163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59" workbookViewId="0">
      <selection activeCell="E41" sqref="E41:E7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6"/>
      <c r="B1" s="207"/>
      <c r="C1" s="20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9" t="s">
        <v>1006</v>
      </c>
      <c r="Q1" s="210"/>
      <c r="R1" s="111"/>
      <c r="S1" s="84"/>
      <c r="T1" s="86"/>
      <c r="U1" s="211" t="s">
        <v>1164</v>
      </c>
      <c r="V1" s="211"/>
      <c r="W1" s="211"/>
    </row>
    <row r="2" spans="1:23" ht="15" customHeight="1">
      <c r="A2" s="87" t="s">
        <v>1165</v>
      </c>
      <c r="B2" s="87" t="s">
        <v>1166</v>
      </c>
      <c r="C2" s="87" t="s">
        <v>376</v>
      </c>
      <c r="D2" s="88" t="s">
        <v>958</v>
      </c>
      <c r="E2" s="88" t="s">
        <v>4</v>
      </c>
      <c r="F2" s="88" t="s">
        <v>1167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1168</v>
      </c>
      <c r="T2" s="91" t="s">
        <v>961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1530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ZBV-ZRX</v>
      </c>
      <c r="F38" s="145" t="str">
        <f>IF(SP_SUL!B41="","*",SP_SUL!B41)</f>
        <v>*</v>
      </c>
      <c r="G38" s="145" t="str">
        <f>IF(SP_SUL!D41="","*",SP_SUL!D41)</f>
        <v>V92</v>
      </c>
      <c r="H38" s="145" t="str">
        <f>IF(SP_SUL!F41="","*",SP_SUL!F41)</f>
        <v>MECANIZAÇÃO - SOCADORA</v>
      </c>
      <c r="I38" s="145" t="str">
        <f>IF(SP_SUL!H41="","*",SP_SUL!H41)</f>
        <v>ZAC-2</v>
      </c>
      <c r="J38" s="145" t="str">
        <f>IF(SP_SUL!I41="","*",SP_SUL!I41)</f>
        <v>ZAC-2</v>
      </c>
      <c r="K38" s="139" t="str">
        <f>IF(SP_SUL!M41="","*",SP_SUL!M41)</f>
        <v>ZTT-ZLI</v>
      </c>
      <c r="L38" s="139" t="str">
        <f>IF(SP_SUL!N41="","*",SP_SUL!N41)</f>
        <v>K97100/ZTT1</v>
      </c>
      <c r="M38" s="140">
        <f>IF(SP_SUL!J41="","*",SP_SUL!J41)</f>
        <v>70</v>
      </c>
      <c r="N38" s="144">
        <f>IF(SP_SUL!K41="","*",SP_SUL!K41)</f>
        <v>97.5</v>
      </c>
      <c r="O38" s="144">
        <f>IF(SP_SUL!L41="","*",SP_SUL!L41)</f>
        <v>96.578000000000003</v>
      </c>
      <c r="P38" s="143">
        <f>IF(SP_SUL!O41="","*",SP_SUL!O41)</f>
        <v>0.375</v>
      </c>
      <c r="Q38" s="143">
        <f>IF(SP_SUL!P41="","*",SP_SUL!P41)</f>
        <v>8.3333333333333329E-2</v>
      </c>
      <c r="R38" s="145" t="str">
        <f>IF(SP_SUL!Q41="","*",CONCATENATE(SP_SUL!Q41," ",SP_SUL!R41))</f>
        <v>100 M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ZBV-ZRX</v>
      </c>
      <c r="F39" s="145" t="str">
        <f>IF(SP_SUL!B42="","*",SP_SUL!B42)</f>
        <v>*</v>
      </c>
      <c r="G39" s="145" t="str">
        <f>IF(SP_SUL!D42="","*",SP_SUL!D42)</f>
        <v>EXPANSÃO TURMA 1</v>
      </c>
      <c r="H39" s="145" t="str">
        <f>IF(SP_SUL!F42="","*",SP_SUL!F42)</f>
        <v>EXPANSÃO - SOLDA</v>
      </c>
      <c r="I39" s="145" t="str">
        <f>IF(SP_SUL!H42="","*",SP_SUL!H42)</f>
        <v>-</v>
      </c>
      <c r="J39" s="145" t="str">
        <f>IF(SP_SUL!I42="","*",SP_SUL!I42)</f>
        <v>-</v>
      </c>
      <c r="K39" s="139" t="str">
        <f>IF(SP_SUL!M42="","*",SP_SUL!M42)</f>
        <v>ZSU-ZNO</v>
      </c>
      <c r="L39" s="139" t="str">
        <f>IF(SP_SUL!N42="","*",SP_SUL!N42)</f>
        <v>K70K74</v>
      </c>
      <c r="M39" s="140">
        <f>IF(SP_SUL!J42="","*",SP_SUL!J42)</f>
        <v>68</v>
      </c>
      <c r="N39" s="144">
        <f>IF(SP_SUL!K42="","*",SP_SUL!K42)</f>
        <v>73.8</v>
      </c>
      <c r="O39" s="144">
        <f>IF(SP_SUL!L42="","*",SP_SUL!L42)</f>
        <v>74.180000000000007</v>
      </c>
      <c r="P39" s="143">
        <f>IF(SP_SUL!O42="","*",SP_SUL!O42)</f>
        <v>0.35416666666666669</v>
      </c>
      <c r="Q39" s="143">
        <f>IF(SP_SUL!P42="","*",SP_SUL!P42)</f>
        <v>6.25E-2</v>
      </c>
      <c r="R39" s="145" t="str">
        <f>IF(SP_SUL!Q42="","*",CONCATENATE(SP_SUL!Q42," ",SP_SUL!R42))</f>
        <v>1 Nº DE SOLDA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>
        <f>IF(SP_SUL!B44="","*",SP_SUL!B44)</f>
        <v>46084</v>
      </c>
      <c r="G41" s="145" t="str">
        <f>IF(SP_SUL!D44="","*",SP_SUL!D44)</f>
        <v>E42</v>
      </c>
      <c r="H41" s="145" t="str">
        <f>IF(SP_SUL!F44="","*",SP_SUL!F44)</f>
        <v>TRILHEIRO - DESCARGA</v>
      </c>
      <c r="I41" s="145" t="str">
        <f>IF(SP_SUL!H44="","*",SP_SUL!H44)</f>
        <v>ZBV-3</v>
      </c>
      <c r="J41" s="145" t="str">
        <f>IF(SP_SUL!I44="","*",SP_SUL!I44)</f>
        <v>ZBV-3</v>
      </c>
      <c r="K41" s="139" t="str">
        <f>IF(SP_SUL!M44="","*",SP_SUL!M44)</f>
        <v>ZSU</v>
      </c>
      <c r="L41" s="139" t="str">
        <f>IF(SP_SUL!N44="","*",SP_SUL!N44)</f>
        <v>K65ZSU/ZSU2</v>
      </c>
      <c r="M41" s="140">
        <f>IF(SP_SUL!J44="","*",SP_SUL!J44)</f>
        <v>68</v>
      </c>
      <c r="N41" s="144">
        <f>IF(SP_SUL!K44="","*",SP_SUL!K44)</f>
        <v>67.531999999999996</v>
      </c>
      <c r="O41" s="144">
        <f>IF(SP_SUL!L44="","*",SP_SUL!L44)</f>
        <v>69</v>
      </c>
      <c r="P41" s="143">
        <f>IF(SP_SUL!O44="","*",SP_SUL!O44)</f>
        <v>0.375</v>
      </c>
      <c r="Q41" s="143">
        <f>IF(SP_SUL!P44="","*",SP_SUL!P44)</f>
        <v>8.3333333333333329E-2</v>
      </c>
      <c r="R41" s="145" t="str">
        <f>IF(SP_SUL!Q44="","*",CONCATENATE(SP_SUL!Q44," ",SP_SUL!R44))</f>
        <v>1560 M</v>
      </c>
      <c r="S41" s="145" t="str">
        <f>IF(SP_SUL!V44="","*",SP_SUL!V44)</f>
        <v>Israel</v>
      </c>
      <c r="T41" s="145" t="str">
        <f>IF(SP_SUL!W44="","*",SP_SUL!W44)</f>
        <v>Descarga de barras 67+532 ao km 69+000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ZBV-ZKE</v>
      </c>
      <c r="F43" s="145">
        <f>IF(SP_SUL!B46="","*",SP_SUL!B46)</f>
        <v>46084</v>
      </c>
      <c r="G43" s="145" t="str">
        <f>IF(SP_SUL!D46="","*",SP_SUL!D46)</f>
        <v>EDSON/NIVALDO (TP-819)</v>
      </c>
      <c r="H43" s="145" t="str">
        <f>IF(SP_SUL!F46="","*",SP_SUL!F46)</f>
        <v>PDM - SUBSTITUIÇÃO - DORMENTE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ZXI-ZVK</v>
      </c>
      <c r="L43" s="139" t="str">
        <f>IF(SP_SUL!N46="","*",SP_SUL!N46)</f>
        <v>224ZIC1</v>
      </c>
      <c r="M43" s="140">
        <f>IF(SP_SUL!J46="","*",SP_SUL!J46)</f>
        <v>49</v>
      </c>
      <c r="N43" s="144">
        <f>IF(SP_SUL!K46="","*",SP_SUL!K46)</f>
        <v>224.547</v>
      </c>
      <c r="O43" s="144" t="str">
        <f>IF(SP_SUL!L46="","*",SP_SUL!L46)</f>
        <v>*</v>
      </c>
      <c r="P43" s="143">
        <f>IF(SP_SUL!O46="","*",SP_SUL!O46)</f>
        <v>0.41666666666666669</v>
      </c>
      <c r="Q43" s="143">
        <f>IF(SP_SUL!P46="","*",SP_SUL!P46)</f>
        <v>8.3333333333333329E-2</v>
      </c>
      <c r="R43" s="145" t="str">
        <f>IF(SP_SUL!Q46="","*",CONCATENATE(SP_SUL!Q46," ",SP_SUL!R46))</f>
        <v>30 Nº DE DORMENTES</v>
      </c>
      <c r="S43" s="145" t="str">
        <f>IF(SP_SUL!V46="","*",SP_SUL!V46)</f>
        <v>Edson</v>
      </c>
      <c r="T43" s="145" t="str">
        <f>IF(SP_SUL!W46="","*",SP_SUL!W46)</f>
        <v>Substituição de dormentes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ZBV-ZKE</v>
      </c>
      <c r="F45" s="145">
        <f>IF(SP_SUL!B48="","*",SP_SUL!B48)</f>
        <v>46084</v>
      </c>
      <c r="G45" s="145" t="str">
        <f>IF(SP_SUL!D48="","*",SP_SUL!D48)</f>
        <v>DANIEL (TP-647)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ZST</v>
      </c>
      <c r="L45" s="139" t="str">
        <f>IF(SP_SUL!N48="","*",SP_SUL!N48)</f>
        <v>ZST2</v>
      </c>
      <c r="M45" s="140">
        <f>IF(SP_SUL!J48="","*",SP_SUL!J48)</f>
        <v>56</v>
      </c>
      <c r="N45" s="144">
        <f>IF(SP_SUL!K48="","*",SP_SUL!K48)</f>
        <v>208.75</v>
      </c>
      <c r="O45" s="144" t="str">
        <f>IF(SP_SUL!L48="","*",SP_SUL!L48)</f>
        <v>-</v>
      </c>
      <c r="P45" s="143">
        <f>IF(SP_SUL!O48="","*",SP_SUL!O48)</f>
        <v>0.41666666666666669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>Daniel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ZBV-ZKE</v>
      </c>
      <c r="F46" s="145">
        <f>IF(SP_SUL!B49="","*",SP_SUL!B49)</f>
        <v>46084</v>
      </c>
      <c r="G46" s="145" t="str">
        <f>IF(SP_SUL!D49="","*",SP_SUL!D49)</f>
        <v>V93</v>
      </c>
      <c r="H46" s="145" t="str">
        <f>IF(SP_SUL!F49="","*",SP_SUL!F49)</f>
        <v>MECANIZAÇÃO - SOCADORA</v>
      </c>
      <c r="I46" s="145" t="str">
        <f>IF(SP_SUL!H49="","*",SP_SUL!H49)</f>
        <v>ZYU1</v>
      </c>
      <c r="J46" s="145" t="str">
        <f>IF(SP_SUL!I49="","*",SP_SUL!I49)</f>
        <v>ZYU1</v>
      </c>
      <c r="K46" s="139" t="str">
        <f>IF(SP_SUL!M49="","*",SP_SUL!M49)</f>
        <v>ZYU-ZST</v>
      </c>
      <c r="L46" s="139" t="str">
        <f>IF(SP_SUL!N49="","*",SP_SUL!N49)</f>
        <v>ZYU206</v>
      </c>
      <c r="M46" s="140">
        <f>IF(SP_SUL!J49="","*",SP_SUL!J49)</f>
        <v>56</v>
      </c>
      <c r="N46" s="144">
        <f>IF(SP_SUL!K49="","*",SP_SUL!K49)</f>
        <v>204.4</v>
      </c>
      <c r="O46" s="144">
        <f>IF(SP_SUL!L49="","*",SP_SUL!L49)</f>
        <v>206.4</v>
      </c>
      <c r="P46" s="143">
        <f>IF(SP_SUL!O49="","*",SP_SUL!O49)</f>
        <v>0.35416666666666669</v>
      </c>
      <c r="Q46" s="143">
        <f>IF(SP_SUL!P49="","*",SP_SUL!P49)</f>
        <v>0.20833333333333334</v>
      </c>
      <c r="R46" s="145" t="str">
        <f>IF(SP_SUL!Q49="","*",CONCATENATE(SP_SUL!Q49," ",SP_SUL!R49))</f>
        <v>2500 M</v>
      </c>
      <c r="S46" s="145" t="str">
        <f>IF(SP_SUL!V49="","*",SP_SUL!V49)</f>
        <v>Moises</v>
      </c>
      <c r="T46" s="145" t="str">
        <f>IF(SP_SUL!W49="","*",SP_SUL!W49)</f>
        <v>Socaria mecanizada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ZBV-ZKE</v>
      </c>
      <c r="F47" s="145">
        <f>IF(SP_SUL!B50="","*",SP_SUL!B50)</f>
        <v>46084</v>
      </c>
      <c r="G47" s="145" t="str">
        <f>IF(SP_SUL!D50="","*",SP_SUL!D50)</f>
        <v>ROGÉRIO (TP-730)</v>
      </c>
      <c r="H47" s="145" t="str">
        <f>IF(SP_SUL!F50="","*",SP_SUL!F50)</f>
        <v>PDM - SUBSTITUIÇÃO - DORMENTE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ZYU</v>
      </c>
      <c r="L47" s="139" t="str">
        <f>IF(SP_SUL!N50="","*",SP_SUL!N50)</f>
        <v>ZYU2</v>
      </c>
      <c r="M47" s="140">
        <f>IF(SP_SUL!J50="","*",SP_SUL!J50)</f>
        <v>56</v>
      </c>
      <c r="N47" s="144">
        <f>IF(SP_SUL!K50="","*",SP_SUL!K50)</f>
        <v>202</v>
      </c>
      <c r="O47" s="144" t="str">
        <f>IF(SP_SUL!L50="","*",SP_SUL!L50)</f>
        <v>-</v>
      </c>
      <c r="P47" s="143">
        <f>IF(SP_SUL!O50="","*",SP_SUL!O50)</f>
        <v>0.41666666666666669</v>
      </c>
      <c r="Q47" s="143">
        <f>IF(SP_SUL!P50="","*",SP_SUL!P50)</f>
        <v>8.3333333333333329E-2</v>
      </c>
      <c r="R47" s="145" t="str">
        <f>IF(SP_SUL!Q50="","*",CONCATENATE(SP_SUL!Q50," ",SP_SUL!R50))</f>
        <v>30 Nº DE DORMENTES</v>
      </c>
      <c r="S47" s="145" t="str">
        <f>IF(SP_SUL!V50="","*",SP_SUL!V50)</f>
        <v>Henrique</v>
      </c>
      <c r="T47" s="145" t="str">
        <f>IF(SP_SUL!W50="","*",SP_SUL!W50)</f>
        <v>PDM - Substituição de dormentes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ZBV-ZKE</v>
      </c>
      <c r="F48" s="145">
        <f>IF(SP_SUL!B51="","*",SP_SUL!B51)</f>
        <v>46084</v>
      </c>
      <c r="G48" s="145" t="str">
        <f>IF(SP_SUL!D51="","*",SP_SUL!D51)</f>
        <v>W59</v>
      </c>
      <c r="H48" s="145" t="str">
        <f>IF(SP_SUL!F51="","*",SP_SUL!F51)</f>
        <v>PDM - DESCARGA - DORMENTE</v>
      </c>
      <c r="I48" s="145" t="str">
        <f>IF(SP_SUL!H51="","*",SP_SUL!H51)</f>
        <v>ZYU1</v>
      </c>
      <c r="J48" s="145" t="str">
        <f>IF(SP_SUL!I51="","*",SP_SUL!I51)</f>
        <v>ZYU1</v>
      </c>
      <c r="K48" s="139" t="str">
        <f>IF(SP_SUL!M51="","*",SP_SUL!M51)</f>
        <v>ZXP-ZFY</v>
      </c>
      <c r="L48" s="139" t="str">
        <f>IF(SP_SUL!N51="","*",SP_SUL!N51)</f>
        <v>189ZFY</v>
      </c>
      <c r="M48" s="140">
        <f>IF(SP_SUL!J51="","*",SP_SUL!J51)</f>
        <v>56</v>
      </c>
      <c r="N48" s="144">
        <f>IF(SP_SUL!K51="","*",SP_SUL!K51)</f>
        <v>190</v>
      </c>
      <c r="O48" s="144" t="str">
        <f>IF(SP_SUL!L51="","*",SP_SUL!L51)</f>
        <v>-</v>
      </c>
      <c r="P48" s="143">
        <f>IF(SP_SUL!O51="","*",SP_SUL!O51)</f>
        <v>0.375</v>
      </c>
      <c r="Q48" s="143">
        <f>IF(SP_SUL!P51="","*",SP_SUL!P51)</f>
        <v>4.1666666666666664E-2</v>
      </c>
      <c r="R48" s="145" t="str">
        <f>IF(SP_SUL!Q51="","*",CONCATENATE(SP_SUL!Q51," ",SP_SUL!R51))</f>
        <v>100 Nº DE DORMENTES</v>
      </c>
      <c r="S48" s="145" t="str">
        <f>IF(SP_SUL!V51="","*",SP_SUL!V51)</f>
        <v>Henrique</v>
      </c>
      <c r="T48" s="145" t="str">
        <f>IF(SP_SUL!W51="","*",SP_SUL!W51)</f>
        <v>Descarga de dormentes km190+000 (40min)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Oportunidade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ZBV-ZKE</v>
      </c>
      <c r="F49" s="145">
        <f>IF(SP_SUL!B52="","*",SP_SUL!B52)</f>
        <v>46084</v>
      </c>
      <c r="G49" s="145" t="str">
        <f>IF(SP_SUL!D52="","*",SP_SUL!D52)</f>
        <v>ROBSON (TF-701)</v>
      </c>
      <c r="H49" s="145" t="str">
        <f>IF(SP_SUL!F52="","*",SP_SUL!F52)</f>
        <v>PDM - SUBSTITUIÇÃO - DORMENTE</v>
      </c>
      <c r="I49" s="145" t="str">
        <f>IF(SP_SUL!H52="","*",SP_SUL!H52)</f>
        <v>-</v>
      </c>
      <c r="J49" s="145" t="str">
        <f>IF(SP_SUL!I52="","*",SP_SUL!I52)</f>
        <v>-</v>
      </c>
      <c r="K49" s="139" t="str">
        <f>IF(SP_SUL!M52="","*",SP_SUL!M52)</f>
        <v>ZDY-ZFY</v>
      </c>
      <c r="L49" s="139" t="str">
        <f>IF(SP_SUL!N52="","*",SP_SUL!N52)</f>
        <v>189ZFY</v>
      </c>
      <c r="M49" s="140">
        <f>IF(SP_SUL!J52="","*",SP_SUL!J52)</f>
        <v>56</v>
      </c>
      <c r="N49" s="144">
        <f>IF(SP_SUL!K52="","*",SP_SUL!K52)</f>
        <v>190.3</v>
      </c>
      <c r="O49" s="144">
        <f>IF(SP_SUL!L52="","*",SP_SUL!L52)</f>
        <v>190.5</v>
      </c>
      <c r="P49" s="143">
        <f>IF(SP_SUL!O52="","*",SP_SUL!O52)</f>
        <v>0.41666666666666669</v>
      </c>
      <c r="Q49" s="143">
        <f>IF(SP_SUL!P52="","*",SP_SUL!P52)</f>
        <v>8.3333333333333329E-2</v>
      </c>
      <c r="R49" s="145" t="str">
        <f>IF(SP_SUL!Q52="","*",CONCATENATE(SP_SUL!Q52," ",SP_SUL!R52))</f>
        <v>30 Nº DE DORMENTES</v>
      </c>
      <c r="S49" s="145" t="str">
        <f>IF(SP_SUL!V52="","*",SP_SUL!V52)</f>
        <v>Robson</v>
      </c>
      <c r="T49" s="145" t="str">
        <f>IF(SP_SUL!W52="","*",SP_SUL!W52)</f>
        <v>Substituição de dormentes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ZKE-ZEV</v>
      </c>
      <c r="F51" s="145">
        <f>IF(SP_SUL!B54="","*",SP_SUL!B54)</f>
        <v>46084</v>
      </c>
      <c r="G51" s="145" t="str">
        <f>IF(SP_SUL!D54="","*",SP_SUL!D54)</f>
        <v>EDSON (TP-719)</v>
      </c>
      <c r="H51" s="145" t="str">
        <f>IF(SP_SUL!F54="","*",SP_SUL!F54)</f>
        <v>PDM - SUBSTITUIÇÃO - TRILHO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ZKW-ZLU</v>
      </c>
      <c r="L51" s="139">
        <f>IF(SP_SUL!N54="","*",SP_SUL!N54)</f>
        <v>1051032</v>
      </c>
      <c r="M51" s="140">
        <f>IF(SP_SUL!J54="","*",SP_SUL!J54)</f>
        <v>55</v>
      </c>
      <c r="N51" s="144">
        <f>IF(SP_SUL!K54="","*",SP_SUL!K54)</f>
        <v>103.9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312 M</v>
      </c>
      <c r="S51" s="145" t="str">
        <f>IF(SP_SUL!V54="","*",SP_SUL!V54)</f>
        <v>Edson</v>
      </c>
      <c r="T51" s="145" t="str">
        <f>IF(SP_SUL!W54="","*",SP_SUL!W54)</f>
        <v xml:space="preserve">Substituição de trilho 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ZKE-ZEV</v>
      </c>
      <c r="F52" s="145">
        <f>IF(SP_SUL!B55="","*",SP_SUL!B55)</f>
        <v>46084</v>
      </c>
      <c r="G52" s="145" t="str">
        <f>IF(SP_SUL!D55="","*",SP_SUL!D55)</f>
        <v>E17</v>
      </c>
      <c r="H52" s="145" t="str">
        <f>IF(SP_SUL!F55="","*",SP_SUL!F55)</f>
        <v>CAMINHÃO DE SOLDA</v>
      </c>
      <c r="I52" s="145" t="str">
        <f>IF(SP_SUL!H55="","*",SP_SUL!H55)</f>
        <v>102ZKW2</v>
      </c>
      <c r="J52" s="145" t="str">
        <f>IF(SP_SUL!I55="","*",SP_SUL!I55)</f>
        <v>102ZKW2</v>
      </c>
      <c r="K52" s="139" t="str">
        <f>IF(SP_SUL!M55="","*",SP_SUL!M55)</f>
        <v>ZLU</v>
      </c>
      <c r="L52" s="139" t="str">
        <f>IF(SP_SUL!N55="","*",SP_SUL!N55)</f>
        <v>ZLU1052</v>
      </c>
      <c r="M52" s="140">
        <f>IF(SP_SUL!J55="","*",SP_SUL!J55)</f>
        <v>55</v>
      </c>
      <c r="N52" s="144">
        <f>IF(SP_SUL!K55="","*",SP_SUL!K55)</f>
        <v>106.75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8.3333333333333329E-2</v>
      </c>
      <c r="R52" s="145" t="str">
        <f>IF(SP_SUL!Q55="","*",CONCATENATE(SP_SUL!Q55," ",SP_SUL!R55))</f>
        <v>2 Nº DE SOLDA</v>
      </c>
      <c r="S52" s="145" t="str">
        <f>IF(SP_SUL!V55="","*",SP_SUL!V55)</f>
        <v xml:space="preserve">Higor </v>
      </c>
      <c r="T52" s="145" t="str">
        <f>IF(SP_SUL!W55="","*",SP_SUL!W55)</f>
        <v>Caminhão de solda</v>
      </c>
      <c r="U52" s="137">
        <f ca="1">_xlfn.XLOOKUP(G52&amp;$U$2,BS_CONTROLE[CHAVE],BS_CONTROLE[Quantidade_11],"-")</f>
        <v>2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ZKE-ZEV</v>
      </c>
      <c r="F54" s="145">
        <f>IF(SP_SUL!B57="","*",SP_SUL!B57)</f>
        <v>46084</v>
      </c>
      <c r="G54" s="145" t="str">
        <f>IF(SP_SUL!D57="","*",SP_SUL!D57)</f>
        <v>CLEBISON (TP-728)</v>
      </c>
      <c r="H54" s="145" t="str">
        <f>IF(SP_SUL!F57="","*",SP_SUL!F57)</f>
        <v>PDM - SOLDA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ZYQ-ZEM</v>
      </c>
      <c r="L54" s="139" t="str">
        <f>IF(SP_SUL!N57="","*",SP_SUL!N57)</f>
        <v>130ZYQ2</v>
      </c>
      <c r="M54" s="140">
        <f>IF(SP_SUL!J57="","*",SP_SUL!J57)</f>
        <v>55</v>
      </c>
      <c r="N54" s="144">
        <f>IF(SP_SUL!K57="","*",SP_SUL!K57)</f>
        <v>129.4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6.25E-2</v>
      </c>
      <c r="R54" s="145" t="str">
        <f>IF(SP_SUL!Q57="","*",CONCATENATE(SP_SUL!Q57," ",SP_SUL!R57))</f>
        <v>1 Nº DE SOLDA</v>
      </c>
      <c r="S54" s="145" t="str">
        <f>IF(SP_SUL!V57="","*",SP_SUL!V57)</f>
        <v>Cleibson</v>
      </c>
      <c r="T54" s="145" t="str">
        <f>IF(SP_SUL!W57="","*",SP_SUL!W57)</f>
        <v>Execução de solda - Condicionado a temperatura (local do acidente)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ZKE-ZEV</v>
      </c>
      <c r="F55" s="145">
        <f>IF(SP_SUL!B58="","*",SP_SUL!B58)</f>
        <v>46084</v>
      </c>
      <c r="G55" s="145" t="str">
        <f>IF(SP_SUL!D58="","*",SP_SUL!D58)</f>
        <v>ISMAEL(TP-726)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ZYQ-ZEM</v>
      </c>
      <c r="L55" s="139" t="str">
        <f>IF(SP_SUL!N58="","*",SP_SUL!N58)</f>
        <v>130ZYQ2</v>
      </c>
      <c r="M55" s="140">
        <f>IF(SP_SUL!J58="","*",SP_SUL!J58)</f>
        <v>55</v>
      </c>
      <c r="N55" s="144">
        <f>IF(SP_SUL!K58="","*",SP_SUL!K58)</f>
        <v>129.4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Israel</v>
      </c>
      <c r="T55" s="145" t="str">
        <f>IF(SP_SUL!W58="","*",SP_SUL!W58)</f>
        <v>Execução de solda - Condicionado a temperatura (local do acidente)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46084</v>
      </c>
      <c r="G56" s="145" t="str">
        <f>IF(SP_SUL!D59="","*",SP_SUL!D59)</f>
        <v>V89</v>
      </c>
      <c r="H56" s="145" t="str">
        <f>IF(SP_SUL!F59="","*",SP_SUL!F59)</f>
        <v>MECANIZAÇÃO - SOCADORA</v>
      </c>
      <c r="I56" s="145" t="str">
        <f>IF(SP_SUL!H59="","*",SP_SUL!H59)</f>
        <v>ZEM2</v>
      </c>
      <c r="J56" s="145" t="str">
        <f>IF(SP_SUL!I59="","*",SP_SUL!I59)</f>
        <v>ZEM</v>
      </c>
      <c r="K56" s="139" t="str">
        <f>IF(SP_SUL!M59="","*",SP_SUL!M59)</f>
        <v>ZYQ-ZEM</v>
      </c>
      <c r="L56" s="139" t="str">
        <f>IF(SP_SUL!N59="","*",SP_SUL!N59)</f>
        <v>ZEM1302</v>
      </c>
      <c r="M56" s="140">
        <f>IF(SP_SUL!J59="","*",SP_SUL!J59)</f>
        <v>55</v>
      </c>
      <c r="N56" s="144">
        <f>IF(SP_SUL!K59="","*",SP_SUL!K59)</f>
        <v>134</v>
      </c>
      <c r="O56" s="144">
        <f>IF(SP_SUL!L59="","*",SP_SUL!L59)</f>
        <v>135</v>
      </c>
      <c r="P56" s="143">
        <f>IF(SP_SUL!O59="","*",SP_SUL!O59)</f>
        <v>0.375</v>
      </c>
      <c r="Q56" s="143">
        <f>IF(SP_SUL!P59="","*",SP_SUL!P59)</f>
        <v>8.3333333333333329E-2</v>
      </c>
      <c r="R56" s="145" t="str">
        <f>IF(SP_SUL!Q59="","*",CONCATENATE(SP_SUL!Q59," ",SP_SUL!R59))</f>
        <v>480 M</v>
      </c>
      <c r="S56" s="145" t="str">
        <f>IF(SP_SUL!V59="","*",SP_SUL!V59)</f>
        <v>Antonioni</v>
      </c>
      <c r="T56" s="145" t="str">
        <f>IF(SP_SUL!W59="","*",SP_SUL!W59)</f>
        <v>Socaria mecanizada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46084</v>
      </c>
      <c r="G58" s="145" t="str">
        <f>IF(SP_SUL!D61="","*",SP_SUL!D61)</f>
        <v>W96</v>
      </c>
      <c r="H58" s="145" t="str">
        <f>IF(SP_SUL!F61="","*",SP_SUL!F61)</f>
        <v>MODERNIZAÇÃO - OUTRA ATIVIDADE</v>
      </c>
      <c r="I58" s="145" t="str">
        <f>IF(SP_SUL!H61="","*",SP_SUL!H61)</f>
        <v xml:space="preserve">ZEM1 </v>
      </c>
      <c r="J58" s="145" t="str">
        <f>IF(SP_SUL!I61="","*",SP_SUL!I61)</f>
        <v xml:space="preserve">ZEM1 </v>
      </c>
      <c r="K58" s="139" t="str">
        <f>IF(SP_SUL!M61="","*",SP_SUL!M61)</f>
        <v>ZEJ-ZEV</v>
      </c>
      <c r="L58" s="139">
        <f>IF(SP_SUL!N61="","*",SP_SUL!N61)</f>
        <v>1501492</v>
      </c>
      <c r="M58" s="140">
        <f>IF(SP_SUL!J61="","*",SP_SUL!J61)</f>
        <v>55</v>
      </c>
      <c r="N58" s="144">
        <f>IF(SP_SUL!K61="","*",SP_SUL!K61)</f>
        <v>149.4</v>
      </c>
      <c r="O58" s="144" t="str">
        <f>IF(SP_SUL!L61="","*",SP_SUL!L61)</f>
        <v>-</v>
      </c>
      <c r="P58" s="143">
        <f>IF(SP_SUL!O61="","*",SP_SUL!O61)</f>
        <v>0.31944444444444442</v>
      </c>
      <c r="Q58" s="143">
        <f>IF(SP_SUL!P61="","*",SP_SUL!P61)</f>
        <v>6.9444444444444447E-4</v>
      </c>
      <c r="R58" s="145" t="str">
        <f>IF(SP_SUL!Q61="","*",CONCATENATE(SP_SUL!Q61," ",SP_SUL!R61))</f>
        <v>1 BINÁRIO</v>
      </c>
      <c r="S58" s="145" t="str">
        <f>IF(SP_SUL!V61="","*",SP_SUL!V61)</f>
        <v>Alisson</v>
      </c>
      <c r="T58" s="145" t="str">
        <f>IF(SP_SUL!W61="","*",SP_SUL!W61)</f>
        <v>5 veículo para entrar no intervalo, licença ate SB 1501492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Contrato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46084</v>
      </c>
      <c r="G59" s="145" t="str">
        <f>IF(SP_SUL!D62="","*",SP_SUL!D62)</f>
        <v>W99</v>
      </c>
      <c r="H59" s="145" t="str">
        <f>IF(SP_SUL!F62="","*",SP_SUL!F62)</f>
        <v>MODERNIZAÇÃO - PEDRA - DESCARGA</v>
      </c>
      <c r="I59" s="145" t="str">
        <f>IF(SP_SUL!H62="","*",SP_SUL!H62)</f>
        <v>ZEM1</v>
      </c>
      <c r="J59" s="145" t="str">
        <f>IF(SP_SUL!I62="","*",SP_SUL!I62)</f>
        <v xml:space="preserve">ZEM1 </v>
      </c>
      <c r="K59" s="139" t="str">
        <f>IF(SP_SUL!M62="","*",SP_SUL!M62)</f>
        <v>ZEJ-ZEV</v>
      </c>
      <c r="L59" s="139" t="str">
        <f>IF(SP_SUL!N62="","*",SP_SUL!N62)</f>
        <v>ZRB1502</v>
      </c>
      <c r="M59" s="140">
        <f>IF(SP_SUL!J62="","*",SP_SUL!J62)</f>
        <v>55</v>
      </c>
      <c r="N59" s="144">
        <f>IF(SP_SUL!K62="","*",SP_SUL!K62)</f>
        <v>150.69999999999999</v>
      </c>
      <c r="O59" s="144" t="str">
        <f>IF(SP_SUL!L62="","*",SP_SUL!L62)</f>
        <v>-</v>
      </c>
      <c r="P59" s="143">
        <f>IF(SP_SUL!O62="","*",SP_SUL!O62)</f>
        <v>0.30555555555555558</v>
      </c>
      <c r="Q59" s="143">
        <f>IF(SP_SUL!P62="","*",SP_SUL!P62)</f>
        <v>6.9444444444444447E-4</v>
      </c>
      <c r="R59" s="145" t="str">
        <f>IF(SP_SUL!Q62="","*",CONCATENATE(SP_SUL!Q62," ",SP_SUL!R62))</f>
        <v>10 VAGÕES</v>
      </c>
      <c r="S59" s="145" t="str">
        <f>IF(SP_SUL!V62="","*",SP_SUL!V62)</f>
        <v xml:space="preserve">Alisson </v>
      </c>
      <c r="T59" s="145" t="str">
        <f>IF(SP_SUL!W62="","*",SP_SUL!W62)</f>
        <v>4º veículo a entrar no intervalo, licença até SB ZRB1502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Contrato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46084</v>
      </c>
      <c r="G60" s="145" t="str">
        <f>IF(SP_SUL!D63="","*",SP_SUL!D63)</f>
        <v>V95</v>
      </c>
      <c r="H60" s="145" t="str">
        <f>IF(SP_SUL!F63="","*",SP_SUL!F63)</f>
        <v>MODERNIZAÇÃO - SOCADORA</v>
      </c>
      <c r="I60" s="145" t="str">
        <f>IF(SP_SUL!H63="","*",SP_SUL!H63)</f>
        <v>ZEM1302</v>
      </c>
      <c r="J60" s="145" t="str">
        <f>IF(SP_SUL!I63="","*",SP_SUL!I63)</f>
        <v>ZEM1</v>
      </c>
      <c r="K60" s="139" t="str">
        <f>IF(SP_SUL!M63="","*",SP_SUL!M63)</f>
        <v>ZEJ-ZEV</v>
      </c>
      <c r="L60" s="139" t="str">
        <f>IF(SP_SUL!N63="","*",SP_SUL!N63)</f>
        <v>ZRB1502</v>
      </c>
      <c r="M60" s="140">
        <f>IF(SP_SUL!J63="","*",SP_SUL!J63)</f>
        <v>55</v>
      </c>
      <c r="N60" s="144">
        <f>IF(SP_SUL!K63="","*",SP_SUL!K63)</f>
        <v>150.80000000000001</v>
      </c>
      <c r="O60" s="144" t="str">
        <f>IF(SP_SUL!L63="","*",SP_SUL!L63)</f>
        <v>-</v>
      </c>
      <c r="P60" s="143">
        <f>IF(SP_SUL!O63="","*",SP_SUL!O63)</f>
        <v>0.29166666666666669</v>
      </c>
      <c r="Q60" s="143">
        <f>IF(SP_SUL!P63="","*",SP_SUL!P63)</f>
        <v>0.125</v>
      </c>
      <c r="R60" s="145" t="str">
        <f>IF(SP_SUL!Q63="","*",CONCATENATE(SP_SUL!Q63," ",SP_SUL!R63))</f>
        <v>500 M</v>
      </c>
      <c r="S60" s="145" t="str">
        <f>IF(SP_SUL!V63="","*",SP_SUL!V63)</f>
        <v xml:space="preserve">Alisson </v>
      </c>
      <c r="T60" s="145" t="str">
        <f>IF(SP_SUL!W63="","*",SP_SUL!W63)</f>
        <v>3º veiculo a entrar no intervalo, licença até SB ZRB1502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Contrato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46084</v>
      </c>
      <c r="G61" s="145" t="str">
        <f>IF(SP_SUL!D64="","*",SP_SUL!D64)</f>
        <v>W97</v>
      </c>
      <c r="H61" s="145" t="str">
        <f>IF(SP_SUL!F64="","*",SP_SUL!F64)</f>
        <v>MODERNIZAÇÃO - OUTRA ATIVIDADE</v>
      </c>
      <c r="I61" s="145" t="str">
        <f>IF(SP_SUL!H64="","*",SP_SUL!H64)</f>
        <v>Z3VZEV1</v>
      </c>
      <c r="J61" s="145" t="str">
        <f>IF(SP_SUL!I64="","*",SP_SUL!I64)</f>
        <v>Z3VZEV1</v>
      </c>
      <c r="K61" s="139" t="str">
        <f>IF(SP_SUL!M64="","*",SP_SUL!M64)</f>
        <v>ZEJ-ZEV</v>
      </c>
      <c r="L61" s="139" t="str">
        <f>IF(SP_SUL!N64="","*",SP_SUL!N64)</f>
        <v>ZRB1502</v>
      </c>
      <c r="M61" s="140">
        <f>IF(SP_SUL!J64="","*",SP_SUL!J64)</f>
        <v>55</v>
      </c>
      <c r="N61" s="144">
        <f>IF(SP_SUL!K64="","*",SP_SUL!K64)</f>
        <v>151</v>
      </c>
      <c r="O61" s="144" t="str">
        <f>IF(SP_SUL!L64="","*",SP_SUL!L64)</f>
        <v>-</v>
      </c>
      <c r="P61" s="143">
        <f>IF(SP_SUL!O64="","*",SP_SUL!O64)</f>
        <v>0.2986111111111111</v>
      </c>
      <c r="Q61" s="143">
        <f>IF(SP_SUL!P64="","*",SP_SUL!P64)</f>
        <v>6.9444444444444447E-4</v>
      </c>
      <c r="R61" s="145" t="str">
        <f>IF(SP_SUL!Q64="","*",CONCATENATE(SP_SUL!Q64," ",SP_SUL!R64))</f>
        <v>1 BINÁRIO</v>
      </c>
      <c r="S61" s="145" t="str">
        <f>IF(SP_SUL!V64="","*",SP_SUL!V64)</f>
        <v xml:space="preserve">Alisson </v>
      </c>
      <c r="T61" s="145" t="str">
        <f>IF(SP_SUL!W64="","*",SP_SUL!W64)</f>
        <v>2º veículo a entrar no intervalo, licença até SB ZRB1502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Contrato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46084</v>
      </c>
      <c r="G62" s="145" t="str">
        <f>IF(SP_SUL!D65="","*",SP_SUL!D65)</f>
        <v>V96</v>
      </c>
      <c r="H62" s="145" t="str">
        <f>IF(SP_SUL!F65="","*",SP_SUL!F65)</f>
        <v>MODERNIZAÇÃO - SOCADORA</v>
      </c>
      <c r="I62" s="145" t="str">
        <f>IF(SP_SUL!H65="","*",SP_SUL!H65)</f>
        <v>K67ZEV2</v>
      </c>
      <c r="J62" s="145" t="str">
        <f>IF(SP_SUL!I65="","*",SP_SUL!I65)</f>
        <v>K67ZEV2</v>
      </c>
      <c r="K62" s="139" t="str">
        <f>IF(SP_SUL!M65="","*",SP_SUL!M65)</f>
        <v>ZEJ-ZEV</v>
      </c>
      <c r="L62" s="139" t="str">
        <f>IF(SP_SUL!N65="","*",SP_SUL!N65)</f>
        <v>ZRB1502</v>
      </c>
      <c r="M62" s="140">
        <f>IF(SP_SUL!J65="","*",SP_SUL!J65)</f>
        <v>55</v>
      </c>
      <c r="N62" s="144">
        <f>IF(SP_SUL!K65="","*",SP_SUL!K65)</f>
        <v>150.9</v>
      </c>
      <c r="O62" s="144" t="str">
        <f>IF(SP_SUL!L65="","*",SP_SUL!L65)</f>
        <v>-</v>
      </c>
      <c r="P62" s="143">
        <f>IF(SP_SUL!O65="","*",SP_SUL!O65)</f>
        <v>0.29166666666666669</v>
      </c>
      <c r="Q62" s="143">
        <f>IF(SP_SUL!P65="","*",SP_SUL!P65)</f>
        <v>0.125</v>
      </c>
      <c r="R62" s="145" t="str">
        <f>IF(SP_SUL!Q65="","*",CONCATENATE(SP_SUL!Q65," ",SP_SUL!R65))</f>
        <v>500 M</v>
      </c>
      <c r="S62" s="145" t="str">
        <f>IF(SP_SUL!V65="","*",SP_SUL!V65)</f>
        <v xml:space="preserve">Alisson </v>
      </c>
      <c r="T62" s="145" t="str">
        <f>IF(SP_SUL!W65="","*",SP_SUL!W65)</f>
        <v>1º veículo a entrar no intervalo, licença até a SB ZRB150,2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Contrato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46084</v>
      </c>
      <c r="G63" s="145" t="str">
        <f>IF(SP_SUL!D66="","*",SP_SUL!D66)</f>
        <v>MOD ZRB</v>
      </c>
      <c r="H63" s="145" t="str">
        <f>IF(SP_SUL!F66="","*",SP_SUL!F66)</f>
        <v>BLOCO</v>
      </c>
      <c r="I63" s="145" t="str">
        <f>IF(SP_SUL!H66="","*",SP_SUL!H66)</f>
        <v>-</v>
      </c>
      <c r="J63" s="145" t="str">
        <f>IF(SP_SUL!I66="","*",SP_SUL!I66)</f>
        <v>-</v>
      </c>
      <c r="K63" s="139" t="str">
        <f>IF(SP_SUL!M66="","*",SP_SUL!M66)</f>
        <v>ZEJ-ZRB</v>
      </c>
      <c r="L63" s="139" t="str">
        <f>IF(SP_SUL!N66="","*",SP_SUL!N66)</f>
        <v>ZEJZRB</v>
      </c>
      <c r="M63" s="140">
        <f>IF(SP_SUL!J66="","*",SP_SUL!J66)</f>
        <v>55</v>
      </c>
      <c r="N63" s="144">
        <f>IF(SP_SUL!K66="","*",SP_SUL!K66)</f>
        <v>145.9</v>
      </c>
      <c r="O63" s="144">
        <f>IF(SP_SUL!L66="","*",SP_SUL!L66)</f>
        <v>151.69999999999999</v>
      </c>
      <c r="P63" s="143">
        <f>IF(SP_SUL!O66="","*",SP_SUL!O66)</f>
        <v>0.33333333333333331</v>
      </c>
      <c r="Q63" s="143">
        <f>IF(SP_SUL!P66="","*",SP_SUL!P66)</f>
        <v>0.33333333333333331</v>
      </c>
      <c r="R63" s="145" t="str">
        <f>IF(SP_SUL!Q66="","*",CONCATENATE(SP_SUL!Q66," ",SP_SUL!R66))</f>
        <v>1 BINÁRIO</v>
      </c>
      <c r="S63" s="145" t="str">
        <f>IF(SP_SUL!V66="","*",SP_SUL!V66)</f>
        <v xml:space="preserve">Alisson </v>
      </c>
      <c r="T63" s="145" t="str">
        <f>IF(SP_SUL!W66="","*",SP_SUL!W66)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Oportunidade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46084</v>
      </c>
      <c r="G64" s="145" t="str">
        <f>IF(SP_SUL!D67="","*",SP_SUL!D67)</f>
        <v>HUELTON (TP-725)</v>
      </c>
      <c r="H64" s="145" t="str">
        <f>IF(SP_SUL!F67="","*",SP_SUL!F67)</f>
        <v>PDM - SOLDA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069-ZEV</v>
      </c>
      <c r="L64" s="139" t="str">
        <f>IF(SP_SUL!N67="","*",SP_SUL!N67)</f>
        <v>K69K672</v>
      </c>
      <c r="M64" s="140">
        <f>IF(SP_SUL!J67="","*",SP_SUL!J67)</f>
        <v>92</v>
      </c>
      <c r="N64" s="144">
        <f>IF(SP_SUL!K67="","*",SP_SUL!K67)</f>
        <v>66.900000000000006</v>
      </c>
      <c r="O64" s="144" t="str">
        <f>IF(SP_SUL!L67="","*",SP_SUL!L67)</f>
        <v>-</v>
      </c>
      <c r="P64" s="143">
        <f>IF(SP_SUL!O67="","*",SP_SUL!O67)</f>
        <v>0.39583333333333331</v>
      </c>
      <c r="Q64" s="143">
        <f>IF(SP_SUL!P67="","*",SP_SUL!P67)</f>
        <v>6.25E-2</v>
      </c>
      <c r="R64" s="145" t="str">
        <f>IF(SP_SUL!Q67="","*",CONCATENATE(SP_SUL!Q67," ",SP_SUL!R67))</f>
        <v>1 Nº DE SOLDA</v>
      </c>
      <c r="S64" s="145" t="str">
        <f>IF(SP_SUL!V67="","*",SP_SUL!V67)</f>
        <v>Huelton</v>
      </c>
      <c r="T64" s="145" t="str">
        <f>IF(SP_SUL!W67="","*",SP_SUL!W67)</f>
        <v xml:space="preserve">Execução de solda - Condicionado a temperatura 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46084</v>
      </c>
      <c r="G65" s="145" t="str">
        <f>IF(SP_SUL!D68="","*",SP_SUL!D68)</f>
        <v>A84</v>
      </c>
      <c r="H65" s="145" t="str">
        <f>IF(SP_SUL!F68="","*",SP_SUL!F68)</f>
        <v>DETECÇÃO - RONDA 7 DIAS</v>
      </c>
      <c r="I65" s="145" t="str">
        <f>IF(SP_SUL!H68="","*",SP_SUL!H68)</f>
        <v>ZEV2</v>
      </c>
      <c r="J65" s="145" t="str">
        <f>IF(SP_SUL!I68="","*",SP_SUL!I68)</f>
        <v>ZPT106</v>
      </c>
      <c r="K65" s="139" t="str">
        <f>IF(SP_SUL!M68="","*",SP_SUL!M68)</f>
        <v>ZEV-ZPT</v>
      </c>
      <c r="L65" s="139" t="str">
        <f>IF(SP_SUL!N68="","*",SP_SUL!N68)</f>
        <v>ZEVZPT</v>
      </c>
      <c r="M65" s="140">
        <f>IF(SP_SUL!J68="","*",SP_SUL!J68)</f>
        <v>92</v>
      </c>
      <c r="N65" s="144">
        <f>IF(SP_SUL!K68="","*",SP_SUL!K68)</f>
        <v>65.5</v>
      </c>
      <c r="O65" s="144" t="str">
        <f>IF(SP_SUL!L68="","*",SP_SUL!L68)</f>
        <v>-</v>
      </c>
      <c r="P65" s="143">
        <f>IF(SP_SUL!O68="","*",SP_SUL!O68)</f>
        <v>0.3125</v>
      </c>
      <c r="Q65" s="143">
        <f>IF(SP_SUL!P68="","*",SP_SUL!P68)</f>
        <v>4.1666666666666664E-2</v>
      </c>
      <c r="R65" s="145" t="str">
        <f>IF(SP_SUL!Q68="","*",CONCATENATE(SP_SUL!Q68," ",SP_SUL!R68))</f>
        <v>40 KM</v>
      </c>
      <c r="S65" s="145" t="str">
        <f>IF(SP_SUL!V68="","*",SP_SUL!V68)</f>
        <v>Daniel</v>
      </c>
      <c r="T65" s="145" t="str">
        <f>IF(SP_SUL!W68="","*",SP_SUL!W68)</f>
        <v>Ronda 7 dias de ZEV para ZEM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46084</v>
      </c>
      <c r="G66" s="145" t="str">
        <f>IF(SP_SUL!D69="","*",SP_SUL!D69)</f>
        <v>W61</v>
      </c>
      <c r="H66" s="145" t="str">
        <f>IF(SP_SUL!F69="","*",SP_SUL!F69)</f>
        <v>RECOLHIMENTO DE DORMENTE</v>
      </c>
      <c r="I66" s="145" t="str">
        <f>IF(SP_SUL!H69="","*",SP_SUL!H69)</f>
        <v>K67ZEV2</v>
      </c>
      <c r="J66" s="145" t="str">
        <f>IF(SP_SUL!I69="","*",SP_SUL!I69)</f>
        <v>K67ZEV2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78</v>
      </c>
      <c r="O66" s="144" t="str">
        <f>IF(SP_SUL!L69="","*",SP_SUL!L69)</f>
        <v>*</v>
      </c>
      <c r="P66" s="143">
        <f>IF(SP_SUL!O69="","*",SP_SUL!O69)</f>
        <v>0.32291666666666669</v>
      </c>
      <c r="Q66" s="143">
        <f>IF(SP_SUL!P69="","*",SP_SUL!P69)</f>
        <v>6.9444444444444447E-4</v>
      </c>
      <c r="R66" s="145" t="str">
        <f>IF(SP_SUL!Q69="","*",CONCATENATE(SP_SUL!Q69," ",SP_SUL!R69))</f>
        <v>500 Nº DE PEÇAS</v>
      </c>
      <c r="S66" s="145" t="str">
        <f>IF(SP_SUL!V69="","*",SP_SUL!V69)</f>
        <v>Augusto</v>
      </c>
      <c r="T66" s="145" t="str">
        <f>IF(SP_SUL!W69="","*",SP_SUL!W69)</f>
        <v>Recolhimento de dormente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>
        <f>IF(SP_SUL!B70="","*",SP_SUL!B70)</f>
        <v>46084</v>
      </c>
      <c r="G67" s="145" t="str">
        <f>IF(SP_SUL!D70="","*",SP_SUL!D70)</f>
        <v>MOD ZEZ</v>
      </c>
      <c r="H67" s="145" t="str">
        <f>IF(SP_SUL!F70="","*",SP_SUL!F70)</f>
        <v>BLOCO</v>
      </c>
      <c r="I67" s="145" t="str">
        <f>IF(SP_SUL!H70="","*",SP_SUL!H70)</f>
        <v>-</v>
      </c>
      <c r="J67" s="145" t="str">
        <f>IF(SP_SUL!I70="","*",SP_SUL!I70)</f>
        <v>-</v>
      </c>
      <c r="K67" s="139" t="str">
        <f>IF(SP_SUL!M70="","*",SP_SUL!M70)</f>
        <v>ZXW-ZEZ</v>
      </c>
      <c r="L67" s="139" t="str">
        <f>IF(SP_SUL!N70="","*",SP_SUL!N70)</f>
        <v>K79ZEZ2</v>
      </c>
      <c r="M67" s="140">
        <f>IF(SP_SUL!J70="","*",SP_SUL!J70)</f>
        <v>92</v>
      </c>
      <c r="N67" s="144">
        <f>IF(SP_SUL!K70="","*",SP_SUL!K70)</f>
        <v>75.2</v>
      </c>
      <c r="O67" s="144">
        <f>IF(SP_SUL!L70="","*",SP_SUL!L70)</f>
        <v>81.900000000000006</v>
      </c>
      <c r="P67" s="143">
        <f>IF(SP_SUL!O70="","*",SP_SUL!O70)</f>
        <v>0.375</v>
      </c>
      <c r="Q67" s="143">
        <f>IF(SP_SUL!P70="","*",SP_SUL!P70)</f>
        <v>0.16666666666666666</v>
      </c>
      <c r="R67" s="145" t="str">
        <f>IF(SP_SUL!Q70="","*",CONCATENATE(SP_SUL!Q70," ",SP_SUL!R70))</f>
        <v>1 BINÁRIO</v>
      </c>
      <c r="S67" s="145" t="str">
        <f>IF(SP_SUL!V70="","*",SP_SUL!V70)</f>
        <v>Augusto</v>
      </c>
      <c r="T67" s="145" t="str">
        <f>IF(SP_SUL!W70="","*",SP_SUL!W70)</f>
        <v>Intervalo de modernização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46084</v>
      </c>
      <c r="G68" s="145" t="str">
        <f>IF(SP_SUL!D71="","*",SP_SUL!D71)</f>
        <v>MODERNIZAÇÃO TURMA 2</v>
      </c>
      <c r="H68" s="145" t="str">
        <f>IF(SP_SUL!F71="","*",SP_SUL!F71)</f>
        <v>PDM - SOLDA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ZXW-ZEZ</v>
      </c>
      <c r="L68" s="139" t="str">
        <f>IF(SP_SUL!N71="","*",SP_SUL!N71)</f>
        <v>ZXWK792</v>
      </c>
      <c r="M68" s="140">
        <f>IF(SP_SUL!J71="","*",SP_SUL!J71)</f>
        <v>92</v>
      </c>
      <c r="N68" s="144">
        <f>IF(SP_SUL!K71="","*",SP_SUL!K71)</f>
        <v>79.849999999999994</v>
      </c>
      <c r="O68" s="144" t="str">
        <f>IF(SP_SUL!L71="","*",SP_SUL!L71)</f>
        <v>-</v>
      </c>
      <c r="P68" s="143">
        <f>IF(SP_SUL!O71="","*",SP_SUL!O71)</f>
        <v>0.375</v>
      </c>
      <c r="Q68" s="143">
        <f>IF(SP_SUL!P71="","*",SP_SUL!P71)</f>
        <v>6.9444444444444447E-4</v>
      </c>
      <c r="R68" s="145" t="str">
        <f>IF(SP_SUL!Q71="","*",CONCATENATE(SP_SUL!Q71," ",SP_SUL!R71))</f>
        <v>2 Nº DE SOLDA</v>
      </c>
      <c r="S68" s="145" t="str">
        <f>IF(SP_SUL!V71="","*",SP_SUL!V71)</f>
        <v>Augusto</v>
      </c>
      <c r="T68" s="145" t="str">
        <f>IF(SP_SUL!W71="","*",SP_SUL!W71)</f>
        <v xml:space="preserve">Execução de solda 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46084</v>
      </c>
      <c r="G69" s="145" t="str">
        <f>IF(SP_SUL!D72="","*",SP_SUL!D72)</f>
        <v>THIAGO (TF-685)</v>
      </c>
      <c r="H69" s="145" t="str">
        <f>IF(SP_SUL!F72="","*",SP_SUL!F72)</f>
        <v>PDM - AMV - JACARÉ</v>
      </c>
      <c r="I69" s="145" t="str">
        <f>IF(SP_SUL!H72="","*",SP_SUL!H72)</f>
        <v>-</v>
      </c>
      <c r="J69" s="145" t="str">
        <f>IF(SP_SUL!I72="","*",SP_SUL!I72)</f>
        <v>-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101.94</v>
      </c>
      <c r="O69" s="144" t="str">
        <f>IF(SP_SUL!L72="","*",SP_SUL!L72)</f>
        <v>-</v>
      </c>
      <c r="P69" s="143">
        <f>IF(SP_SUL!O72="","*",SP_SUL!O72)</f>
        <v>0.45833333333333331</v>
      </c>
      <c r="Q69" s="143">
        <f>IF(SP_SUL!P72="","*",SP_SUL!P72)</f>
        <v>8.3333333333333329E-2</v>
      </c>
      <c r="R69" s="145" t="str">
        <f>IF(SP_SUL!Q72="","*",CONCATENATE(SP_SUL!Q72," ",SP_SUL!R72))</f>
        <v>1 Nº DE PEÇAS</v>
      </c>
      <c r="S69" s="145" t="str">
        <f>IF(SP_SUL!V72="","*",SP_SUL!V72)</f>
        <v>Thiago</v>
      </c>
      <c r="T69" s="145" t="str">
        <f>IF(SP_SUL!W72="","*",SP_SUL!W72)</f>
        <v>Substituição de jacaré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Contrato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46084</v>
      </c>
      <c r="G70" s="145" t="str">
        <f>IF(SP_SUL!D73="","*",SP_SUL!D73)</f>
        <v>MOD ZGP</v>
      </c>
      <c r="H70" s="145" t="str">
        <f>IF(SP_SUL!F73="","*",SP_SUL!F73)</f>
        <v>BLOCO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ZGP</v>
      </c>
      <c r="L70" s="139" t="str">
        <f>IF(SP_SUL!N73="","*",SP_SUL!N73)</f>
        <v>ZGP2</v>
      </c>
      <c r="M70" s="140">
        <f>IF(SP_SUL!J73="","*",SP_SUL!J73)</f>
        <v>92</v>
      </c>
      <c r="N70" s="144">
        <f>IF(SP_SUL!K73="","*",SP_SUL!K73)</f>
        <v>102</v>
      </c>
      <c r="O70" s="144">
        <f>IF(SP_SUL!L73="","*",SP_SUL!L73)</f>
        <v>106.3</v>
      </c>
      <c r="P70" s="143">
        <f>IF(SP_SUL!O73="","*",SP_SUL!O73)</f>
        <v>0.33333333333333331</v>
      </c>
      <c r="Q70" s="143">
        <f>IF(SP_SUL!P73="","*",SP_SUL!P73)</f>
        <v>0.22916666666666666</v>
      </c>
      <c r="R70" s="145" t="str">
        <f>IF(SP_SUL!Q73="","*",CONCATENATE(SP_SUL!Q73," ",SP_SUL!R73))</f>
        <v>1 BINÁRIO</v>
      </c>
      <c r="S70" s="145" t="str">
        <f>IF(SP_SUL!V73="","*",SP_SUL!V73)</f>
        <v>Augusto</v>
      </c>
      <c r="T70" s="145" t="str">
        <f>IF(SP_SUL!W73="","*",SP_SUL!W73)</f>
        <v>Intervalo de modernização, V85 parte primeiro após parte W62 com interdição direto via 2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Contrato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46084</v>
      </c>
      <c r="G71" s="145" t="str">
        <f>IF(SP_SUL!D74="","*",SP_SUL!D74)</f>
        <v>V85</v>
      </c>
      <c r="H71" s="145" t="str">
        <f>IF(SP_SUL!F74="","*",SP_SUL!F74)</f>
        <v>MODERNIZAÇÃO - SOCADORA</v>
      </c>
      <c r="I71" s="145" t="str">
        <f>IF(SP_SUL!H74="","*",SP_SUL!H74)</f>
        <v>ZPTZDR</v>
      </c>
      <c r="J71" s="145" t="str">
        <f>IF(SP_SUL!I74="","*",SP_SUL!I74)</f>
        <v>ZPTZDR</v>
      </c>
      <c r="K71" s="139" t="str">
        <f>IF(SP_SUL!M74="","*",SP_SUL!M74)</f>
        <v>ZGP</v>
      </c>
      <c r="L71" s="139" t="str">
        <f>IF(SP_SUL!N74="","*",SP_SUL!N74)</f>
        <v>ZGP2</v>
      </c>
      <c r="M71" s="140">
        <f>IF(SP_SUL!J74="","*",SP_SUL!J74)</f>
        <v>92</v>
      </c>
      <c r="N71" s="144">
        <f>IF(SP_SUL!K74="","*",SP_SUL!K74)</f>
        <v>102</v>
      </c>
      <c r="O71" s="144">
        <f>IF(SP_SUL!L74="","*",SP_SUL!L74)</f>
        <v>106.3</v>
      </c>
      <c r="P71" s="143">
        <f>IF(SP_SUL!O74="","*",SP_SUL!O74)</f>
        <v>0.33333333333333331</v>
      </c>
      <c r="Q71" s="143">
        <f>IF(SP_SUL!P74="","*",SP_SUL!P74)</f>
        <v>0.125</v>
      </c>
      <c r="R71" s="145" t="str">
        <f>IF(SP_SUL!Q74="","*",CONCATENATE(SP_SUL!Q74," ",SP_SUL!R74))</f>
        <v>720 M</v>
      </c>
      <c r="S71" s="145" t="str">
        <f>IF(SP_SUL!V74="","*",SP_SUL!V74)</f>
        <v>Antonioni</v>
      </c>
      <c r="T71" s="145" t="str">
        <f>IF(SP_SUL!W74="","*",SP_SUL!W74)</f>
        <v>Socaria mecanizada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Contrato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ZEV-ZPT</v>
      </c>
      <c r="F72" s="145">
        <f>IF(SP_SUL!B75="","*",SP_SUL!B75)</f>
        <v>46084</v>
      </c>
      <c r="G72" s="145" t="str">
        <f>IF(SP_SUL!D75="","*",SP_SUL!D75)</f>
        <v>W62</v>
      </c>
      <c r="H72" s="145" t="str">
        <f>IF(SP_SUL!F75="","*",SP_SUL!F75)</f>
        <v>MODERNIZAÇÃO - DORMENTE - DESCARGA</v>
      </c>
      <c r="I72" s="145" t="str">
        <f>IF(SP_SUL!H75="","*",SP_SUL!H75)</f>
        <v>ZPTZDR</v>
      </c>
      <c r="J72" s="145" t="str">
        <f>IF(SP_SUL!I75="","*",SP_SUL!I75)</f>
        <v>ZPTZDR</v>
      </c>
      <c r="K72" s="139" t="str">
        <f>IF(SP_SUL!M75="","*",SP_SUL!M75)</f>
        <v>ZGP</v>
      </c>
      <c r="L72" s="139" t="str">
        <f>IF(SP_SUL!N75="","*",SP_SUL!N75)</f>
        <v>ZGP2</v>
      </c>
      <c r="M72" s="140">
        <f>IF(SP_SUL!J75="","*",SP_SUL!J75)</f>
        <v>92</v>
      </c>
      <c r="N72" s="144">
        <f>IF(SP_SUL!K75="","*",SP_SUL!K75)</f>
        <v>102</v>
      </c>
      <c r="O72" s="144">
        <f>IF(SP_SUL!L75="","*",SP_SUL!L75)</f>
        <v>106.3</v>
      </c>
      <c r="P72" s="143">
        <f>IF(SP_SUL!O75="","*",SP_SUL!O75)</f>
        <v>0.33333333333333331</v>
      </c>
      <c r="Q72" s="143">
        <f>IF(SP_SUL!P75="","*",SP_SUL!P75)</f>
        <v>6.9444444444444447E-4</v>
      </c>
      <c r="R72" s="145" t="str">
        <f>IF(SP_SUL!Q75="","*",CONCATENATE(SP_SUL!Q75," ",SP_SUL!R75))</f>
        <v>500 Nº DE DORMENTES</v>
      </c>
      <c r="S72" s="145" t="str">
        <f>IF(SP_SUL!V75="","*",SP_SUL!V75)</f>
        <v>Augusto</v>
      </c>
      <c r="T72" s="145" t="str">
        <f>IF(SP_SUL!W75="","*",SP_SUL!W75)</f>
        <v xml:space="preserve">Descarga de dormentes  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ZEV-ZPT</v>
      </c>
      <c r="F74" s="145">
        <f>IF(SP_SUL!B77="","*",SP_SUL!B77)</f>
        <v>46084</v>
      </c>
      <c r="G74" s="145" t="str">
        <f>IF(SP_SUL!D77="","*",SP_SUL!D77)</f>
        <v>EDSON (TP-780)</v>
      </c>
      <c r="H74" s="145" t="str">
        <f>IF(SP_SUL!F77="","*",SP_SUL!F77)</f>
        <v>JIC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ZGP-ZPT</v>
      </c>
      <c r="L74" s="139" t="str">
        <f>IF(SP_SUL!N77="","*",SP_SUL!N77)</f>
        <v>ZPT106</v>
      </c>
      <c r="M74" s="140">
        <f>IF(SP_SUL!J77="","*",SP_SUL!J77)</f>
        <v>92</v>
      </c>
      <c r="N74" s="144">
        <f>IF(SP_SUL!K77="","*",SP_SUL!K77)</f>
        <v>106.5</v>
      </c>
      <c r="O74" s="144" t="str">
        <f>IF(SP_SUL!L77="","*",SP_SUL!L77)</f>
        <v>-</v>
      </c>
      <c r="P74" s="143">
        <f>IF(SP_SUL!O77="","*",SP_SUL!O77)</f>
        <v>0.41666666666666669</v>
      </c>
      <c r="Q74" s="143">
        <f>IF(SP_SUL!P77="","*",SP_SUL!P77)</f>
        <v>8.3333333333333329E-2</v>
      </c>
      <c r="R74" s="145" t="str">
        <f>IF(SP_SUL!Q77="","*",CONCATENATE(SP_SUL!Q77," ",SP_SUL!R77))</f>
        <v>1 Nº DE PEÇAS</v>
      </c>
      <c r="S74" s="145" t="str">
        <f>IF(SP_SUL!V77="","*",SP_SUL!V77)</f>
        <v>Edson</v>
      </c>
      <c r="T74" s="145" t="str">
        <f>IF(SP_SUL!W77="","*",SP_SUL!W77)</f>
        <v>Substituição de JIC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ZEV-ZPT</v>
      </c>
      <c r="F75" s="145">
        <f>IF(SP_SUL!B78="","*",SP_SUL!B78)</f>
        <v>46084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ZGM-109</v>
      </c>
      <c r="L75" s="139" t="str">
        <f>IF(SP_SUL!N78="","*",SP_SUL!N78)</f>
        <v>1101093/1101091</v>
      </c>
      <c r="M75" s="140">
        <f>IF(SP_SUL!J78="","*",SP_SUL!J78)</f>
        <v>30</v>
      </c>
      <c r="N75" s="144">
        <f>IF(SP_SUL!K78="","*",SP_SUL!K78)</f>
        <v>108.75</v>
      </c>
      <c r="O75" s="144">
        <f>IF(SP_SUL!L78="","*",SP_SUL!L78)</f>
        <v>109</v>
      </c>
      <c r="P75" s="143">
        <f>IF(SP_SUL!O78="","*",SP_SUL!O78)</f>
        <v>0.35416666666666669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Pedro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ZPT-ZPG</v>
      </c>
      <c r="F76" s="145">
        <f>IF(SP_SUL!B79="","*",SP_SUL!B79)</f>
        <v>46084</v>
      </c>
      <c r="G76" s="145" t="str">
        <f>IF(SP_SUL!D79="","*",SP_SUL!D79)</f>
        <v>ANTONI  (TP-720)</v>
      </c>
      <c r="H76" s="145" t="str">
        <f>IF(SP_SUL!F79="","*",SP_SUL!F79)</f>
        <v>PDM - SUBSTITUIÇÃO - DORMENTE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ZZV-117</v>
      </c>
      <c r="L76" s="139">
        <f>IF(SP_SUL!N79="","*",SP_SUL!N79)</f>
        <v>1201192</v>
      </c>
      <c r="M76" s="140">
        <f>IF(SP_SUL!J79="","*",SP_SUL!J79)</f>
        <v>53</v>
      </c>
      <c r="N76" s="144">
        <f>IF(SP_SUL!K79="","*",SP_SUL!K79)</f>
        <v>119.5</v>
      </c>
      <c r="O76" s="144" t="str">
        <f>IF(SP_SUL!L79="","*",SP_SUL!L79)</f>
        <v>-</v>
      </c>
      <c r="P76" s="143">
        <f>IF(SP_SUL!O79="","*",SP_SUL!O79)</f>
        <v>0.5</v>
      </c>
      <c r="Q76" s="143">
        <f>IF(SP_SUL!P79="","*",SP_SUL!P79)</f>
        <v>8.3333333333333329E-2</v>
      </c>
      <c r="R76" s="145" t="str">
        <f>IF(SP_SUL!Q79="","*",CONCATENATE(SP_SUL!Q79," ",SP_SUL!R79))</f>
        <v>20 Nº DE DORMENTES</v>
      </c>
      <c r="S76" s="145" t="str">
        <f>IF(SP_SUL!V79="","*",SP_SUL!V79)</f>
        <v xml:space="preserve">Antoni  </v>
      </c>
      <c r="T76" s="145" t="str">
        <f>IF(SP_SUL!W79="","*",SP_SUL!W79)</f>
        <v>Substituição de dormentes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1169</v>
      </c>
      <c r="D5" s="213"/>
      <c r="E5" s="213"/>
      <c r="F5" s="213"/>
      <c r="G5" s="213"/>
      <c r="H5" s="213"/>
      <c r="I5" s="213"/>
      <c r="J5" s="214"/>
      <c r="K5" s="215" t="s">
        <v>1170</v>
      </c>
      <c r="L5" s="216"/>
      <c r="M5" s="216"/>
      <c r="N5" s="216"/>
      <c r="O5" s="217" t="s">
        <v>1171</v>
      </c>
      <c r="P5" s="218"/>
    </row>
    <row r="6" spans="1:16" s="74" customFormat="1" ht="15" customHeight="1">
      <c r="A6" s="66" t="s">
        <v>1167</v>
      </c>
      <c r="B6" s="75" t="s">
        <v>1166</v>
      </c>
      <c r="C6" s="76" t="s">
        <v>958</v>
      </c>
      <c r="D6" s="77" t="s">
        <v>959</v>
      </c>
      <c r="E6" s="76" t="s">
        <v>1172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1173</v>
      </c>
      <c r="M6" s="80" t="s">
        <v>576</v>
      </c>
      <c r="N6" s="81" t="s">
        <v>953</v>
      </c>
      <c r="O6" s="158" t="s">
        <v>996</v>
      </c>
      <c r="P6" s="133" t="s">
        <v>1174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>
        <f>IF(SP_SUL!BH10="","*",SP_SUL!BH10)</f>
        <v>1</v>
      </c>
      <c r="P11" s="147" t="str">
        <f>IF($A$2=1,IF(SP_SUL!BJ10="","*",SP_SUL!BJ10),IF(SP_SUL!BK10="","*",SP_SUL!BK10))</f>
        <v xml:space="preserve">Em intervalo 11:50 até 14:08, girando para segunda faixa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208.75</v>
      </c>
      <c r="N14" s="83" t="str">
        <f>IF(SP_SUL!AM13="","*",SP_SUL!AM13)</f>
        <v>ZST</v>
      </c>
      <c r="O14" s="110">
        <f>IF(SP_SUL!BH13="","*",SP_SUL!BH13)</f>
        <v>0</v>
      </c>
      <c r="P14" s="147" t="str">
        <f>IF($A$2=1,IF(SP_SUL!BJ13="","*",SP_SUL!BJ13),IF(SP_SUL!BK13="","*",SP_SUL!BK13))</f>
        <v xml:space="preserve">Faixa as 9h, equipe não passou previsão de pronto, 11:15 informou que aguarda trilho para solicitar intervalo 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>
        <f>IF(SP_SUL!BH14="","*",SP_SUL!BH14)</f>
        <v>2</v>
      </c>
      <c r="P15" s="147" t="str">
        <f>IF($A$2=1,IF(SP_SUL!BJ14="","*",SP_SUL!BJ14),IF(SP_SUL!BK14="","*",SP_SUL!BK14))</f>
        <v xml:space="preserve">Mc1 08:17, autorizado 09:37, em intervalo 10:09 até 13:09, prod 850m 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>
        <f>IF(SP_SUL!BH15="","*",SP_SUL!BH15)</f>
        <v>1</v>
      </c>
      <c r="P16" s="147" t="str">
        <f>IF($A$2=1,IF(SP_SUL!BJ15="","*",SP_SUL!BJ15),IF(SP_SUL!BK15="","*",SP_SUL!BK15))</f>
        <v>Equipe pronta 08:28, intervalo 08:31 até as 12:31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>
        <f>IF(SP_SUL!BH16="","*",SP_SUL!BH16)</f>
        <v>0</v>
      </c>
      <c r="P17" s="147" t="str">
        <f>IF($A$2=1,IF(SP_SUL!BJ16="","*",SP_SUL!BJ16),IF(SP_SUL!BK16="","*",SP_SUL!BK16))</f>
        <v>Mq no local, aguarda carregar o lastro para pedir MC1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>
        <f>IF(SP_SUL!BH19="","*",SP_SUL!BH19)</f>
        <v>0</v>
      </c>
      <c r="P20" s="147" t="str">
        <f>IF($A$2=1,IF(SP_SUL!BJ19="","*",SP_SUL!BJ19),IF(SP_SUL!BK19="","*",SP_SUL!BK19))</f>
        <v>Alterado programação devido acidente do U50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>
        <f>IF(SP_SUL!BH20="","*",SP_SUL!BH20)</f>
        <v>0</v>
      </c>
      <c r="P21" s="147" t="str">
        <f>IF($A$2=1,IF(SP_SUL!BJ20="","*",SP_SUL!BJ20),IF(SP_SUL!BK20="","*",SP_SUL!BK20))</f>
        <v>Alterado programação devido acidente do U50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>
        <f>IF(SP_SUL!BH21="","*",SP_SUL!BH21)</f>
        <v>2</v>
      </c>
      <c r="P22" s="147" t="str">
        <f>IF($A$2=1,IF(SP_SUL!BJ21="","*",SP_SUL!BJ21),IF(SP_SUL!BK21="","*",SP_SUL!BK21))</f>
        <v xml:space="preserve">Mc1 08:42, autorizado 09:21, em intervalo 09:58 até 12:30, realizou 3 soldas 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>
        <f>IF(SP_SUL!BH22="","*",SP_SUL!BH22)</f>
        <v>0</v>
      </c>
      <c r="P23" s="147" t="str">
        <f>IF($A$2=1,IF(SP_SUL!BJ22="","*",SP_SUL!BJ22),IF(SP_SUL!BK22="","*",SP_SUL!BK22))</f>
        <v>Cancelado devido acidente U50 e U30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>
        <f>IF(SP_SUL!BH24="","*",SP_SUL!BH24)</f>
        <v>0</v>
      </c>
      <c r="P25" s="147" t="str">
        <f>IF($A$2=1,IF(SP_SUL!BJ24="","*",SP_SUL!BJ24),IF(SP_SUL!BK24="","*",SP_SUL!BK24))</f>
        <v>MC1 08:36, 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>
        <f>IF(SP_SUL!BH25="","*",SP_SUL!BH25)</f>
        <v>0</v>
      </c>
      <c r="P26" s="147" t="str">
        <f>IF($A$2=1,IF(SP_SUL!BJ25="","*",SP_SUL!BJ25),IF(SP_SUL!BK25="","*",SP_SUL!BK25))</f>
        <v>Equipe pronta 8h, cancelado devido acidente do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2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>
        <f>IF(SP_SUL!BH32="","*",SP_SUL!BH32)</f>
        <v>1</v>
      </c>
      <c r="P33" s="147" t="str">
        <f>IF($A$2=1,IF(SP_SUL!BJ32="","*",SP_SUL!BJ32),IF(SP_SUL!BK32="","*",SP_SUL!BK32))</f>
        <v>MC1 08:13, autorizado 08:23, em deslocamento para ZXW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>
        <f>IF(SP_SUL!BH33="","*",SP_SUL!BH33)</f>
        <v>1</v>
      </c>
      <c r="P34" s="147" t="str">
        <f>IF($A$2=1,IF(SP_SUL!BJ33="","*",SP_SUL!BJ33),IF(SP_SUL!BK33="","*",SP_SUL!BK33))</f>
        <v>MC1 07:12, autorizado 08:12, em deslocamento para ZXW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 xml:space="preserve">MC1 15:32, aguarda autorização CCO 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>
        <f>IF(SP_SUL!BH35="","*",SP_SUL!BH35)</f>
        <v>0</v>
      </c>
      <c r="P36" s="147" t="str">
        <f>IF($A$2=1,IF(SP_SUL!BJ35="","*",SP_SUL!BJ35),IF(SP_SUL!BK35="","*",SP_SUL!BK35))</f>
        <v>Cancelado devido acidente U50 e U30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>
        <f>IF(SP_SUL!BH36="","*",SP_SUL!BH36)</f>
        <v>0</v>
      </c>
      <c r="P37" s="147" t="str">
        <f>IF($A$2=1,IF(SP_SUL!BJ36="","*",SP_SUL!BJ36),IF(SP_SUL!BK36="","*",SP_SUL!BK36))</f>
        <v>Cancelado devido acidente U50 e U30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>
        <f>IF(SP_SUL!BH37="","*",SP_SUL!BH37)</f>
        <v>0</v>
      </c>
      <c r="P38" s="147" t="str">
        <f>IF($A$2=1,IF(SP_SUL!BJ37="","*",SP_SUL!BJ37),IF(SP_SUL!BK37="","*",SP_SUL!BK37))</f>
        <v>MC1 08:21, sem oportunidade devido acidente do U30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>
        <f>IF(SP_SUL!BH38="","*",SP_SUL!BH38)</f>
        <v>0</v>
      </c>
      <c r="P39" s="147" t="str">
        <f>IF($A$2=1,IF(SP_SUL!BJ38="","*",SP_SUL!BJ38),IF(SP_SUL!BK38="","*",SP_SUL!BK38))</f>
        <v>Equipe em paradão de segurança não solicita intervalo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>
        <f>IF(SP_SUL!BH39="","*",SP_SUL!BH39)</f>
        <v>0</v>
      </c>
      <c r="P40" s="147" t="str">
        <f>IF($A$2=1,IF(SP_SUL!BJ39="","*",SP_SUL!BJ39),IF(SP_SUL!BK39="","*",SP_SUL!BK39))</f>
        <v>Cancelado devido acidente U50 e U30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SP SUL</v>
      </c>
      <c r="D42" s="83" t="str">
        <f>IF(SP_SUL!T41="","*",SP_SUL!T41)</f>
        <v>ZBV-ZRX</v>
      </c>
      <c r="E42" s="83" t="str">
        <f>IF(SP_SUL!D41="","*",SP_SUL!D41)</f>
        <v>V92</v>
      </c>
      <c r="F42" s="83" t="str">
        <f>IF(SP_SUL!H41="","*",SP_SUL!H41)</f>
        <v>ZAC-2</v>
      </c>
      <c r="G42" s="83" t="str">
        <f>IF(SP_SUL!M41="","*",SP_SUL!M41)</f>
        <v>ZTT-ZLI</v>
      </c>
      <c r="H42" s="116">
        <f>IF(SP_SUL!K41="","*",SP_SUL!K41)</f>
        <v>97.5</v>
      </c>
      <c r="I42" s="113">
        <f>IF(SP_SUL!O41="","*",SP_SUL!O41)</f>
        <v>0.375</v>
      </c>
      <c r="J42" s="113">
        <f>IF(SP_SUL!P41="","*",SP_SUL!P41)</f>
        <v>8.3333333333333329E-2</v>
      </c>
      <c r="K42" s="83" t="str">
        <f>IF(SP_SUL!AK41="","*",SP_SUL!AK41)</f>
        <v>ZAC-2</v>
      </c>
      <c r="L42" s="83" t="str">
        <f>IF(SP_SUL!AM41="","*",SP_SUL!AM41)</f>
        <v>ZTT-ZLI</v>
      </c>
      <c r="M42" s="83">
        <f>IF(SP_SUL!AP41="","*",SP_SUL!AP41)</f>
        <v>97.5</v>
      </c>
      <c r="N42" s="83" t="str">
        <f>IF(SP_SUL!AM41="","*",SP_SUL!AM41)</f>
        <v>ZTT-ZLI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SP SUL</v>
      </c>
      <c r="D43" s="83" t="str">
        <f>IF(SP_SUL!T42="","*",SP_SUL!T42)</f>
        <v>ZBV-ZRX</v>
      </c>
      <c r="E43" s="83" t="str">
        <f>IF(SP_SUL!D42="","*",SP_SUL!D42)</f>
        <v>EXPANSÃO TURMA 1</v>
      </c>
      <c r="F43" s="83" t="str">
        <f>IF(SP_SUL!H42="","*",SP_SUL!H42)</f>
        <v>-</v>
      </c>
      <c r="G43" s="83" t="str">
        <f>IF(SP_SUL!M42="","*",SP_SUL!M42)</f>
        <v>ZSU-ZNO</v>
      </c>
      <c r="H43" s="116">
        <f>IF(SP_SUL!K42="","*",SP_SUL!K42)</f>
        <v>73.8</v>
      </c>
      <c r="I43" s="113">
        <f>IF(SP_SUL!O42="","*",SP_SUL!O42)</f>
        <v>0.35416666666666669</v>
      </c>
      <c r="J43" s="113">
        <f>IF(SP_SUL!P42="","*",SP_SUL!P42)</f>
        <v>6.25E-2</v>
      </c>
      <c r="K43" s="83" t="str">
        <f>IF(SP_SUL!AK42="","*",SP_SUL!AK42)</f>
        <v>-</v>
      </c>
      <c r="L43" s="83" t="str">
        <f>IF(SP_SUL!AM42="","*",SP_SUL!AM42)</f>
        <v>ZSU-ZNO</v>
      </c>
      <c r="M43" s="83">
        <f>IF(SP_SUL!AP42="","*",SP_SUL!AP42)</f>
        <v>73.8</v>
      </c>
      <c r="N43" s="83" t="str">
        <f>IF(SP_SUL!AM42="","*",SP_SUL!AM42)</f>
        <v>ZSU-ZNO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>
        <f>IF(SP_SUL!B44="","*",SP_SUL!B44)</f>
        <v>46084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ZBV-ZRX</v>
      </c>
      <c r="E45" s="83" t="str">
        <f>IF(SP_SUL!D44="","*",SP_SUL!D44)</f>
        <v>E42</v>
      </c>
      <c r="F45" s="83" t="str">
        <f>IF(SP_SUL!H44="","*",SP_SUL!H44)</f>
        <v>ZBV-3</v>
      </c>
      <c r="G45" s="83" t="str">
        <f>IF(SP_SUL!M44="","*",SP_SUL!M44)</f>
        <v>ZSU</v>
      </c>
      <c r="H45" s="116">
        <f>IF(SP_SUL!K44="","*",SP_SUL!K44)</f>
        <v>67.531999999999996</v>
      </c>
      <c r="I45" s="113">
        <f>IF(SP_SUL!O44="","*",SP_SUL!O44)</f>
        <v>0.375</v>
      </c>
      <c r="J45" s="113">
        <f>IF(SP_SUL!P44="","*",SP_SUL!P44)</f>
        <v>8.3333333333333329E-2</v>
      </c>
      <c r="K45" s="83" t="str">
        <f>IF(SP_SUL!AK44="","*",SP_SUL!AK44)</f>
        <v>ZBV-3</v>
      </c>
      <c r="L45" s="83" t="str">
        <f>IF(SP_SUL!AM44="","*",SP_SUL!AM44)</f>
        <v>ZSU</v>
      </c>
      <c r="M45" s="83">
        <f>IF(SP_SUL!AP44="","*",SP_SUL!AP44)</f>
        <v>67.531999999999996</v>
      </c>
      <c r="N45" s="83" t="str">
        <f>IF(SP_SUL!AM44="","*",SP_SUL!AM44)</f>
        <v>ZSU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>
        <f>IF(SP_SUL!B46="","*",SP_SUL!B46)</f>
        <v>46084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ZBV-ZKE</v>
      </c>
      <c r="E47" s="83" t="str">
        <f>IF(SP_SUL!D46="","*",SP_SUL!D46)</f>
        <v>EDSON/NIVALDO (TP-819)</v>
      </c>
      <c r="F47" s="83" t="str">
        <f>IF(SP_SUL!H46="","*",SP_SUL!H46)</f>
        <v>-</v>
      </c>
      <c r="G47" s="83" t="str">
        <f>IF(SP_SUL!M46="","*",SP_SUL!M46)</f>
        <v>ZXI-ZVK</v>
      </c>
      <c r="H47" s="116">
        <f>IF(SP_SUL!K46="","*",SP_SUL!K46)</f>
        <v>224.547</v>
      </c>
      <c r="I47" s="113">
        <f>IF(SP_SUL!O46="","*",SP_SUL!O46)</f>
        <v>0.41666666666666669</v>
      </c>
      <c r="J47" s="113">
        <f>IF(SP_SUL!P46="","*",SP_SUL!P46)</f>
        <v>8.3333333333333329E-2</v>
      </c>
      <c r="K47" s="83" t="str">
        <f>IF(SP_SUL!AK46="","*",SP_SUL!AK46)</f>
        <v>-</v>
      </c>
      <c r="L47" s="83" t="str">
        <f>IF(SP_SUL!AM46="","*",SP_SUL!AM46)</f>
        <v>ZXI-ZVK</v>
      </c>
      <c r="M47" s="83">
        <f>IF(SP_SUL!AP46="","*",SP_SUL!AP46)</f>
        <v>224.547</v>
      </c>
      <c r="N47" s="83" t="str">
        <f>IF(SP_SUL!AM46="","*",SP_SUL!AM46)</f>
        <v>ZXI-ZVK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>
        <f>IF(SP_SUL!B48="","*",SP_SUL!B48)</f>
        <v>46084</v>
      </c>
      <c r="B49" s="83" t="str">
        <f>IF(SP_SUL!X48="","*",SP_SUL!X48)</f>
        <v>Oportunidade</v>
      </c>
      <c r="C49" s="83" t="str">
        <f>IF(SP_SUL!S48="","*",SP_SUL!S48)</f>
        <v>SP SUL</v>
      </c>
      <c r="D49" s="83" t="str">
        <f>IF(SP_SUL!T48="","*",SP_SUL!T48)</f>
        <v>ZBV-ZKE</v>
      </c>
      <c r="E49" s="83" t="str">
        <f>IF(SP_SUL!D48="","*",SP_SUL!D48)</f>
        <v>DANIEL (TP-647)</v>
      </c>
      <c r="F49" s="83" t="str">
        <f>IF(SP_SUL!H48="","*",SP_SUL!H48)</f>
        <v>-</v>
      </c>
      <c r="G49" s="83" t="str">
        <f>IF(SP_SUL!M48="","*",SP_SUL!M48)</f>
        <v>ZST</v>
      </c>
      <c r="H49" s="116">
        <f>IF(SP_SUL!K48="","*",SP_SUL!K48)</f>
        <v>208.75</v>
      </c>
      <c r="I49" s="113">
        <f>IF(SP_SUL!O48="","*",SP_SUL!O48)</f>
        <v>0.41666666666666669</v>
      </c>
      <c r="J49" s="113">
        <f>IF(SP_SUL!P48="","*",SP_SUL!P48)</f>
        <v>6.25E-2</v>
      </c>
      <c r="K49" s="83" t="str">
        <f>IF(SP_SUL!AK48="","*",SP_SUL!AK48)</f>
        <v>-</v>
      </c>
      <c r="L49" s="83" t="str">
        <f>IF(SP_SUL!AM48="","*",SP_SUL!AM48)</f>
        <v>ZST</v>
      </c>
      <c r="M49" s="83">
        <f>IF(SP_SUL!AP48="","*",SP_SUL!AP48)</f>
        <v>208.75</v>
      </c>
      <c r="N49" s="83" t="str">
        <f>IF(SP_SUL!AM48="","*",SP_SUL!AM48)</f>
        <v>ZST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>
        <f>IF(SP_SUL!B49="","*",SP_SUL!B49)</f>
        <v>46084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ZBV-ZKE</v>
      </c>
      <c r="E50" s="83" t="str">
        <f>IF(SP_SUL!D49="","*",SP_SUL!D49)</f>
        <v>V93</v>
      </c>
      <c r="F50" s="83" t="str">
        <f>IF(SP_SUL!H49="","*",SP_SUL!H49)</f>
        <v>ZYU1</v>
      </c>
      <c r="G50" s="83" t="str">
        <f>IF(SP_SUL!M49="","*",SP_SUL!M49)</f>
        <v>ZYU-ZST</v>
      </c>
      <c r="H50" s="116">
        <f>IF(SP_SUL!K49="","*",SP_SUL!K49)</f>
        <v>204.4</v>
      </c>
      <c r="I50" s="113">
        <f>IF(SP_SUL!O49="","*",SP_SUL!O49)</f>
        <v>0.35416666666666669</v>
      </c>
      <c r="J50" s="113">
        <f>IF(SP_SUL!P49="","*",SP_SUL!P49)</f>
        <v>0.20833333333333334</v>
      </c>
      <c r="K50" s="83" t="str">
        <f>IF(SP_SUL!AK49="","*",SP_SUL!AK49)</f>
        <v>ZYU1</v>
      </c>
      <c r="L50" s="83" t="str">
        <f>IF(SP_SUL!AM49="","*",SP_SUL!AM49)</f>
        <v>ZYU-ZST</v>
      </c>
      <c r="M50" s="83">
        <f>IF(SP_SUL!AP49="","*",SP_SUL!AP49)</f>
        <v>204.4</v>
      </c>
      <c r="N50" s="83" t="str">
        <f>IF(SP_SUL!AM49="","*",SP_SUL!AM49)</f>
        <v>ZYU-ZST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>
        <f>IF(SP_SUL!B50="","*",SP_SUL!B50)</f>
        <v>46084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ZBV-ZKE</v>
      </c>
      <c r="E51" s="83" t="str">
        <f>IF(SP_SUL!D50="","*",SP_SUL!D50)</f>
        <v>ROGÉRIO (TP-730)</v>
      </c>
      <c r="F51" s="83" t="str">
        <f>IF(SP_SUL!H50="","*",SP_SUL!H50)</f>
        <v>-</v>
      </c>
      <c r="G51" s="83" t="str">
        <f>IF(SP_SUL!M50="","*",SP_SUL!M50)</f>
        <v>ZYU</v>
      </c>
      <c r="H51" s="116">
        <f>IF(SP_SUL!K50="","*",SP_SUL!K50)</f>
        <v>202</v>
      </c>
      <c r="I51" s="113">
        <f>IF(SP_SUL!O50="","*",SP_SUL!O50)</f>
        <v>0.41666666666666669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ZYU</v>
      </c>
      <c r="M51" s="83">
        <f>IF(SP_SUL!AP50="","*",SP_SUL!AP50)</f>
        <v>202</v>
      </c>
      <c r="N51" s="83" t="str">
        <f>IF(SP_SUL!AM50="","*",SP_SUL!AM50)</f>
        <v>ZYU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>
        <f>IF(SP_SUL!B51="","*",SP_SUL!B51)</f>
        <v>46084</v>
      </c>
      <c r="B52" s="83" t="str">
        <f>IF(SP_SUL!X51="","*",SP_SUL!X51)</f>
        <v>Oportunidade</v>
      </c>
      <c r="C52" s="83" t="str">
        <f>IF(SP_SUL!S51="","*",SP_SUL!S51)</f>
        <v>SP SUL</v>
      </c>
      <c r="D52" s="83" t="str">
        <f>IF(SP_SUL!T51="","*",SP_SUL!T51)</f>
        <v>ZBV-ZKE</v>
      </c>
      <c r="E52" s="83" t="str">
        <f>IF(SP_SUL!D51="","*",SP_SUL!D51)</f>
        <v>W59</v>
      </c>
      <c r="F52" s="83" t="str">
        <f>IF(SP_SUL!H51="","*",SP_SUL!H51)</f>
        <v>ZYU1</v>
      </c>
      <c r="G52" s="83" t="str">
        <f>IF(SP_SUL!M51="","*",SP_SUL!M51)</f>
        <v>ZXP-ZFY</v>
      </c>
      <c r="H52" s="116">
        <f>IF(SP_SUL!K51="","*",SP_SUL!K51)</f>
        <v>190</v>
      </c>
      <c r="I52" s="113">
        <f>IF(SP_SUL!O51="","*",SP_SUL!O51)</f>
        <v>0.375</v>
      </c>
      <c r="J52" s="113">
        <f>IF(SP_SUL!P51="","*",SP_SUL!P51)</f>
        <v>4.1666666666666664E-2</v>
      </c>
      <c r="K52" s="83" t="str">
        <f>IF(SP_SUL!AK51="","*",SP_SUL!AK51)</f>
        <v>ZYU1</v>
      </c>
      <c r="L52" s="83" t="str">
        <f>IF(SP_SUL!AM51="","*",SP_SUL!AM51)</f>
        <v>ZXP-ZFY</v>
      </c>
      <c r="M52" s="83">
        <f>IF(SP_SUL!AP51="","*",SP_SUL!AP51)</f>
        <v>190</v>
      </c>
      <c r="N52" s="83" t="str">
        <f>IF(SP_SUL!AM51="","*",SP_SUL!AM51)</f>
        <v>ZXP-ZFY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>
        <f>IF(SP_SUL!B52="","*",SP_SUL!B52)</f>
        <v>46084</v>
      </c>
      <c r="B53" s="83" t="str">
        <f>IF(SP_SUL!X52="","*",SP_SUL!X52)</f>
        <v>Oportunidade</v>
      </c>
      <c r="C53" s="83" t="str">
        <f>IF(SP_SUL!S52="","*",SP_SUL!S52)</f>
        <v>SP SUL</v>
      </c>
      <c r="D53" s="83" t="str">
        <f>IF(SP_SUL!T52="","*",SP_SUL!T52)</f>
        <v>ZBV-ZKE</v>
      </c>
      <c r="E53" s="83" t="str">
        <f>IF(SP_SUL!D52="","*",SP_SUL!D52)</f>
        <v>ROBSON (TF-701)</v>
      </c>
      <c r="F53" s="83" t="str">
        <f>IF(SP_SUL!H52="","*",SP_SUL!H52)</f>
        <v>-</v>
      </c>
      <c r="G53" s="83" t="str">
        <f>IF(SP_SUL!M52="","*",SP_SUL!M52)</f>
        <v>ZDY-ZFY</v>
      </c>
      <c r="H53" s="116">
        <f>IF(SP_SUL!K52="","*",SP_SUL!K52)</f>
        <v>190.3</v>
      </c>
      <c r="I53" s="113">
        <f>IF(SP_SUL!O52="","*",SP_SUL!O52)</f>
        <v>0.41666666666666669</v>
      </c>
      <c r="J53" s="113">
        <f>IF(SP_SUL!P52="","*",SP_SUL!P52)</f>
        <v>8.3333333333333329E-2</v>
      </c>
      <c r="K53" s="83" t="str">
        <f>IF(SP_SUL!AK52="","*",SP_SUL!AK52)</f>
        <v>-</v>
      </c>
      <c r="L53" s="83" t="str">
        <f>IF(SP_SUL!AM52="","*",SP_SUL!AM52)</f>
        <v>ZDY-ZFY</v>
      </c>
      <c r="M53" s="83">
        <f>IF(SP_SUL!AP52="","*",SP_SUL!AP52)</f>
        <v>190.3</v>
      </c>
      <c r="N53" s="83" t="str">
        <f>IF(SP_SUL!AM52="","*",SP_SUL!AM52)</f>
        <v>ZDY-ZFY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>
        <f>IF(SP_SUL!B54="","*",SP_SUL!B54)</f>
        <v>46084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ZKE-ZEV</v>
      </c>
      <c r="E55" s="83" t="str">
        <f>IF(SP_SUL!D54="","*",SP_SUL!D54)</f>
        <v>EDSON (TP-719)</v>
      </c>
      <c r="F55" s="83" t="str">
        <f>IF(SP_SUL!H54="","*",SP_SUL!H54)</f>
        <v>-</v>
      </c>
      <c r="G55" s="83" t="str">
        <f>IF(SP_SUL!M54="","*",SP_SUL!M54)</f>
        <v>ZKW-ZLU</v>
      </c>
      <c r="H55" s="116">
        <f>IF(SP_SUL!K54="","*",SP_SUL!K54)</f>
        <v>103.9</v>
      </c>
      <c r="I55" s="113">
        <f>IF(SP_SUL!O54="","*",SP_SUL!O54)</f>
        <v>0.375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ZKW-ZLU</v>
      </c>
      <c r="M55" s="83">
        <f>IF(SP_SUL!AP54="","*",SP_SUL!AP54)</f>
        <v>103.9</v>
      </c>
      <c r="N55" s="83" t="str">
        <f>IF(SP_SUL!AM54="","*",SP_SUL!AM54)</f>
        <v>ZKW-ZLU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>
        <f>IF(SP_SUL!B55="","*",SP_SUL!B55)</f>
        <v>46084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ZKE-ZEV</v>
      </c>
      <c r="E56" s="83" t="str">
        <f>IF(SP_SUL!D55="","*",SP_SUL!D55)</f>
        <v>E17</v>
      </c>
      <c r="F56" s="83" t="str">
        <f>IF(SP_SUL!H55="","*",SP_SUL!H55)</f>
        <v>102ZKW2</v>
      </c>
      <c r="G56" s="83" t="str">
        <f>IF(SP_SUL!M55="","*",SP_SUL!M55)</f>
        <v>ZLU</v>
      </c>
      <c r="H56" s="116">
        <f>IF(SP_SUL!K55="","*",SP_SUL!K55)</f>
        <v>106.75</v>
      </c>
      <c r="I56" s="113">
        <f>IF(SP_SUL!O55="","*",SP_SUL!O55)</f>
        <v>0.375</v>
      </c>
      <c r="J56" s="113">
        <f>IF(SP_SUL!P55="","*",SP_SUL!P55)</f>
        <v>8.3333333333333329E-2</v>
      </c>
      <c r="K56" s="83" t="str">
        <f>IF(SP_SUL!AK55="","*",SP_SUL!AK55)</f>
        <v>102ZKW2</v>
      </c>
      <c r="L56" s="83" t="str">
        <f>IF(SP_SUL!AM55="","*",SP_SUL!AM55)</f>
        <v>ZLU</v>
      </c>
      <c r="M56" s="83">
        <f>IF(SP_SUL!AP55="","*",SP_SUL!AP55)</f>
        <v>106.75</v>
      </c>
      <c r="N56" s="83" t="str">
        <f>IF(SP_SUL!AM55="","*",SP_SUL!AM55)</f>
        <v>ZLU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>
        <f>IF(SP_SUL!B57="","*",SP_SUL!B57)</f>
        <v>46084</v>
      </c>
      <c r="B58" s="83" t="str">
        <f>IF(SP_SUL!X57="","*",SP_SUL!X57)</f>
        <v>Oportunidade</v>
      </c>
      <c r="C58" s="83" t="str">
        <f>IF(SP_SUL!S57="","*",SP_SUL!S57)</f>
        <v>SP SUL</v>
      </c>
      <c r="D58" s="83" t="str">
        <f>IF(SP_SUL!T57="","*",SP_SUL!T57)</f>
        <v>ZKE-ZEV</v>
      </c>
      <c r="E58" s="83" t="str">
        <f>IF(SP_SUL!D57="","*",SP_SUL!D57)</f>
        <v>CLEBISON (TP-728)</v>
      </c>
      <c r="F58" s="83" t="str">
        <f>IF(SP_SUL!H57="","*",SP_SUL!H57)</f>
        <v>-</v>
      </c>
      <c r="G58" s="83" t="str">
        <f>IF(SP_SUL!M57="","*",SP_SUL!M57)</f>
        <v>ZYQ-ZEM</v>
      </c>
      <c r="H58" s="116">
        <f>IF(SP_SUL!K57="","*",SP_SUL!K57)</f>
        <v>129.4</v>
      </c>
      <c r="I58" s="113">
        <f>IF(SP_SUL!O57="","*",SP_SUL!O57)</f>
        <v>0.375</v>
      </c>
      <c r="J58" s="113">
        <f>IF(SP_SUL!P57="","*",SP_SUL!P57)</f>
        <v>6.25E-2</v>
      </c>
      <c r="K58" s="83" t="str">
        <f>IF(SP_SUL!AK57="","*",SP_SUL!AK57)</f>
        <v>-</v>
      </c>
      <c r="L58" s="83" t="str">
        <f>IF(SP_SUL!AM57="","*",SP_SUL!AM57)</f>
        <v>ZYQ-ZEM</v>
      </c>
      <c r="M58" s="83">
        <f>IF(SP_SUL!AP57="","*",SP_SUL!AP57)</f>
        <v>129.4</v>
      </c>
      <c r="N58" s="83" t="str">
        <f>IF(SP_SUL!AM57="","*",SP_SUL!AM57)</f>
        <v>ZYQ-ZEM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>
        <f>IF(SP_SUL!B58="","*",SP_SUL!B58)</f>
        <v>46084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ZKE-ZEV</v>
      </c>
      <c r="E59" s="83" t="str">
        <f>IF(SP_SUL!D58="","*",SP_SUL!D58)</f>
        <v>ISMAEL(TP-726)</v>
      </c>
      <c r="F59" s="83" t="str">
        <f>IF(SP_SUL!H58="","*",SP_SUL!H58)</f>
        <v>-</v>
      </c>
      <c r="G59" s="83" t="str">
        <f>IF(SP_SUL!M58="","*",SP_SUL!M58)</f>
        <v>ZYQ-ZEM</v>
      </c>
      <c r="H59" s="116">
        <f>IF(SP_SUL!K58="","*",SP_SUL!K58)</f>
        <v>129.4</v>
      </c>
      <c r="I59" s="113">
        <f>IF(SP_SUL!O58="","*",SP_SUL!O58)</f>
        <v>0.375</v>
      </c>
      <c r="J59" s="113">
        <f>IF(SP_SUL!P58="","*",SP_SUL!P58)</f>
        <v>6.25E-2</v>
      </c>
      <c r="K59" s="83" t="str">
        <f>IF(SP_SUL!AK58="","*",SP_SUL!AK58)</f>
        <v>-</v>
      </c>
      <c r="L59" s="83" t="str">
        <f>IF(SP_SUL!AM58="","*",SP_SUL!AM58)</f>
        <v>ZYQ-ZEM</v>
      </c>
      <c r="M59" s="83">
        <f>IF(SP_SUL!AP58="","*",SP_SUL!AP58)</f>
        <v>129.4</v>
      </c>
      <c r="N59" s="83" t="str">
        <f>IF(SP_SUL!AM58="","*",SP_SUL!AM58)</f>
        <v>ZYQ-ZEM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>
        <f>IF(SP_SUL!B59="","*",SP_SUL!B59)</f>
        <v>46084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ZKE-ZEV</v>
      </c>
      <c r="E60" s="83" t="str">
        <f>IF(SP_SUL!D59="","*",SP_SUL!D59)</f>
        <v>V89</v>
      </c>
      <c r="F60" s="83" t="str">
        <f>IF(SP_SUL!H59="","*",SP_SUL!H59)</f>
        <v>ZEM2</v>
      </c>
      <c r="G60" s="83" t="str">
        <f>IF(SP_SUL!M59="","*",SP_SUL!M59)</f>
        <v>ZYQ-ZEM</v>
      </c>
      <c r="H60" s="116">
        <f>IF(SP_SUL!K59="","*",SP_SUL!K59)</f>
        <v>134</v>
      </c>
      <c r="I60" s="113">
        <f>IF(SP_SUL!O59="","*",SP_SUL!O59)</f>
        <v>0.375</v>
      </c>
      <c r="J60" s="113">
        <f>IF(SP_SUL!P59="","*",SP_SUL!P59)</f>
        <v>8.3333333333333329E-2</v>
      </c>
      <c r="K60" s="83" t="str">
        <f>IF(SP_SUL!AK59="","*",SP_SUL!AK59)</f>
        <v>ZEM2</v>
      </c>
      <c r="L60" s="83" t="str">
        <f>IF(SP_SUL!AM59="","*",SP_SUL!AM59)</f>
        <v>ZYQ-ZEM</v>
      </c>
      <c r="M60" s="83">
        <f>IF(SP_SUL!AP59="","*",SP_SUL!AP59)</f>
        <v>134</v>
      </c>
      <c r="N60" s="83" t="str">
        <f>IF(SP_SUL!AM59="","*",SP_SUL!AM59)</f>
        <v>ZYQ-ZEM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>
        <f>IF(SP_SUL!B61="","*",SP_SUL!B61)</f>
        <v>46084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ZKE-ZEV</v>
      </c>
      <c r="E62" s="83" t="str">
        <f>IF(SP_SUL!D61="","*",SP_SUL!D61)</f>
        <v>W96</v>
      </c>
      <c r="F62" s="83" t="str">
        <f>IF(SP_SUL!H61="","*",SP_SUL!H61)</f>
        <v xml:space="preserve">ZEM1 </v>
      </c>
      <c r="G62" s="83" t="str">
        <f>IF(SP_SUL!M61="","*",SP_SUL!M61)</f>
        <v>ZEJ-ZEV</v>
      </c>
      <c r="H62" s="116">
        <f>IF(SP_SUL!K61="","*",SP_SUL!K61)</f>
        <v>149.4</v>
      </c>
      <c r="I62" s="113">
        <f>IF(SP_SUL!O61="","*",SP_SUL!O61)</f>
        <v>0.31944444444444442</v>
      </c>
      <c r="J62" s="113">
        <f>IF(SP_SUL!P61="","*",SP_SUL!P61)</f>
        <v>6.9444444444444447E-4</v>
      </c>
      <c r="K62" s="83" t="str">
        <f>IF(SP_SUL!AK61="","*",SP_SUL!AK61)</f>
        <v xml:space="preserve">ZEM1 </v>
      </c>
      <c r="L62" s="83" t="str">
        <f>IF(SP_SUL!AM61="","*",SP_SUL!AM61)</f>
        <v>ZEJ-ZEV</v>
      </c>
      <c r="M62" s="83">
        <f>IF(SP_SUL!AP61="","*",SP_SUL!AP61)</f>
        <v>149.4</v>
      </c>
      <c r="N62" s="83" t="str">
        <f>IF(SP_SUL!AM61="","*",SP_SUL!AM61)</f>
        <v>ZEJ-ZEV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>
        <f>IF(SP_SUL!B62="","*",SP_SUL!B62)</f>
        <v>46084</v>
      </c>
      <c r="B63" s="83" t="str">
        <f>IF(SP_SUL!X62="","*",SP_SUL!X62)</f>
        <v>Contrato</v>
      </c>
      <c r="C63" s="83" t="str">
        <f>IF(SP_SUL!S62="","*",SP_SUL!S62)</f>
        <v>SP SUL</v>
      </c>
      <c r="D63" s="83" t="str">
        <f>IF(SP_SUL!T62="","*",SP_SUL!T62)</f>
        <v>ZKE-ZEV</v>
      </c>
      <c r="E63" s="83" t="str">
        <f>IF(SP_SUL!D62="","*",SP_SUL!D62)</f>
        <v>W99</v>
      </c>
      <c r="F63" s="83" t="str">
        <f>IF(SP_SUL!H62="","*",SP_SUL!H62)</f>
        <v>ZEM1</v>
      </c>
      <c r="G63" s="83" t="str">
        <f>IF(SP_SUL!M62="","*",SP_SUL!M62)</f>
        <v>ZEJ-ZEV</v>
      </c>
      <c r="H63" s="116">
        <f>IF(SP_SUL!K62="","*",SP_SUL!K62)</f>
        <v>150.69999999999999</v>
      </c>
      <c r="I63" s="113">
        <f>IF(SP_SUL!O62="","*",SP_SUL!O62)</f>
        <v>0.30555555555555558</v>
      </c>
      <c r="J63" s="113">
        <f>IF(SP_SUL!P62="","*",SP_SUL!P62)</f>
        <v>6.9444444444444447E-4</v>
      </c>
      <c r="K63" s="83" t="str">
        <f>IF(SP_SUL!AK62="","*",SP_SUL!AK62)</f>
        <v>ZEM1</v>
      </c>
      <c r="L63" s="83" t="str">
        <f>IF(SP_SUL!AM62="","*",SP_SUL!AM62)</f>
        <v>ZEJ-ZEV</v>
      </c>
      <c r="M63" s="83">
        <f>IF(SP_SUL!AP62="","*",SP_SUL!AP62)</f>
        <v>150.69999999999999</v>
      </c>
      <c r="N63" s="83" t="str">
        <f>IF(SP_SUL!AM62="","*",SP_SUL!AM62)</f>
        <v>ZEJ-ZEV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>
        <f>IF(SP_SUL!B63="","*",SP_SUL!B63)</f>
        <v>46084</v>
      </c>
      <c r="B64" s="83" t="str">
        <f>IF(SP_SUL!X63="","*",SP_SUL!X63)</f>
        <v>Contrato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V95</v>
      </c>
      <c r="F64" s="83" t="str">
        <f>IF(SP_SUL!H63="","*",SP_SUL!H63)</f>
        <v>ZEM1302</v>
      </c>
      <c r="G64" s="83" t="str">
        <f>IF(SP_SUL!M63="","*",SP_SUL!M63)</f>
        <v>ZEJ-ZEV</v>
      </c>
      <c r="H64" s="116">
        <f>IF(SP_SUL!K63="","*",SP_SUL!K63)</f>
        <v>150.80000000000001</v>
      </c>
      <c r="I64" s="113">
        <f>IF(SP_SUL!O63="","*",SP_SUL!O63)</f>
        <v>0.29166666666666669</v>
      </c>
      <c r="J64" s="113">
        <f>IF(SP_SUL!P63="","*",SP_SUL!P63)</f>
        <v>0.125</v>
      </c>
      <c r="K64" s="83" t="str">
        <f>IF(SP_SUL!AK63="","*",SP_SUL!AK63)</f>
        <v>ZEM1302</v>
      </c>
      <c r="L64" s="83" t="str">
        <f>IF(SP_SUL!AM63="","*",SP_SUL!AM63)</f>
        <v>ZEJ-ZEV</v>
      </c>
      <c r="M64" s="83">
        <f>IF(SP_SUL!AP63="","*",SP_SUL!AP63)</f>
        <v>150.80000000000001</v>
      </c>
      <c r="N64" s="83" t="str">
        <f>IF(SP_SUL!AM63="","*",SP_SUL!AM63)</f>
        <v>ZEJ-ZEV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>
        <f>IF(SP_SUL!B64="","*",SP_SUL!B64)</f>
        <v>46084</v>
      </c>
      <c r="B65" s="83" t="str">
        <f>IF(SP_SUL!X64="","*",SP_SUL!X64)</f>
        <v>Contrato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W97</v>
      </c>
      <c r="F65" s="83" t="str">
        <f>IF(SP_SUL!H64="","*",SP_SUL!H64)</f>
        <v>Z3VZEV1</v>
      </c>
      <c r="G65" s="83" t="str">
        <f>IF(SP_SUL!M64="","*",SP_SUL!M64)</f>
        <v>ZEJ-ZEV</v>
      </c>
      <c r="H65" s="116">
        <f>IF(SP_SUL!K64="","*",SP_SUL!K64)</f>
        <v>151</v>
      </c>
      <c r="I65" s="113">
        <f>IF(SP_SUL!O64="","*",SP_SUL!O64)</f>
        <v>0.2986111111111111</v>
      </c>
      <c r="J65" s="113">
        <f>IF(SP_SUL!P64="","*",SP_SUL!P64)</f>
        <v>6.9444444444444447E-4</v>
      </c>
      <c r="K65" s="83" t="str">
        <f>IF(SP_SUL!AK64="","*",SP_SUL!AK64)</f>
        <v>Z3VZEV1</v>
      </c>
      <c r="L65" s="83" t="str">
        <f>IF(SP_SUL!AM64="","*",SP_SUL!AM64)</f>
        <v>ZEJ-ZEV</v>
      </c>
      <c r="M65" s="83">
        <f>IF(SP_SUL!AP64="","*",SP_SUL!AP64)</f>
        <v>151</v>
      </c>
      <c r="N65" s="83" t="str">
        <f>IF(SP_SUL!AM64="","*",SP_SUL!AM64)</f>
        <v>ZEJ-ZEV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>
        <f>IF(SP_SUL!B65="","*",SP_SUL!B65)</f>
        <v>46084</v>
      </c>
      <c r="B66" s="83" t="str">
        <f>IF(SP_SUL!X65="","*",SP_SUL!X65)</f>
        <v>Contrato</v>
      </c>
      <c r="C66" s="83" t="str">
        <f>IF(SP_SUL!S65="","*",SP_SUL!S65)</f>
        <v>SP SUL</v>
      </c>
      <c r="D66" s="83" t="str">
        <f>IF(SP_SUL!T65="","*",SP_SUL!T65)</f>
        <v>ZKE-ZEV</v>
      </c>
      <c r="E66" s="83" t="str">
        <f>IF(SP_SUL!D65="","*",SP_SUL!D65)</f>
        <v>V96</v>
      </c>
      <c r="F66" s="83" t="str">
        <f>IF(SP_SUL!H65="","*",SP_SUL!H65)</f>
        <v>K67ZEV2</v>
      </c>
      <c r="G66" s="83" t="str">
        <f>IF(SP_SUL!M65="","*",SP_SUL!M65)</f>
        <v>ZEJ-ZEV</v>
      </c>
      <c r="H66" s="116">
        <f>IF(SP_SUL!K65="","*",SP_SUL!K65)</f>
        <v>150.9</v>
      </c>
      <c r="I66" s="113">
        <f>IF(SP_SUL!O65="","*",SP_SUL!O65)</f>
        <v>0.29166666666666669</v>
      </c>
      <c r="J66" s="113">
        <f>IF(SP_SUL!P65="","*",SP_SUL!P65)</f>
        <v>0.125</v>
      </c>
      <c r="K66" s="83" t="str">
        <f>IF(SP_SUL!AK65="","*",SP_SUL!AK65)</f>
        <v>K67ZEV2</v>
      </c>
      <c r="L66" s="83" t="str">
        <f>IF(SP_SUL!AM65="","*",SP_SUL!AM65)</f>
        <v>ZEJ-ZEV</v>
      </c>
      <c r="M66" s="83">
        <f>IF(SP_SUL!AP65="","*",SP_SUL!AP65)</f>
        <v>150.9</v>
      </c>
      <c r="N66" s="83" t="str">
        <f>IF(SP_SUL!AM65="","*",SP_SUL!AM65)</f>
        <v>ZEJ-ZEV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>
        <f>IF(SP_SUL!B66="","*",SP_SUL!B66)</f>
        <v>46084</v>
      </c>
      <c r="B67" s="83" t="str">
        <f>IF(SP_SUL!X66="","*",SP_SUL!X66)</f>
        <v>Contrato</v>
      </c>
      <c r="C67" s="83" t="str">
        <f>IF(SP_SUL!S66="","*",SP_SUL!S66)</f>
        <v>SP SUL</v>
      </c>
      <c r="D67" s="83" t="str">
        <f>IF(SP_SUL!T66="","*",SP_SUL!T66)</f>
        <v>ZKE-ZEV</v>
      </c>
      <c r="E67" s="83" t="str">
        <f>IF(SP_SUL!D66="","*",SP_SUL!D66)</f>
        <v>MOD ZRB</v>
      </c>
      <c r="F67" s="83" t="str">
        <f>IF(SP_SUL!H66="","*",SP_SUL!H66)</f>
        <v>-</v>
      </c>
      <c r="G67" s="83" t="str">
        <f>IF(SP_SUL!M66="","*",SP_SUL!M66)</f>
        <v>ZEJ-ZRB</v>
      </c>
      <c r="H67" s="116">
        <f>IF(SP_SUL!K66="","*",SP_SUL!K66)</f>
        <v>145.9</v>
      </c>
      <c r="I67" s="113">
        <f>IF(SP_SUL!O66="","*",SP_SUL!O66)</f>
        <v>0.33333333333333331</v>
      </c>
      <c r="J67" s="113">
        <f>IF(SP_SUL!P66="","*",SP_SUL!P66)</f>
        <v>0.33333333333333331</v>
      </c>
      <c r="K67" s="83" t="str">
        <f>IF(SP_SUL!AK66="","*",SP_SUL!AK66)</f>
        <v>-</v>
      </c>
      <c r="L67" s="83" t="str">
        <f>IF(SP_SUL!AM66="","*",SP_SUL!AM66)</f>
        <v>ZEJ-ZRB</v>
      </c>
      <c r="M67" s="83">
        <f>IF(SP_SUL!AP66="","*",SP_SUL!AP66)</f>
        <v>145.9</v>
      </c>
      <c r="N67" s="83" t="str">
        <f>IF(SP_SUL!AM66="","*",SP_SUL!AM66)</f>
        <v>ZEJ-ZRB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Oportunidade</v>
      </c>
      <c r="C68" s="83" t="str">
        <f>IF(SP_SUL!S67="","*",SP_SUL!S67)</f>
        <v>SP SUL</v>
      </c>
      <c r="D68" s="83" t="str">
        <f>IF(SP_SUL!T67="","*",SP_SUL!T67)</f>
        <v>ZEV-ZPT</v>
      </c>
      <c r="E68" s="83" t="str">
        <f>IF(SP_SUL!D67="","*",SP_SUL!D67)</f>
        <v>HUELTON (TP-725)</v>
      </c>
      <c r="F68" s="83" t="str">
        <f>IF(SP_SUL!H67="","*",SP_SUL!H67)</f>
        <v>-</v>
      </c>
      <c r="G68" s="83" t="str">
        <f>IF(SP_SUL!M67="","*",SP_SUL!M67)</f>
        <v>069-ZEV</v>
      </c>
      <c r="H68" s="116">
        <f>IF(SP_SUL!K67="","*",SP_SUL!K67)</f>
        <v>66.900000000000006</v>
      </c>
      <c r="I68" s="113">
        <f>IF(SP_SUL!O67="","*",SP_SUL!O67)</f>
        <v>0.39583333333333331</v>
      </c>
      <c r="J68" s="113">
        <f>IF(SP_SUL!P67="","*",SP_SUL!P67)</f>
        <v>6.25E-2</v>
      </c>
      <c r="K68" s="83" t="str">
        <f>IF(SP_SUL!AK67="","*",SP_SUL!AK67)</f>
        <v>-</v>
      </c>
      <c r="L68" s="83" t="str">
        <f>IF(SP_SUL!AM67="","*",SP_SUL!AM67)</f>
        <v>069-ZEV</v>
      </c>
      <c r="M68" s="83">
        <f>IF(SP_SUL!AP67="","*",SP_SUL!AP67)</f>
        <v>66.900000000000006</v>
      </c>
      <c r="N68" s="83" t="str">
        <f>IF(SP_SUL!AM67="","*",SP_SUL!AM67)</f>
        <v>069-ZEV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ZEV-ZPT</v>
      </c>
      <c r="E69" s="83" t="str">
        <f>IF(SP_SUL!D68="","*",SP_SUL!D68)</f>
        <v>A84</v>
      </c>
      <c r="F69" s="83" t="str">
        <f>IF(SP_SUL!H68="","*",SP_SUL!H68)</f>
        <v>ZEV2</v>
      </c>
      <c r="G69" s="83" t="str">
        <f>IF(SP_SUL!M68="","*",SP_SUL!M68)</f>
        <v>ZEV-ZPT</v>
      </c>
      <c r="H69" s="116">
        <f>IF(SP_SUL!K68="","*",SP_SUL!K68)</f>
        <v>65.5</v>
      </c>
      <c r="I69" s="113">
        <f>IF(SP_SUL!O68="","*",SP_SUL!O68)</f>
        <v>0.3125</v>
      </c>
      <c r="J69" s="113">
        <f>IF(SP_SUL!P68="","*",SP_SUL!P68)</f>
        <v>4.1666666666666664E-2</v>
      </c>
      <c r="K69" s="83" t="str">
        <f>IF(SP_SUL!AK68="","*",SP_SUL!AK68)</f>
        <v>ZEV2</v>
      </c>
      <c r="L69" s="83" t="str">
        <f>IF(SP_SUL!AM68="","*",SP_SUL!AM68)</f>
        <v>ZEV-ZPT</v>
      </c>
      <c r="M69" s="83">
        <f>IF(SP_SUL!AP68="","*",SP_SUL!AP68)</f>
        <v>65.5</v>
      </c>
      <c r="N69" s="83" t="str">
        <f>IF(SP_SUL!AM68="","*",SP_SUL!AM68)</f>
        <v>ZEV-ZPT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>
        <f>IF(SP_SUL!B69="","*",SP_SUL!B69)</f>
        <v>46084</v>
      </c>
      <c r="B70" s="83" t="str">
        <f>IF(SP_SUL!X69="","*",SP_SUL!X69)</f>
        <v>Contrato</v>
      </c>
      <c r="C70" s="83" t="str">
        <f>IF(SP_SUL!S69="","*",SP_SUL!S69)</f>
        <v>SP SUL</v>
      </c>
      <c r="D70" s="83" t="str">
        <f>IF(SP_SUL!T69="","*",SP_SUL!T69)</f>
        <v>ZEV-ZPT</v>
      </c>
      <c r="E70" s="83" t="str">
        <f>IF(SP_SUL!D69="","*",SP_SUL!D69)</f>
        <v>W61</v>
      </c>
      <c r="F70" s="83" t="str">
        <f>IF(SP_SUL!H69="","*",SP_SUL!H69)</f>
        <v>K67ZEV2</v>
      </c>
      <c r="G70" s="83" t="str">
        <f>IF(SP_SUL!M69="","*",SP_SUL!M69)</f>
        <v>ZXW-ZEZ</v>
      </c>
      <c r="H70" s="116">
        <f>IF(SP_SUL!K69="","*",SP_SUL!K69)</f>
        <v>78</v>
      </c>
      <c r="I70" s="113">
        <f>IF(SP_SUL!O69="","*",SP_SUL!O69)</f>
        <v>0.32291666666666669</v>
      </c>
      <c r="J70" s="113">
        <f>IF(SP_SUL!P69="","*",SP_SUL!P69)</f>
        <v>6.9444444444444447E-4</v>
      </c>
      <c r="K70" s="83" t="str">
        <f>IF(SP_SUL!AK69="","*",SP_SUL!AK69)</f>
        <v>K67ZEV2</v>
      </c>
      <c r="L70" s="83" t="str">
        <f>IF(SP_SUL!AM69="","*",SP_SUL!AM69)</f>
        <v>ZXW-ZEZ</v>
      </c>
      <c r="M70" s="83">
        <f>IF(SP_SUL!AP69="","*",SP_SUL!AP69)</f>
        <v>78</v>
      </c>
      <c r="N70" s="83" t="str">
        <f>IF(SP_SUL!AM69="","*",SP_SUL!AM69)</f>
        <v>ZXW-ZEZ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ZEV-ZPT</v>
      </c>
      <c r="E71" s="83" t="str">
        <f>IF(SP_SUL!D70="","*",SP_SUL!D70)</f>
        <v>MOD ZEZ</v>
      </c>
      <c r="F71" s="83" t="str">
        <f>IF(SP_SUL!H70="","*",SP_SUL!H70)</f>
        <v>-</v>
      </c>
      <c r="G71" s="83" t="str">
        <f>IF(SP_SUL!M70="","*",SP_SUL!M70)</f>
        <v>ZXW-ZEZ</v>
      </c>
      <c r="H71" s="116">
        <f>IF(SP_SUL!K70="","*",SP_SUL!K70)</f>
        <v>75.2</v>
      </c>
      <c r="I71" s="113">
        <f>IF(SP_SUL!O70="","*",SP_SUL!O70)</f>
        <v>0.375</v>
      </c>
      <c r="J71" s="113">
        <f>IF(SP_SUL!P70="","*",SP_SUL!P70)</f>
        <v>0.16666666666666666</v>
      </c>
      <c r="K71" s="83" t="str">
        <f>IF(SP_SUL!AK70="","*",SP_SUL!AK70)</f>
        <v>-</v>
      </c>
      <c r="L71" s="83" t="str">
        <f>IF(SP_SUL!AM70="","*",SP_SUL!AM70)</f>
        <v>ZXW-ZEZ</v>
      </c>
      <c r="M71" s="83">
        <f>IF(SP_SUL!AP70="","*",SP_SUL!AP70)</f>
        <v>75.2</v>
      </c>
      <c r="N71" s="83" t="str">
        <f>IF(SP_SUL!AM70="","*",SP_SUL!AM70)</f>
        <v>ZXW-ZEZ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>
        <f>IF(SP_SUL!B71="","*",SP_SUL!B71)</f>
        <v>46084</v>
      </c>
      <c r="B72" s="83" t="str">
        <f>IF(SP_SUL!X71="","*",SP_SUL!X71)</f>
        <v>Contrato</v>
      </c>
      <c r="C72" s="83" t="str">
        <f>IF(SP_SUL!S71="","*",SP_SUL!S71)</f>
        <v>SP SUL</v>
      </c>
      <c r="D72" s="83" t="str">
        <f>IF(SP_SUL!T71="","*",SP_SUL!T71)</f>
        <v>ZEV-ZPT</v>
      </c>
      <c r="E72" s="83" t="str">
        <f>IF(SP_SUL!D71="","*",SP_SUL!D71)</f>
        <v>MODERNIZAÇÃO TURMA 2</v>
      </c>
      <c r="F72" s="83" t="str">
        <f>IF(SP_SUL!H71="","*",SP_SUL!H71)</f>
        <v>-</v>
      </c>
      <c r="G72" s="83" t="str">
        <f>IF(SP_SUL!M71="","*",SP_SUL!M71)</f>
        <v>ZXW-ZEZ</v>
      </c>
      <c r="H72" s="116">
        <f>IF(SP_SUL!K71="","*",SP_SUL!K71)</f>
        <v>79.849999999999994</v>
      </c>
      <c r="I72" s="113">
        <f>IF(SP_SUL!O71="","*",SP_SUL!O71)</f>
        <v>0.375</v>
      </c>
      <c r="J72" s="113">
        <f>IF(SP_SUL!P71="","*",SP_SUL!P71)</f>
        <v>6.9444444444444447E-4</v>
      </c>
      <c r="K72" s="83" t="str">
        <f>IF(SP_SUL!AK71="","*",SP_SUL!AK71)</f>
        <v>-</v>
      </c>
      <c r="L72" s="83" t="str">
        <f>IF(SP_SUL!AM71="","*",SP_SUL!AM71)</f>
        <v>ZXW-ZEZ</v>
      </c>
      <c r="M72" s="83">
        <f>IF(SP_SUL!AP71="","*",SP_SUL!AP71)</f>
        <v>79.849999999999994</v>
      </c>
      <c r="N72" s="83" t="str">
        <f>IF(SP_SUL!AM71="","*",SP_SUL!AM71)</f>
        <v>ZXW-ZEZ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ZEV-ZPT</v>
      </c>
      <c r="E73" s="83" t="str">
        <f>IF(SP_SUL!D72="","*",SP_SUL!D72)</f>
        <v>THIAGO (TF-685)</v>
      </c>
      <c r="F73" s="83" t="str">
        <f>IF(SP_SUL!H72="","*",SP_SUL!H72)</f>
        <v>-</v>
      </c>
      <c r="G73" s="83" t="str">
        <f>IF(SP_SUL!M72="","*",SP_SUL!M72)</f>
        <v>ZGP</v>
      </c>
      <c r="H73" s="116">
        <f>IF(SP_SUL!K72="","*",SP_SUL!K72)</f>
        <v>101.94</v>
      </c>
      <c r="I73" s="113">
        <f>IF(SP_SUL!O72="","*",SP_SUL!O72)</f>
        <v>0.45833333333333331</v>
      </c>
      <c r="J73" s="113">
        <f>IF(SP_SUL!P72="","*",SP_SUL!P72)</f>
        <v>8.3333333333333329E-2</v>
      </c>
      <c r="K73" s="83" t="str">
        <f>IF(SP_SUL!AK72="","*",SP_SUL!AK72)</f>
        <v>-</v>
      </c>
      <c r="L73" s="83" t="str">
        <f>IF(SP_SUL!AM72="","*",SP_SUL!AM72)</f>
        <v>ZGP</v>
      </c>
      <c r="M73" s="83">
        <f>IF(SP_SUL!AP72="","*",SP_SUL!AP72)</f>
        <v>101.94</v>
      </c>
      <c r="N73" s="83" t="str">
        <f>IF(SP_SUL!AM72="","*",SP_SUL!AM72)</f>
        <v>ZGP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>
        <f>IF(SP_SUL!B73="","*",SP_SUL!B73)</f>
        <v>46084</v>
      </c>
      <c r="B74" s="83" t="str">
        <f>IF(SP_SUL!X73="","*",SP_SUL!X73)</f>
        <v>Contrato</v>
      </c>
      <c r="C74" s="83" t="str">
        <f>IF(SP_SUL!S73="","*",SP_SUL!S73)</f>
        <v>SP SUL</v>
      </c>
      <c r="D74" s="83" t="str">
        <f>IF(SP_SUL!T73="","*",SP_SUL!T73)</f>
        <v>ZEV-ZPT</v>
      </c>
      <c r="E74" s="83" t="str">
        <f>IF(SP_SUL!D73="","*",SP_SUL!D73)</f>
        <v>MOD ZGP</v>
      </c>
      <c r="F74" s="83" t="str">
        <f>IF(SP_SUL!H73="","*",SP_SUL!H73)</f>
        <v>-</v>
      </c>
      <c r="G74" s="83" t="str">
        <f>IF(SP_SUL!M73="","*",SP_SUL!M73)</f>
        <v>ZGP</v>
      </c>
      <c r="H74" s="116">
        <f>IF(SP_SUL!K73="","*",SP_SUL!K73)</f>
        <v>102</v>
      </c>
      <c r="I74" s="113">
        <f>IF(SP_SUL!O73="","*",SP_SUL!O73)</f>
        <v>0.33333333333333331</v>
      </c>
      <c r="J74" s="113">
        <f>IF(SP_SUL!P73="","*",SP_SUL!P73)</f>
        <v>0.22916666666666666</v>
      </c>
      <c r="K74" s="83" t="str">
        <f>IF(SP_SUL!AK73="","*",SP_SUL!AK73)</f>
        <v>-</v>
      </c>
      <c r="L74" s="83" t="str">
        <f>IF(SP_SUL!AM73="","*",SP_SUL!AM73)</f>
        <v>ZGP</v>
      </c>
      <c r="M74" s="83">
        <f>IF(SP_SUL!AP73="","*",SP_SUL!AP73)</f>
        <v>102</v>
      </c>
      <c r="N74" s="83" t="str">
        <f>IF(SP_SUL!AM73="","*",SP_SUL!AM73)</f>
        <v>ZGP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>
        <f>IF(SP_SUL!B74="","*",SP_SUL!B74)</f>
        <v>46084</v>
      </c>
      <c r="B75" s="83" t="str">
        <f>IF(SP_SUL!X74="","*",SP_SUL!X74)</f>
        <v>Contrato</v>
      </c>
      <c r="C75" s="83" t="str">
        <f>IF(SP_SUL!S74="","*",SP_SUL!S74)</f>
        <v>SP SUL</v>
      </c>
      <c r="D75" s="83" t="str">
        <f>IF(SP_SUL!T74="","*",SP_SUL!T74)</f>
        <v>ZEV-ZPT</v>
      </c>
      <c r="E75" s="83" t="str">
        <f>IF(SP_SUL!D74="","*",SP_SUL!D74)</f>
        <v>V85</v>
      </c>
      <c r="F75" s="83" t="str">
        <f>IF(SP_SUL!H74="","*",SP_SUL!H74)</f>
        <v>ZPTZDR</v>
      </c>
      <c r="G75" s="83" t="str">
        <f>IF(SP_SUL!M74="","*",SP_SUL!M74)</f>
        <v>ZGP</v>
      </c>
      <c r="H75" s="116">
        <f>IF(SP_SUL!K74="","*",SP_SUL!K74)</f>
        <v>102</v>
      </c>
      <c r="I75" s="113">
        <f>IF(SP_SUL!O74="","*",SP_SUL!O74)</f>
        <v>0.33333333333333331</v>
      </c>
      <c r="J75" s="113">
        <f>IF(SP_SUL!P74="","*",SP_SUL!P74)</f>
        <v>0.125</v>
      </c>
      <c r="K75" s="83" t="str">
        <f>IF(SP_SUL!AK74="","*",SP_SUL!AK74)</f>
        <v>ZPTZDR</v>
      </c>
      <c r="L75" s="83" t="str">
        <f>IF(SP_SUL!AM74="","*",SP_SUL!AM74)</f>
        <v>ZGP</v>
      </c>
      <c r="M75" s="83">
        <f>IF(SP_SUL!AP74="","*",SP_SUL!AP74)</f>
        <v>102</v>
      </c>
      <c r="N75" s="83" t="str">
        <f>IF(SP_SUL!AM74="","*",SP_SUL!AM74)</f>
        <v>ZGP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Contrato</v>
      </c>
      <c r="C76" s="83" t="str">
        <f>IF(SP_SUL!S75="","*",SP_SUL!S75)</f>
        <v>SP SUL</v>
      </c>
      <c r="D76" s="83" t="str">
        <f>IF(SP_SUL!T75="","*",SP_SUL!T75)</f>
        <v>ZEV-ZPT</v>
      </c>
      <c r="E76" s="83" t="str">
        <f>IF(SP_SUL!D75="","*",SP_SUL!D75)</f>
        <v>W62</v>
      </c>
      <c r="F76" s="83" t="str">
        <f>IF(SP_SUL!H75="","*",SP_SUL!H75)</f>
        <v>ZPTZDR</v>
      </c>
      <c r="G76" s="83" t="str">
        <f>IF(SP_SUL!M75="","*",SP_SUL!M75)</f>
        <v>ZGP</v>
      </c>
      <c r="H76" s="116">
        <f>IF(SP_SUL!K75="","*",SP_SUL!K75)</f>
        <v>102</v>
      </c>
      <c r="I76" s="113">
        <f>IF(SP_SUL!O75="","*",SP_SUL!O75)</f>
        <v>0.33333333333333331</v>
      </c>
      <c r="J76" s="113">
        <f>IF(SP_SUL!P75="","*",SP_SUL!P75)</f>
        <v>6.9444444444444447E-4</v>
      </c>
      <c r="K76" s="83" t="str">
        <f>IF(SP_SUL!AK75="","*",SP_SUL!AK75)</f>
        <v>ZPTZDR</v>
      </c>
      <c r="L76" s="83" t="str">
        <f>IF(SP_SUL!AM75="","*",SP_SUL!AM75)</f>
        <v>ZGP</v>
      </c>
      <c r="M76" s="83">
        <f>IF(SP_SUL!AP75="","*",SP_SUL!AP75)</f>
        <v>102</v>
      </c>
      <c r="N76" s="83" t="str">
        <f>IF(SP_SUL!AM75="","*",SP_SUL!AM75)</f>
        <v>ZGP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ZEV-ZPT</v>
      </c>
      <c r="E78" s="83" t="str">
        <f>IF(SP_SUL!D77="","*",SP_SUL!D77)</f>
        <v>EDSON (TP-780)</v>
      </c>
      <c r="F78" s="83" t="str">
        <f>IF(SP_SUL!H77="","*",SP_SUL!H77)</f>
        <v>-</v>
      </c>
      <c r="G78" s="83" t="str">
        <f>IF(SP_SUL!M77="","*",SP_SUL!M77)</f>
        <v>ZGP-ZPT</v>
      </c>
      <c r="H78" s="116">
        <f>IF(SP_SUL!K77="","*",SP_SUL!K77)</f>
        <v>106.5</v>
      </c>
      <c r="I78" s="113">
        <f>IF(SP_SUL!O77="","*",SP_SUL!O77)</f>
        <v>0.41666666666666669</v>
      </c>
      <c r="J78" s="113">
        <f>IF(SP_SUL!P77="","*",SP_SUL!P77)</f>
        <v>8.3333333333333329E-2</v>
      </c>
      <c r="K78" s="83" t="str">
        <f>IF(SP_SUL!AK77="","*",SP_SUL!AK77)</f>
        <v>-</v>
      </c>
      <c r="L78" s="83" t="str">
        <f>IF(SP_SUL!AM77="","*",SP_SUL!AM77)</f>
        <v>ZGP-ZPT</v>
      </c>
      <c r="M78" s="83">
        <f>IF(SP_SUL!AP77="","*",SP_SUL!AP77)</f>
        <v>106.5</v>
      </c>
      <c r="N78" s="83" t="str">
        <f>IF(SP_SUL!AM77="","*",SP_SUL!AM77)</f>
        <v>ZGP-ZPT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ZEV-ZPT</v>
      </c>
      <c r="E79" s="83" t="str">
        <f>IF(SP_SUL!D78="","*",SP_SUL!D78)</f>
        <v>EXPANSÃO TURMA 1</v>
      </c>
      <c r="F79" s="83" t="str">
        <f>IF(SP_SUL!H78="","*",SP_SUL!H78)</f>
        <v>-</v>
      </c>
      <c r="G79" s="83" t="str">
        <f>IF(SP_SUL!M78="","*",SP_SUL!M78)</f>
        <v>ZGM-109</v>
      </c>
      <c r="H79" s="116">
        <f>IF(SP_SUL!K78="","*",SP_SUL!K78)</f>
        <v>108.75</v>
      </c>
      <c r="I79" s="113">
        <f>IF(SP_SUL!O78="","*",SP_SUL!O78)</f>
        <v>0.35416666666666669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ZGM-109</v>
      </c>
      <c r="M79" s="83">
        <f>IF(SP_SUL!AP78="","*",SP_SUL!AP78)</f>
        <v>108.75</v>
      </c>
      <c r="N79" s="83" t="str">
        <f>IF(SP_SUL!AM78="","*",SP_SUL!AM78)</f>
        <v>ZGM-109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ZPT-ZPG</v>
      </c>
      <c r="E80" s="83" t="str">
        <f>IF(SP_SUL!D79="","*",SP_SUL!D79)</f>
        <v>ANTONI  (TP-720)</v>
      </c>
      <c r="F80" s="83" t="str">
        <f>IF(SP_SUL!H79="","*",SP_SUL!H79)</f>
        <v>-</v>
      </c>
      <c r="G80" s="83" t="str">
        <f>IF(SP_SUL!M79="","*",SP_SUL!M79)</f>
        <v>ZZV-117</v>
      </c>
      <c r="H80" s="116">
        <f>IF(SP_SUL!K79="","*",SP_SUL!K79)</f>
        <v>119.5</v>
      </c>
      <c r="I80" s="113">
        <f>IF(SP_SUL!O79="","*",SP_SUL!O79)</f>
        <v>0.5</v>
      </c>
      <c r="J80" s="113">
        <f>IF(SP_SUL!P79="","*",SP_SUL!P79)</f>
        <v>8.3333333333333329E-2</v>
      </c>
      <c r="K80" s="83" t="str">
        <f>IF(SP_SUL!AK79="","*",SP_SUL!AK79)</f>
        <v>-</v>
      </c>
      <c r="L80" s="83" t="str">
        <f>IF(SP_SUL!AM79="","*",SP_SUL!AM79)</f>
        <v>ZZV-117</v>
      </c>
      <c r="M80" s="83">
        <f>IF(SP_SUL!AP79="","*",SP_SUL!AP79)</f>
        <v>119.5</v>
      </c>
      <c r="N80" s="83" t="str">
        <f>IF(SP_SUL!AM79="","*",SP_SUL!AM79)</f>
        <v>ZZV-117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1175</v>
      </c>
      <c r="C2" s="121" t="s">
        <v>943</v>
      </c>
      <c r="D2" s="76" t="s">
        <v>945</v>
      </c>
      <c r="E2" s="76" t="s">
        <v>1176</v>
      </c>
      <c r="F2" s="99" t="s">
        <v>1177</v>
      </c>
      <c r="G2" s="76" t="s">
        <v>1178</v>
      </c>
      <c r="H2" s="76" t="s">
        <v>1179</v>
      </c>
      <c r="I2" s="76" t="s">
        <v>1180</v>
      </c>
      <c r="J2" s="76" t="s">
        <v>1181</v>
      </c>
      <c r="K2" s="78" t="s">
        <v>1182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V92</v>
      </c>
      <c r="E38" s="94" t="str">
        <f>IF(SP_SUL!H41="","*",SP_SUL!H41)</f>
        <v>ZAC-2</v>
      </c>
      <c r="F38" s="100" t="str">
        <f>IF(SP_SUL!M41="","*",SP_SUL!M41)</f>
        <v>ZTT-ZLI</v>
      </c>
      <c r="G38" s="95" t="str">
        <f>IF(SP_SUL!I41="","*",SP_SUL!I41)</f>
        <v>ZAC-2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EXPANSÃO TURMA 1</v>
      </c>
      <c r="E39" s="94" t="str">
        <f>IF(SP_SUL!H42="","*",SP_SUL!H42)</f>
        <v>-</v>
      </c>
      <c r="F39" s="100" t="str">
        <f>IF(SP_SUL!M42="","*",SP_SUL!M42)</f>
        <v>ZSU-ZNO</v>
      </c>
      <c r="G39" s="95" t="str">
        <f>IF(SP_SUL!I42="","*",SP_SUL!I42)</f>
        <v>-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>
        <f>IF(SP_SUL!B44="","*",SP_SUL!B44)</f>
        <v>46084</v>
      </c>
      <c r="D41" s="94" t="str">
        <f>IF(SP_SUL!D44="","*",SP_SUL!D44)</f>
        <v>E42</v>
      </c>
      <c r="E41" s="94" t="str">
        <f>IF(SP_SUL!H44="","*",SP_SUL!H44)</f>
        <v>ZBV-3</v>
      </c>
      <c r="F41" s="100" t="str">
        <f>IF(SP_SUL!M44="","*",SP_SUL!M44)</f>
        <v>ZSU</v>
      </c>
      <c r="G41" s="95" t="str">
        <f>IF(SP_SUL!I44="","*",SP_SUL!I44)</f>
        <v>ZBV-3</v>
      </c>
      <c r="H41" s="95" t="str">
        <f>IF(SP_SUL!AB44="","*",SP_SUL!AB44)</f>
        <v>FIXO + ESCALA</v>
      </c>
      <c r="I41" s="95" t="str">
        <f>IF(SP_SUL!AC44="","*",SP_SUL!AC44)</f>
        <v>ACIONAMENTO</v>
      </c>
      <c r="J41" s="96" t="str">
        <f>IF(SP_SUL!AA44="","*",SP_SUL!AA44)</f>
        <v>3 (Lucas + Francisco + Escala)</v>
      </c>
      <c r="K41" s="97">
        <f>IF(SP_SUL!AD44="","*",SP_SUL!AD44)</f>
        <v>0.33333333333333331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>
        <f>IF(SP_SUL!B46="","*",SP_SUL!B46)</f>
        <v>46084</v>
      </c>
      <c r="D43" s="94" t="str">
        <f>IF(SP_SUL!D46="","*",SP_SUL!D46)</f>
        <v>EDSON/NIVALDO (TP-819)</v>
      </c>
      <c r="E43" s="94" t="str">
        <f>IF(SP_SUL!H46="","*",SP_SUL!H46)</f>
        <v>-</v>
      </c>
      <c r="F43" s="100" t="str">
        <f>IF(SP_SUL!M46="","*",SP_SUL!M46)</f>
        <v>ZXI-ZVK</v>
      </c>
      <c r="G43" s="95" t="str">
        <f>IF(SP_SUL!I46="","*",SP_SUL!I46)</f>
        <v>-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-</v>
      </c>
      <c r="K43" s="97" t="str">
        <f>IF(SP_SUL!AD46="","*",SP_SUL!AD46)</f>
        <v>-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>
        <f>IF(SP_SUL!B48="","*",SP_SUL!B48)</f>
        <v>46084</v>
      </c>
      <c r="D45" s="94" t="str">
        <f>IF(SP_SUL!D48="","*",SP_SUL!D48)</f>
        <v>DANIEL (TP-647)</v>
      </c>
      <c r="E45" s="94" t="str">
        <f>IF(SP_SUL!H48="","*",SP_SUL!H48)</f>
        <v>-</v>
      </c>
      <c r="F45" s="100" t="str">
        <f>IF(SP_SUL!M48="","*",SP_SUL!M48)</f>
        <v>ZST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>
        <f>IF(SP_SUL!B49="","*",SP_SUL!B49)</f>
        <v>46084</v>
      </c>
      <c r="D46" s="94" t="str">
        <f>IF(SP_SUL!D49="","*",SP_SUL!D49)</f>
        <v>V93</v>
      </c>
      <c r="E46" s="94" t="str">
        <f>IF(SP_SUL!H49="","*",SP_SUL!H49)</f>
        <v>ZYU1</v>
      </c>
      <c r="F46" s="100" t="str">
        <f>IF(SP_SUL!M49="","*",SP_SUL!M49)</f>
        <v>ZYU-ZST</v>
      </c>
      <c r="G46" s="95" t="str">
        <f>IF(SP_SUL!I49="","*",SP_SUL!I49)</f>
        <v>ZYU1</v>
      </c>
      <c r="H46" s="95" t="str">
        <f>IF(SP_SUL!AB49="","*",SP_SUL!AB49)</f>
        <v>FIXO</v>
      </c>
      <c r="I46" s="95" t="str">
        <f>IF(SP_SUL!AC49="","*",SP_SUL!AC49)</f>
        <v>ACIONAMENTO</v>
      </c>
      <c r="J46" s="96" t="str">
        <f>IF(SP_SUL!AA49="","*",SP_SUL!AA49)</f>
        <v>1 (Palazzi)</v>
      </c>
      <c r="K46" s="97">
        <f>IF(SP_SUL!AD49="","*",SP_SUL!AD49)</f>
        <v>0.33333333333333331</v>
      </c>
    </row>
    <row r="47" spans="2:11">
      <c r="B47" s="94" t="str">
        <f>IF(SP_SUL!Y50="","*",SP_SUL!Y50)</f>
        <v>*</v>
      </c>
      <c r="C47" s="95">
        <f>IF(SP_SUL!B50="","*",SP_SUL!B50)</f>
        <v>46084</v>
      </c>
      <c r="D47" s="94" t="str">
        <f>IF(SP_SUL!D50="","*",SP_SUL!D50)</f>
        <v>ROGÉRIO (TP-730)</v>
      </c>
      <c r="E47" s="94" t="str">
        <f>IF(SP_SUL!H50="","*",SP_SUL!H50)</f>
        <v>-</v>
      </c>
      <c r="F47" s="100" t="str">
        <f>IF(SP_SUL!M50="","*",SP_SUL!M50)</f>
        <v>ZYU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>
      <c r="B48" s="94" t="str">
        <f>IF(SP_SUL!Y51="","*",SP_SUL!Y51)</f>
        <v>*</v>
      </c>
      <c r="C48" s="95">
        <f>IF(SP_SUL!B51="","*",SP_SUL!B51)</f>
        <v>46084</v>
      </c>
      <c r="D48" s="94" t="str">
        <f>IF(SP_SUL!D51="","*",SP_SUL!D51)</f>
        <v>W59</v>
      </c>
      <c r="E48" s="94" t="str">
        <f>IF(SP_SUL!H51="","*",SP_SUL!H51)</f>
        <v>ZYU1</v>
      </c>
      <c r="F48" s="100" t="str">
        <f>IF(SP_SUL!M51="","*",SP_SUL!M51)</f>
        <v>ZXP-ZFY</v>
      </c>
      <c r="G48" s="95" t="str">
        <f>IF(SP_SUL!I51="","*",SP_SUL!I51)</f>
        <v>ZYU1</v>
      </c>
      <c r="H48" s="95" t="str">
        <f>IF(SP_SUL!AB51="","*",SP_SUL!AB51)</f>
        <v>ESCALA</v>
      </c>
      <c r="I48" s="95" t="str">
        <f>IF(SP_SUL!AC51="","*",SP_SUL!AC51)</f>
        <v>AGD ACIONAMENTO PCM</v>
      </c>
      <c r="J48" s="96" t="str">
        <f>IF(SP_SUL!AA51="","*",SP_SUL!AA51)</f>
        <v>1 (Escala + Auxiliar fixo)</v>
      </c>
      <c r="K48" s="97">
        <f>IF(SP_SUL!AD51="","*",SP_SUL!AD51)</f>
        <v>0.35416666666666669</v>
      </c>
    </row>
    <row r="49" spans="2:11">
      <c r="B49" s="94" t="str">
        <f>IF(SP_SUL!Y52="","*",SP_SUL!Y52)</f>
        <v>*</v>
      </c>
      <c r="C49" s="95">
        <f>IF(SP_SUL!B52="","*",SP_SUL!B52)</f>
        <v>46084</v>
      </c>
      <c r="D49" s="94" t="str">
        <f>IF(SP_SUL!D52="","*",SP_SUL!D52)</f>
        <v>ROBSON (TF-701)</v>
      </c>
      <c r="E49" s="94" t="str">
        <f>IF(SP_SUL!H52="","*",SP_SUL!H52)</f>
        <v>-</v>
      </c>
      <c r="F49" s="100" t="str">
        <f>IF(SP_SUL!M52="","*",SP_SUL!M52)</f>
        <v>ZDY-ZFY</v>
      </c>
      <c r="G49" s="95" t="str">
        <f>IF(SP_SUL!I52="","*",SP_SUL!I52)</f>
        <v>-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-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>
        <f>IF(SP_SUL!B54="","*",SP_SUL!B54)</f>
        <v>46084</v>
      </c>
      <c r="D51" s="94" t="str">
        <f>IF(SP_SUL!D54="","*",SP_SUL!D54)</f>
        <v>EDSON (TP-719)</v>
      </c>
      <c r="E51" s="94" t="str">
        <f>IF(SP_SUL!H54="","*",SP_SUL!H54)</f>
        <v>-</v>
      </c>
      <c r="F51" s="100" t="str">
        <f>IF(SP_SUL!M54="","*",SP_SUL!M54)</f>
        <v>ZKW-ZLU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>
      <c r="B52" s="94" t="str">
        <f>IF(SP_SUL!Y55="","*",SP_SUL!Y55)</f>
        <v>*</v>
      </c>
      <c r="C52" s="95">
        <f>IF(SP_SUL!B55="","*",SP_SUL!B55)</f>
        <v>46084</v>
      </c>
      <c r="D52" s="94" t="str">
        <f>IF(SP_SUL!D55="","*",SP_SUL!D55)</f>
        <v>E17</v>
      </c>
      <c r="E52" s="94" t="str">
        <f>IF(SP_SUL!H55="","*",SP_SUL!H55)</f>
        <v>102ZKW2</v>
      </c>
      <c r="F52" s="100" t="str">
        <f>IF(SP_SUL!M55="","*",SP_SUL!M55)</f>
        <v>ZLU</v>
      </c>
      <c r="G52" s="95" t="str">
        <f>IF(SP_SUL!I55="","*",SP_SUL!I55)</f>
        <v>102ZKW2</v>
      </c>
      <c r="H52" s="95" t="str">
        <f>IF(SP_SUL!AB55="","*",SP_SUL!AB55)</f>
        <v>FIXO</v>
      </c>
      <c r="I52" s="95" t="str">
        <f>IF(SP_SUL!AC55="","*",SP_SUL!AC55)</f>
        <v>*</v>
      </c>
      <c r="J52" s="96">
        <f>IF(SP_SUL!AA55="","*",SP_SUL!AA55)</f>
        <v>1</v>
      </c>
      <c r="K52" s="97">
        <f>IF(SP_SUL!AD55="","*",SP_SUL!AD55)</f>
        <v>0.29166666666666669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>
        <f>IF(SP_SUL!B57="","*",SP_SUL!B57)</f>
        <v>46084</v>
      </c>
      <c r="D54" s="94" t="str">
        <f>IF(SP_SUL!D57="","*",SP_SUL!D57)</f>
        <v>CLEBISON (TP-728)</v>
      </c>
      <c r="E54" s="94" t="str">
        <f>IF(SP_SUL!H57="","*",SP_SUL!H57)</f>
        <v>-</v>
      </c>
      <c r="F54" s="100" t="str">
        <f>IF(SP_SUL!M57="","*",SP_SUL!M57)</f>
        <v>ZYQ-ZEM</v>
      </c>
      <c r="G54" s="95" t="str">
        <f>IF(SP_SUL!I57="","*",SP_SUL!I57)</f>
        <v>-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-</v>
      </c>
      <c r="K54" s="97" t="str">
        <f>IF(SP_SUL!AD57="","*",SP_SUL!AD57)</f>
        <v>-</v>
      </c>
    </row>
    <row r="55" spans="2:11">
      <c r="B55" s="94" t="str">
        <f>IF(SP_SUL!Y58="","*",SP_SUL!Y58)</f>
        <v>*</v>
      </c>
      <c r="C55" s="95">
        <f>IF(SP_SUL!B58="","*",SP_SUL!B58)</f>
        <v>46084</v>
      </c>
      <c r="D55" s="94" t="str">
        <f>IF(SP_SUL!D58="","*",SP_SUL!D58)</f>
        <v>ISMAEL(TP-726)</v>
      </c>
      <c r="E55" s="94" t="str">
        <f>IF(SP_SUL!H58="","*",SP_SUL!H58)</f>
        <v>-</v>
      </c>
      <c r="F55" s="100" t="str">
        <f>IF(SP_SUL!M58="","*",SP_SUL!M58)</f>
        <v>ZYQ-ZEM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-</v>
      </c>
    </row>
    <row r="56" spans="2:11">
      <c r="B56" s="94" t="str">
        <f>IF(SP_SUL!Y59="","*",SP_SUL!Y59)</f>
        <v>*</v>
      </c>
      <c r="C56" s="95">
        <f>IF(SP_SUL!B59="","*",SP_SUL!B59)</f>
        <v>46084</v>
      </c>
      <c r="D56" s="94" t="str">
        <f>IF(SP_SUL!D59="","*",SP_SUL!D59)</f>
        <v>V89</v>
      </c>
      <c r="E56" s="94" t="str">
        <f>IF(SP_SUL!H59="","*",SP_SUL!H59)</f>
        <v>ZEM2</v>
      </c>
      <c r="F56" s="100" t="str">
        <f>IF(SP_SUL!M59="","*",SP_SUL!M59)</f>
        <v>ZYQ-ZEM</v>
      </c>
      <c r="G56" s="95" t="str">
        <f>IF(SP_SUL!I59="","*",SP_SUL!I59)</f>
        <v>ZEM</v>
      </c>
      <c r="H56" s="95" t="str">
        <f>IF(SP_SUL!AB59="","*",SP_SUL!AB59)</f>
        <v>FIXO</v>
      </c>
      <c r="I56" s="95" t="str">
        <f>IF(SP_SUL!AC59="","*",SP_SUL!AC59)</f>
        <v>*</v>
      </c>
      <c r="J56" s="96">
        <f>IF(SP_SUL!AA59="","*",SP_SUL!AA59)</f>
        <v>1</v>
      </c>
      <c r="K56" s="97">
        <f>IF(SP_SUL!AD59="","*",SP_SUL!AD59)</f>
        <v>0.29166666666666669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>
        <f>IF(SP_SUL!B61="","*",SP_SUL!B61)</f>
        <v>46084</v>
      </c>
      <c r="D58" s="94" t="str">
        <f>IF(SP_SUL!D61="","*",SP_SUL!D61)</f>
        <v>W96</v>
      </c>
      <c r="E58" s="94" t="str">
        <f>IF(SP_SUL!H61="","*",SP_SUL!H61)</f>
        <v xml:space="preserve">ZEM1 </v>
      </c>
      <c r="F58" s="100" t="str">
        <f>IF(SP_SUL!M61="","*",SP_SUL!M61)</f>
        <v>ZEJ-ZEV</v>
      </c>
      <c r="G58" s="95" t="str">
        <f>IF(SP_SUL!I61="","*",SP_SUL!I61)</f>
        <v xml:space="preserve">ZEM1 </v>
      </c>
      <c r="H58" s="95" t="str">
        <f>IF(SP_SUL!AB61="","*",SP_SUL!AB61)</f>
        <v>FIXO</v>
      </c>
      <c r="I58" s="95" t="str">
        <f>IF(SP_SUL!AC61="","*",SP_SUL!AC61)</f>
        <v>*</v>
      </c>
      <c r="J58" s="96">
        <f>IF(SP_SUL!AA61="","*",SP_SUL!AA61)</f>
        <v>2</v>
      </c>
      <c r="K58" s="97">
        <f>IF(SP_SUL!AD61="","*",SP_SUL!AD61)</f>
        <v>0.29166666666666669</v>
      </c>
    </row>
    <row r="59" spans="2:11">
      <c r="B59" s="94" t="str">
        <f>IF(SP_SUL!Y62="","*",SP_SUL!Y62)</f>
        <v>*</v>
      </c>
      <c r="C59" s="95">
        <f>IF(SP_SUL!B62="","*",SP_SUL!B62)</f>
        <v>46084</v>
      </c>
      <c r="D59" s="94" t="str">
        <f>IF(SP_SUL!D62="","*",SP_SUL!D62)</f>
        <v>W99</v>
      </c>
      <c r="E59" s="94" t="str">
        <f>IF(SP_SUL!H62="","*",SP_SUL!H62)</f>
        <v>ZEM1</v>
      </c>
      <c r="F59" s="100" t="str">
        <f>IF(SP_SUL!M62="","*",SP_SUL!M62)</f>
        <v>ZEJ-ZEV</v>
      </c>
      <c r="G59" s="95" t="str">
        <f>IF(SP_SUL!I62="","*",SP_SUL!I62)</f>
        <v xml:space="preserve">ZEM1 </v>
      </c>
      <c r="H59" s="95" t="str">
        <f>IF(SP_SUL!AB62="","*",SP_SUL!AB62)</f>
        <v>FIXO</v>
      </c>
      <c r="I59" s="95" t="str">
        <f>IF(SP_SUL!AC62="","*",SP_SUL!AC62)</f>
        <v>*</v>
      </c>
      <c r="J59" s="96">
        <f>IF(SP_SUL!AA62="","*",SP_SUL!AA62)</f>
        <v>2</v>
      </c>
      <c r="K59" s="97">
        <f>IF(SP_SUL!AD62="","*",SP_SUL!AD62)</f>
        <v>0.29166666666666669</v>
      </c>
    </row>
    <row r="60" spans="2:11">
      <c r="B60" s="94" t="str">
        <f>IF(SP_SUL!Y63="","*",SP_SUL!Y63)</f>
        <v>*</v>
      </c>
      <c r="C60" s="95">
        <f>IF(SP_SUL!B63="","*",SP_SUL!B63)</f>
        <v>46084</v>
      </c>
      <c r="D60" s="94" t="str">
        <f>IF(SP_SUL!D63="","*",SP_SUL!D63)</f>
        <v>V95</v>
      </c>
      <c r="E60" s="94" t="str">
        <f>IF(SP_SUL!H63="","*",SP_SUL!H63)</f>
        <v>ZEM1302</v>
      </c>
      <c r="F60" s="100" t="str">
        <f>IF(SP_SUL!M63="","*",SP_SUL!M63)</f>
        <v>ZEJ-ZEV</v>
      </c>
      <c r="G60" s="95" t="str">
        <f>IF(SP_SUL!I63="","*",SP_SUL!I63)</f>
        <v>ZEM1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>
      <c r="B61" s="94" t="str">
        <f>IF(SP_SUL!Y64="","*",SP_SUL!Y64)</f>
        <v>*</v>
      </c>
      <c r="C61" s="95">
        <f>IF(SP_SUL!B64="","*",SP_SUL!B64)</f>
        <v>46084</v>
      </c>
      <c r="D61" s="94" t="str">
        <f>IF(SP_SUL!D64="","*",SP_SUL!D64)</f>
        <v>W97</v>
      </c>
      <c r="E61" s="94" t="str">
        <f>IF(SP_SUL!H64="","*",SP_SUL!H64)</f>
        <v>Z3VZEV1</v>
      </c>
      <c r="F61" s="100" t="str">
        <f>IF(SP_SUL!M64="","*",SP_SUL!M64)</f>
        <v>ZEJ-ZEV</v>
      </c>
      <c r="G61" s="95" t="str">
        <f>IF(SP_SUL!I64="","*",SP_SUL!I64)</f>
        <v>Z3VZEV1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2</v>
      </c>
      <c r="K61" s="97">
        <f>IF(SP_SUL!AD64="","*",SP_SUL!AD64)</f>
        <v>0.29166666666666669</v>
      </c>
    </row>
    <row r="62" spans="2:11">
      <c r="B62" s="94" t="str">
        <f>IF(SP_SUL!Y65="","*",SP_SUL!Y65)</f>
        <v>*</v>
      </c>
      <c r="C62" s="95">
        <f>IF(SP_SUL!B65="","*",SP_SUL!B65)</f>
        <v>46084</v>
      </c>
      <c r="D62" s="94" t="str">
        <f>IF(SP_SUL!D65="","*",SP_SUL!D65)</f>
        <v>V96</v>
      </c>
      <c r="E62" s="94" t="str">
        <f>IF(SP_SUL!H65="","*",SP_SUL!H65)</f>
        <v>K67ZEV2</v>
      </c>
      <c r="F62" s="100" t="str">
        <f>IF(SP_SUL!M65="","*",SP_SUL!M65)</f>
        <v>ZEJ-ZEV</v>
      </c>
      <c r="G62" s="95" t="str">
        <f>IF(SP_SUL!I65="","*",SP_SUL!I65)</f>
        <v>K67ZEV2</v>
      </c>
      <c r="H62" s="95" t="str">
        <f>IF(SP_SUL!AB65="","*",SP_SUL!AB65)</f>
        <v>FIXO</v>
      </c>
      <c r="I62" s="95" t="str">
        <f>IF(SP_SUL!AC65="","*",SP_SUL!AC65)</f>
        <v>*</v>
      </c>
      <c r="J62" s="96">
        <f>IF(SP_SUL!AA65="","*",SP_SUL!AA65)</f>
        <v>1</v>
      </c>
      <c r="K62" s="97">
        <f>IF(SP_SUL!AD65="","*",SP_SUL!AD65)</f>
        <v>0.29166666666666669</v>
      </c>
    </row>
    <row r="63" spans="2:11">
      <c r="B63" s="94" t="str">
        <f>IF(SP_SUL!Y66="","*",SP_SUL!Y66)</f>
        <v>*</v>
      </c>
      <c r="C63" s="95">
        <f>IF(SP_SUL!B66="","*",SP_SUL!B66)</f>
        <v>46084</v>
      </c>
      <c r="D63" s="94" t="str">
        <f>IF(SP_SUL!D66="","*",SP_SUL!D66)</f>
        <v>MOD ZRB</v>
      </c>
      <c r="E63" s="94" t="str">
        <f>IF(SP_SUL!H66="","*",SP_SUL!H66)</f>
        <v>-</v>
      </c>
      <c r="F63" s="100" t="str">
        <f>IF(SP_SUL!M66="","*",SP_SUL!M66)</f>
        <v>ZEJ-ZRB</v>
      </c>
      <c r="G63" s="95" t="str">
        <f>IF(SP_SUL!I66="","*",SP_SUL!I66)</f>
        <v>-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-</v>
      </c>
      <c r="K63" s="97" t="str">
        <f>IF(SP_SUL!AD66="","*",SP_SUL!AD66)</f>
        <v>-</v>
      </c>
    </row>
    <row r="64" spans="2:11">
      <c r="B64" s="94" t="str">
        <f>IF(SP_SUL!Y67="","*",SP_SUL!Y67)</f>
        <v>*</v>
      </c>
      <c r="C64" s="95">
        <f>IF(SP_SUL!B67="","*",SP_SUL!B67)</f>
        <v>46084</v>
      </c>
      <c r="D64" s="94" t="str">
        <f>IF(SP_SUL!D67="","*",SP_SUL!D67)</f>
        <v>HUELTON (TP-725)</v>
      </c>
      <c r="E64" s="94" t="str">
        <f>IF(SP_SUL!H67="","*",SP_SUL!H67)</f>
        <v>-</v>
      </c>
      <c r="F64" s="100" t="str">
        <f>IF(SP_SUL!M67="","*",SP_SUL!M67)</f>
        <v>069-ZEV</v>
      </c>
      <c r="G64" s="95" t="str">
        <f>IF(SP_SUL!I67="","*",SP_SUL!I67)</f>
        <v>-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-</v>
      </c>
    </row>
    <row r="65" spans="2:11">
      <c r="B65" s="94" t="str">
        <f>IF(SP_SUL!Y68="","*",SP_SUL!Y68)</f>
        <v>*</v>
      </c>
      <c r="C65" s="95">
        <f>IF(SP_SUL!B68="","*",SP_SUL!B68)</f>
        <v>46084</v>
      </c>
      <c r="D65" s="94" t="str">
        <f>IF(SP_SUL!D68="","*",SP_SUL!D68)</f>
        <v>A84</v>
      </c>
      <c r="E65" s="94" t="str">
        <f>IF(SP_SUL!H68="","*",SP_SUL!H68)</f>
        <v>ZEV2</v>
      </c>
      <c r="F65" s="100" t="str">
        <f>IF(SP_SUL!M68="","*",SP_SUL!M68)</f>
        <v>ZEV-ZPT</v>
      </c>
      <c r="G65" s="95" t="str">
        <f>IF(SP_SUL!I68="","*",SP_SUL!I68)</f>
        <v>ZPT106</v>
      </c>
      <c r="H65" s="95" t="str">
        <f>IF(SP_SUL!AB68="","*",SP_SUL!AB68)</f>
        <v>FIXO</v>
      </c>
      <c r="I65" s="95" t="str">
        <f>IF(SP_SUL!AC68="","*",SP_SUL!AC68)</f>
        <v>*</v>
      </c>
      <c r="J65" s="96">
        <f>IF(SP_SUL!AA68="","*",SP_SUL!AA68)</f>
        <v>1</v>
      </c>
      <c r="K65" s="97">
        <f>IF(SP_SUL!AD68="","*",SP_SUL!AD68)</f>
        <v>0.29166666666666669</v>
      </c>
    </row>
    <row r="66" spans="2:11">
      <c r="B66" s="94" t="str">
        <f>IF(SP_SUL!Y69="","*",SP_SUL!Y69)</f>
        <v>*</v>
      </c>
      <c r="C66" s="95">
        <f>IF(SP_SUL!B69="","*",SP_SUL!B69)</f>
        <v>46084</v>
      </c>
      <c r="D66" s="94" t="str">
        <f>IF(SP_SUL!D69="","*",SP_SUL!D69)</f>
        <v>W61</v>
      </c>
      <c r="E66" s="94" t="str">
        <f>IF(SP_SUL!H69="","*",SP_SUL!H69)</f>
        <v>K67ZEV2</v>
      </c>
      <c r="F66" s="100" t="str">
        <f>IF(SP_SUL!M69="","*",SP_SUL!M69)</f>
        <v>ZXW-ZEZ</v>
      </c>
      <c r="G66" s="95" t="str">
        <f>IF(SP_SUL!I69="","*",SP_SUL!I69)</f>
        <v>K67ZEV2</v>
      </c>
      <c r="H66" s="95" t="str">
        <f>IF(SP_SUL!AB69="","*",SP_SUL!AB69)</f>
        <v>FIXO</v>
      </c>
      <c r="I66" s="95" t="str">
        <f>IF(SP_SUL!AC69="","*",SP_SUL!AC69)</f>
        <v>*</v>
      </c>
      <c r="J66" s="96">
        <f>IF(SP_SUL!AA69="","*",SP_SUL!AA69)</f>
        <v>1</v>
      </c>
      <c r="K66" s="97">
        <f>IF(SP_SUL!AD69="","*",SP_SUL!AD69)</f>
        <v>0.29166666666666669</v>
      </c>
    </row>
    <row r="67" spans="2:11">
      <c r="B67" s="94" t="str">
        <f>IF(SP_SUL!Y70="","*",SP_SUL!Y70)</f>
        <v>*</v>
      </c>
      <c r="C67" s="95">
        <f>IF(SP_SUL!B70="","*",SP_SUL!B70)</f>
        <v>46084</v>
      </c>
      <c r="D67" s="94" t="str">
        <f>IF(SP_SUL!D70="","*",SP_SUL!D70)</f>
        <v>MOD ZEZ</v>
      </c>
      <c r="E67" s="94" t="str">
        <f>IF(SP_SUL!H70="","*",SP_SUL!H70)</f>
        <v>-</v>
      </c>
      <c r="F67" s="100" t="str">
        <f>IF(SP_SUL!M70="","*",SP_SUL!M70)</f>
        <v>ZXW-ZEZ</v>
      </c>
      <c r="G67" s="95" t="str">
        <f>IF(SP_SUL!I70="","*",SP_SUL!I70)</f>
        <v>-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-</v>
      </c>
      <c r="K67" s="97" t="str">
        <f>IF(SP_SUL!AD70="","*",SP_SUL!AD70)</f>
        <v>-</v>
      </c>
    </row>
    <row r="68" spans="2:11">
      <c r="B68" s="94" t="str">
        <f>IF(SP_SUL!Y71="","*",SP_SUL!Y71)</f>
        <v>*</v>
      </c>
      <c r="C68" s="95">
        <f>IF(SP_SUL!B71="","*",SP_SUL!B71)</f>
        <v>46084</v>
      </c>
      <c r="D68" s="94" t="str">
        <f>IF(SP_SUL!D71="","*",SP_SUL!D71)</f>
        <v>MODERNIZAÇÃO TURMA 2</v>
      </c>
      <c r="E68" s="94" t="str">
        <f>IF(SP_SUL!H71="","*",SP_SUL!H71)</f>
        <v>-</v>
      </c>
      <c r="F68" s="100" t="str">
        <f>IF(SP_SUL!M71="","*",SP_SUL!M71)</f>
        <v>ZXW-ZEZ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>
      <c r="B69" s="94" t="str">
        <f>IF(SP_SUL!Y72="","*",SP_SUL!Y72)</f>
        <v>*</v>
      </c>
      <c r="C69" s="95">
        <f>IF(SP_SUL!B72="","*",SP_SUL!B72)</f>
        <v>46084</v>
      </c>
      <c r="D69" s="94" t="str">
        <f>IF(SP_SUL!D72="","*",SP_SUL!D72)</f>
        <v>THIAGO (TF-685)</v>
      </c>
      <c r="E69" s="94" t="str">
        <f>IF(SP_SUL!H72="","*",SP_SUL!H72)</f>
        <v>-</v>
      </c>
      <c r="F69" s="100" t="str">
        <f>IF(SP_SUL!M72="","*",SP_SUL!M72)</f>
        <v>ZGP</v>
      </c>
      <c r="G69" s="95" t="str">
        <f>IF(SP_SUL!I72="","*",SP_SUL!I72)</f>
        <v>-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-</v>
      </c>
      <c r="K69" s="97" t="str">
        <f>IF(SP_SUL!AD72="","*",SP_SUL!AD72)</f>
        <v>-</v>
      </c>
    </row>
    <row r="70" spans="2:11">
      <c r="B70" s="94" t="str">
        <f>IF(SP_SUL!Y73="","*",SP_SUL!Y73)</f>
        <v>*</v>
      </c>
      <c r="C70" s="95">
        <f>IF(SP_SUL!B73="","*",SP_SUL!B73)</f>
        <v>46084</v>
      </c>
      <c r="D70" s="94" t="str">
        <f>IF(SP_SUL!D73="","*",SP_SUL!D73)</f>
        <v>MOD ZGP</v>
      </c>
      <c r="E70" s="94" t="str">
        <f>IF(SP_SUL!H73="","*",SP_SUL!H73)</f>
        <v>-</v>
      </c>
      <c r="F70" s="100" t="str">
        <f>IF(SP_SUL!M73="","*",SP_SUL!M73)</f>
        <v>ZGP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-</v>
      </c>
    </row>
    <row r="71" spans="2:11">
      <c r="B71" s="94" t="str">
        <f>IF(SP_SUL!Y74="","*",SP_SUL!Y74)</f>
        <v>*</v>
      </c>
      <c r="C71" s="95">
        <f>IF(SP_SUL!B74="","*",SP_SUL!B74)</f>
        <v>46084</v>
      </c>
      <c r="D71" s="94" t="str">
        <f>IF(SP_SUL!D74="","*",SP_SUL!D74)</f>
        <v>V85</v>
      </c>
      <c r="E71" s="94" t="str">
        <f>IF(SP_SUL!H74="","*",SP_SUL!H74)</f>
        <v>ZPTZDR</v>
      </c>
      <c r="F71" s="100" t="str">
        <f>IF(SP_SUL!M74="","*",SP_SUL!M74)</f>
        <v>ZGP</v>
      </c>
      <c r="G71" s="95" t="str">
        <f>IF(SP_SUL!I74="","*",SP_SUL!I74)</f>
        <v>ZPTZDR</v>
      </c>
      <c r="H71" s="95" t="str">
        <f>IF(SP_SUL!AB74="","*",SP_SUL!AB74)</f>
        <v>FIXO</v>
      </c>
      <c r="I71" s="95" t="str">
        <f>IF(SP_SUL!AC74="","*",SP_SUL!AC74)</f>
        <v>*</v>
      </c>
      <c r="J71" s="96">
        <f>IF(SP_SUL!AA74="","*",SP_SUL!AA74)</f>
        <v>1</v>
      </c>
      <c r="K71" s="97">
        <f>IF(SP_SUL!AD74="","*",SP_SUL!AD74)</f>
        <v>0.29166666666666669</v>
      </c>
    </row>
    <row r="72" spans="2:11">
      <c r="B72" s="94" t="str">
        <f>IF(SP_SUL!Y75="","*",SP_SUL!Y75)</f>
        <v>*</v>
      </c>
      <c r="C72" s="95">
        <f>IF(SP_SUL!B75="","*",SP_SUL!B75)</f>
        <v>46084</v>
      </c>
      <c r="D72" s="94" t="str">
        <f>IF(SP_SUL!D75="","*",SP_SUL!D75)</f>
        <v>W62</v>
      </c>
      <c r="E72" s="94" t="str">
        <f>IF(SP_SUL!H75="","*",SP_SUL!H75)</f>
        <v>ZPTZDR</v>
      </c>
      <c r="F72" s="100" t="str">
        <f>IF(SP_SUL!M75="","*",SP_SUL!M75)</f>
        <v>ZGP</v>
      </c>
      <c r="G72" s="95" t="str">
        <f>IF(SP_SUL!I75="","*",SP_SUL!I75)</f>
        <v>ZPTZDR</v>
      </c>
      <c r="H72" s="95" t="str">
        <f>IF(SP_SUL!AB75="","*",SP_SUL!AB75)</f>
        <v>FIXO</v>
      </c>
      <c r="I72" s="95" t="str">
        <f>IF(SP_SUL!AC75="","*",SP_SUL!AC75)</f>
        <v>*</v>
      </c>
      <c r="J72" s="96">
        <f>IF(SP_SUL!AA75="","*",SP_SUL!AA75)</f>
        <v>1</v>
      </c>
      <c r="K72" s="97">
        <f>IF(SP_SUL!AD75="","*",SP_SUL!AD75)</f>
        <v>0.29166666666666669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>
        <f>IF(SP_SUL!B77="","*",SP_SUL!B77)</f>
        <v>46084</v>
      </c>
      <c r="D74" s="94" t="str">
        <f>IF(SP_SUL!D77="","*",SP_SUL!D77)</f>
        <v>EDSON (TP-780)</v>
      </c>
      <c r="E74" s="94" t="str">
        <f>IF(SP_SUL!H77="","*",SP_SUL!H77)</f>
        <v>-</v>
      </c>
      <c r="F74" s="100" t="str">
        <f>IF(SP_SUL!M77="","*",SP_SUL!M77)</f>
        <v>ZGP-ZPT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>
      <c r="B75" s="94" t="str">
        <f>IF(SP_SUL!Y78="","*",SP_SUL!Y78)</f>
        <v>*</v>
      </c>
      <c r="C75" s="95">
        <f>IF(SP_SUL!B78="","*",SP_SUL!B78)</f>
        <v>46084</v>
      </c>
      <c r="D75" s="94" t="str">
        <f>IF(SP_SUL!D78="","*",SP_SUL!D78)</f>
        <v>EXPANSÃO TURMA 1</v>
      </c>
      <c r="E75" s="94" t="str">
        <f>IF(SP_SUL!H78="","*",SP_SUL!H78)</f>
        <v>-</v>
      </c>
      <c r="F75" s="100" t="str">
        <f>IF(SP_SUL!M78="","*",SP_SUL!M78)</f>
        <v>ZGM-109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>
      <c r="B76" s="94" t="str">
        <f>IF(SP_SUL!Y79="","*",SP_SUL!Y79)</f>
        <v>*</v>
      </c>
      <c r="C76" s="95">
        <f>IF(SP_SUL!B79="","*",SP_SUL!B79)</f>
        <v>46084</v>
      </c>
      <c r="D76" s="94" t="str">
        <f>IF(SP_SUL!D79="","*",SP_SUL!D79)</f>
        <v>ANTONI  (TP-720)</v>
      </c>
      <c r="E76" s="94" t="str">
        <f>IF(SP_SUL!H79="","*",SP_SUL!H79)</f>
        <v>-</v>
      </c>
      <c r="F76" s="100" t="str">
        <f>IF(SP_SUL!M79="","*",SP_SUL!M79)</f>
        <v>ZZV-117</v>
      </c>
      <c r="G76" s="95" t="str">
        <f>IF(SP_SUL!I79="","*",SP_SUL!I79)</f>
        <v>-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-</v>
      </c>
      <c r="K76" s="97" t="str">
        <f>IF(SP_SUL!AD79="","*",SP_SUL!AD79)</f>
        <v>-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2026-03-02T18:47:48Z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