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06" documentId="120_S{118792C3-22EF-5104-A093-F22BFE3913F3}" xr6:coauthVersionLast="47" xr6:coauthVersionMax="47" xr10:uidLastSave="{510186B6-DAEF-46D3-BD05-8A5EBAE2354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<sst xmlns="http://schemas.openxmlformats.org/spreadsheetml/2006/main" count="5382" uniqueCount="1303">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</sst>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3">
      <filters>
        <filter val="V86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G1" activePane="topRight" state="frozen"/>
      <selection pane="topRight" activeCell="B812" sqref="B8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1196</v>
      </c>
      <c r="I92" s="158" t="s">
        <v>1248</v>
      </c>
      <c r="J92" s="117">
        <v>73</v>
      </c>
      <c r="K92" s="141">
        <v>128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1279</v>
      </c>
      <c r="W92" s="117" t="s">
        <v>1280</v>
      </c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tr">
        <f>BS_CONTROLE[[#This Row],[Local - Partida]]</f>
        <v>ZPN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f>BS_CONTROLE[[#This Row],[KM - Inicio]]</f>
        <v>128</v>
      </c>
      <c r="AQ92" s="117">
        <f>BS_CONTROLE[[#This Row],[KM - Inicio]]</f>
        <v>128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1282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7" sqref="E300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1283</v>
      </c>
      <c r="V1" s="295"/>
      <c r="W1" s="295"/>
    </row>
    <row r="2" spans="1:23" s="91" customFormat="1">
      <c r="A2" s="94" t="s">
        <v>1284</v>
      </c>
      <c r="B2" s="94" t="s">
        <v>1285</v>
      </c>
      <c r="C2" s="94" t="s">
        <v>511</v>
      </c>
      <c r="D2" s="95" t="s">
        <v>1064</v>
      </c>
      <c r="E2" s="95" t="s">
        <v>1065</v>
      </c>
      <c r="F2" s="95" t="s">
        <v>1286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1287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ZEB-ZCZ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ZPN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128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1289</v>
      </c>
      <c r="D5" s="297"/>
      <c r="E5" s="297"/>
      <c r="F5" s="297"/>
      <c r="G5" s="297"/>
      <c r="H5" s="297"/>
      <c r="I5" s="297"/>
      <c r="J5" s="298"/>
      <c r="K5" s="299" t="s">
        <v>1290</v>
      </c>
      <c r="L5" s="300"/>
      <c r="M5" s="300"/>
      <c r="N5" s="300"/>
      <c r="O5" s="301" t="s">
        <v>1291</v>
      </c>
      <c r="P5" s="302"/>
    </row>
    <row r="6" spans="1:16" s="81" customFormat="1" ht="15" customHeight="1">
      <c r="A6" s="73" t="s">
        <v>1286</v>
      </c>
      <c r="B6" s="82" t="s">
        <v>1285</v>
      </c>
      <c r="C6" s="83" t="s">
        <v>1064</v>
      </c>
      <c r="D6" s="84" t="s">
        <v>1065</v>
      </c>
      <c r="E6" s="83" t="s">
        <v>1292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1293</v>
      </c>
      <c r="M6" s="87" t="s">
        <v>710</v>
      </c>
      <c r="N6" s="88" t="s">
        <v>1059</v>
      </c>
      <c r="O6" s="204" t="s">
        <v>1102</v>
      </c>
      <c r="P6" s="149" t="s">
        <v>1294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*</v>
      </c>
      <c r="C93" s="90" t="str">
        <f>IF(SP_NORTE!S92="","*",SP_NORTE!S92)</f>
        <v>SP NORTE</v>
      </c>
      <c r="D93" s="90" t="str">
        <f>IF(SP_NORTE!T92="","*",SP_NORTE!T92)</f>
        <v>ZEB-ZCZ</v>
      </c>
      <c r="E93" s="90" t="str">
        <f>IF(SP_NORTE!D92="","*",SP_NORTE!D92)</f>
        <v>V86</v>
      </c>
      <c r="F93" s="90" t="str">
        <f>IF(SP_NORTE!H92="","*",SP_NORTE!H92)</f>
        <v>ZPN</v>
      </c>
      <c r="G93" s="90" t="str">
        <f>IF(SP_NORTE!M92="","*",SP_NORTE!M92)</f>
        <v>ZPN-TAP</v>
      </c>
      <c r="H93" s="129">
        <f>IF(SP_NORTE!K92="","*",SP_NORTE!K92)</f>
        <v>128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ZPN</v>
      </c>
      <c r="L93" s="90" t="str">
        <f>IF(SP_NORTE!AM92="","*",SP_NORTE!AM92)</f>
        <v>ZPN-TAP</v>
      </c>
      <c r="M93" s="90">
        <f>IF(SP_NORTE!AP92="","*",SP_NORTE!AP92)</f>
        <v>128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1295</v>
      </c>
      <c r="C2" s="134" t="s">
        <v>1049</v>
      </c>
      <c r="D2" s="83" t="s">
        <v>1051</v>
      </c>
      <c r="E2" s="83" t="s">
        <v>1296</v>
      </c>
      <c r="F2" s="111" t="s">
        <v>1297</v>
      </c>
      <c r="G2" s="83" t="s">
        <v>1298</v>
      </c>
      <c r="H2" s="83" t="s">
        <v>1299</v>
      </c>
      <c r="I2" s="83" t="s">
        <v>1300</v>
      </c>
      <c r="J2" s="83" t="s">
        <v>1301</v>
      </c>
      <c r="K2" s="85" t="s">
        <v>1302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ZPN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2025-11-05T21:08:43Z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