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32" documentId="8_{B6337239-1A00-434D-AAD0-422EA1FEB5AE}" xr6:coauthVersionLast="47" xr6:coauthVersionMax="47" xr10:uidLastSave="{5EF00529-6DD8-4AD2-A3F5-3609C5F8F33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 s="1"/>
  <c r="N152" i="1" a="1"/>
  <c r="N152" i="1" s="1"/>
  <c r="M154" i="1" a="1"/>
  <c r="M154" i="1" s="1"/>
  <c r="N154" i="1" a="1"/>
  <c r="N154" i="1" s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<sst xmlns="http://schemas.openxmlformats.org/spreadsheetml/2006/main" count="6569" uniqueCount="1593">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</sst>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40" activePane="topRight" state="frozen"/>
      <selection pane="topRight" activeCell="J151" sqref="J1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0.59652777777777777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0.16666666666666663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2</v>
      </c>
      <c r="BI93" s="16"/>
      <c r="BJ93" s="16" t="s">
        <v>1456</v>
      </c>
      <c r="BK93" s="16" t="s">
        <v>1456</v>
      </c>
      <c r="BL93" s="15"/>
      <c r="BM93" s="14" t="s">
        <v>980</v>
      </c>
      <c r="BN93" s="14" t="s">
        <v>980</v>
      </c>
      <c r="BO93" s="165" t="s">
        <v>980</v>
      </c>
      <c r="BP93" s="16" t="s">
        <v>607</v>
      </c>
      <c r="BQ93" s="12" t="str">
        <f t="shared" si="10"/>
        <v>Aderente</v>
      </c>
      <c r="BR93" s="18">
        <f t="shared" si="11"/>
        <v>0.99999999999999978</v>
      </c>
      <c r="BS93" s="18">
        <f t="shared" si="12"/>
        <v>1</v>
      </c>
      <c r="BT93" s="225" t="str">
        <f t="shared" si="13"/>
        <v>OKOK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1457</v>
      </c>
      <c r="W94" s="173" t="s">
        <v>1458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1459</v>
      </c>
      <c r="BK94" s="16" t="s">
        <v>1460</v>
      </c>
      <c r="BL94" s="15"/>
      <c r="BM94" s="14" t="s">
        <v>986</v>
      </c>
      <c r="BN94" s="14" t="s">
        <v>986</v>
      </c>
      <c r="BO94" s="165" t="s">
        <v>986</v>
      </c>
      <c r="BP94" s="16" t="s">
        <v>1460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1461</v>
      </c>
      <c r="BK95" s="16" t="s">
        <v>1462</v>
      </c>
      <c r="BL95" s="15"/>
      <c r="BM95" s="14" t="s">
        <v>981</v>
      </c>
      <c r="BN95" s="14" t="s">
        <v>998</v>
      </c>
      <c r="BO95" s="165" t="s">
        <v>1071</v>
      </c>
      <c r="BP95" s="16" t="s">
        <v>1463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1461</v>
      </c>
      <c r="BK96" s="16" t="s">
        <v>1464</v>
      </c>
      <c r="BL96" s="15"/>
      <c r="BM96" s="14" t="s">
        <v>981</v>
      </c>
      <c r="BN96" s="14" t="s">
        <v>998</v>
      </c>
      <c r="BO96" s="165" t="s">
        <v>1071</v>
      </c>
      <c r="BP96" s="16" t="s">
        <v>1465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1466</v>
      </c>
      <c r="BK97" s="16" t="s">
        <v>1467</v>
      </c>
      <c r="BL97" s="15"/>
      <c r="BM97" s="14" t="s">
        <v>986</v>
      </c>
      <c r="BN97" s="14" t="s">
        <v>986</v>
      </c>
      <c r="BO97" s="165" t="s">
        <v>986</v>
      </c>
      <c r="BP97" s="16" t="s">
        <v>1468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1469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1470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1471</v>
      </c>
      <c r="N99" s="204" t="s">
        <v>1472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1473</v>
      </c>
      <c r="AN99" s="278" t="s">
        <v>1474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1475</v>
      </c>
      <c r="BK99" s="16" t="s">
        <v>1476</v>
      </c>
      <c r="BL99" s="15"/>
      <c r="BM99" s="14" t="s">
        <v>973</v>
      </c>
      <c r="BN99" s="14" t="s">
        <v>1004</v>
      </c>
      <c r="BO99" s="165" t="s">
        <v>1082</v>
      </c>
      <c r="BP99" s="16" t="s">
        <v>1476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1478</v>
      </c>
      <c r="BK100" s="16" t="s">
        <v>1479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1480</v>
      </c>
      <c r="BK101" s="16" t="s">
        <v>1481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1482</v>
      </c>
      <c r="N103" s="204" t="s">
        <v>1483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1484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1485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1466</v>
      </c>
      <c r="BK104" s="16" t="s">
        <v>1486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1487</v>
      </c>
      <c r="BK105" s="16" t="s">
        <v>1488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1489</v>
      </c>
      <c r="BK106" s="16" t="s">
        <v>1490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1490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1491</v>
      </c>
      <c r="BK107" s="16" t="s">
        <v>1491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1458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1492</v>
      </c>
      <c r="BK108" s="16" t="s">
        <v>1492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1493</v>
      </c>
      <c r="BK109" s="16" t="s">
        <v>1494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1473</v>
      </c>
      <c r="N110" s="204" t="s">
        <v>1474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1495</v>
      </c>
      <c r="BK110" s="16" t="s">
        <v>1495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1495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1477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1496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1497</v>
      </c>
      <c r="BK111" s="16" t="s">
        <v>1498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1498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1500</v>
      </c>
      <c r="W112" s="173" t="s">
        <v>1501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1502</v>
      </c>
      <c r="BK112" s="16" t="s">
        <v>1502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1503</v>
      </c>
      <c r="N113" s="204" t="s">
        <v>1504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1505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1506</v>
      </c>
      <c r="BK113" s="174" t="s">
        <v>1507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1508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1509</v>
      </c>
      <c r="BK114" s="16" t="s">
        <v>1510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1510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1511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1512</v>
      </c>
      <c r="N115" s="204" t="s">
        <v>1513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1514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1497</v>
      </c>
      <c r="BK115" s="16" t="s">
        <v>1515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1515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1516</v>
      </c>
      <c r="BK116" s="16" t="s">
        <v>1516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1516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1517</v>
      </c>
      <c r="BK117" s="16" t="s">
        <v>1518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1518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1497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1477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1519</v>
      </c>
      <c r="BK120" s="16" t="s">
        <v>1519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1519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1520</v>
      </c>
      <c r="N121" s="204" t="s">
        <v>1521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1519</v>
      </c>
      <c r="BK121" s="16" t="s">
        <v>1519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1519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1522</v>
      </c>
      <c r="J122" s="217">
        <v>74</v>
      </c>
      <c r="K122" s="217">
        <v>26</v>
      </c>
      <c r="L122" s="83" t="s">
        <v>607</v>
      </c>
      <c r="M122" s="204" t="s">
        <v>1523</v>
      </c>
      <c r="N122" s="204" t="s">
        <v>1524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1525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1507</v>
      </c>
      <c r="BK122" s="174" t="s">
        <v>1507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1529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1530</v>
      </c>
      <c r="BK123" s="16" t="s">
        <v>1530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1531</v>
      </c>
      <c r="BK124" s="16" t="s">
        <v>1532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1533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1534</v>
      </c>
      <c r="BK130" s="16" t="s">
        <v>1535</v>
      </c>
      <c r="BL130" s="15" t="s">
        <v>1536</v>
      </c>
      <c r="BM130" s="14" t="s">
        <v>986</v>
      </c>
      <c r="BN130" s="14" t="s">
        <v>986</v>
      </c>
      <c r="BO130" s="165" t="s">
        <v>986</v>
      </c>
      <c r="BP130" s="16" t="s">
        <v>1535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1537</v>
      </c>
      <c r="I131" s="173" t="s">
        <v>1537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1538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1539</v>
      </c>
      <c r="W131" s="217" t="s">
        <v>1540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1541</v>
      </c>
      <c r="BK131" s="16" t="s">
        <v>1541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1541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1542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1543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1544</v>
      </c>
      <c r="BK132" s="16" t="s">
        <v>1545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1473</v>
      </c>
      <c r="N133" s="204" t="s">
        <v>1474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1546</v>
      </c>
      <c r="BK133" s="324" t="s">
        <v>1547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1469</v>
      </c>
      <c r="W134" s="319" t="s">
        <v>1548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1549</v>
      </c>
      <c r="BK134" s="324" t="s">
        <v>1541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1541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1477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1549</v>
      </c>
      <c r="BK135" s="16" t="s">
        <v>1550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1549</v>
      </c>
      <c r="BK136" s="324" t="s">
        <v>1551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1552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1526</v>
      </c>
      <c r="AL137" s="278" t="str">
        <f>IF(BS_CONTROLE[[#This Row],[Local - Encerramento]]=0, "-", BS_CONTROLE[[#This Row],[Local - Encerramento]])</f>
        <v>TID2</v>
      </c>
      <c r="AM137" s="278" t="s">
        <v>1527</v>
      </c>
      <c r="AN137" s="278" t="s">
        <v>1528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1549</v>
      </c>
      <c r="BK137" s="16" t="s">
        <v>1553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1554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1508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1555</v>
      </c>
      <c r="BK138" s="16" t="s">
        <v>1556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1557</v>
      </c>
      <c r="BK139" s="16" t="s">
        <v>1558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1559</v>
      </c>
      <c r="BK140" s="16" t="s">
        <v>1560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1561</v>
      </c>
      <c r="N141" s="217" t="s">
        <v>1562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1563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1564</v>
      </c>
      <c r="BK141" s="16" t="s">
        <v>1565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/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1543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1537</v>
      </c>
      <c r="I145" s="173" t="s">
        <v>1537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1538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1539</v>
      </c>
      <c r="W145" s="217" t="s">
        <v>1540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1471</v>
      </c>
      <c r="N147" s="204" t="s">
        <v>1472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1566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1567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1568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1569</v>
      </c>
      <c r="N149" s="204" t="s">
        <v>1569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1552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1508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1522</v>
      </c>
      <c r="J151" s="217">
        <v>74</v>
      </c>
      <c r="K151" s="217">
        <v>25</v>
      </c>
      <c r="L151" s="83" t="s">
        <v>607</v>
      </c>
      <c r="M151" s="204" t="s">
        <v>1523</v>
      </c>
      <c r="N151" s="204" t="s">
        <v>1524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1570</v>
      </c>
      <c r="X151" s="218" t="s">
        <v>956</v>
      </c>
      <c r="Y151" s="158"/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1571</v>
      </c>
      <c r="J153" s="217">
        <v>101</v>
      </c>
      <c r="K153" s="217">
        <v>1</v>
      </c>
      <c r="L153" s="83" t="s">
        <v>607</v>
      </c>
      <c r="M153" s="204" t="s">
        <v>1572</v>
      </c>
      <c r="N153" s="204" t="s">
        <v>1573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1563</v>
      </c>
      <c r="W153" s="173" t="s">
        <v>1312</v>
      </c>
      <c r="X153" s="218" t="s">
        <v>956</v>
      </c>
      <c r="Y153" s="158"/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Y153 V154:Y451 V146:Y152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Z146:Z148 Y132:Z140 Y154:Z475 Y149:Z150 Z153:Z154 Y152:Z152 Y151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Z146:Z148 Y132:Z140 Y154:Z475 Y149:Z150 Z153:Z154 Y152:Z152 Y151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48">
    <cfRule type="cellIs" dxfId="251" priority="285" operator="equal">
      <formula>"OPORTUNIDADE"</formula>
    </cfRule>
  </conditionalFormatting>
  <conditionalFormatting sqref="Y145:Y148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2:Y154">
    <cfRule type="cellIs" dxfId="221" priority="206" operator="equal">
      <formula>"OPORTUNIDADE"</formula>
    </cfRule>
  </conditionalFormatting>
  <conditionalFormatting sqref="Y152: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2:Y154">
    <cfRule type="cellIs" dxfId="218" priority="203" operator="equal">
      <formula>"OPORTUNIDADE"</formula>
    </cfRule>
  </conditionalFormatting>
  <conditionalFormatting sqref="Y152: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2:Y154">
    <cfRule type="cellIs" dxfId="209" priority="185" operator="equal">
      <formula>"OPORTUNIDADE"</formula>
    </cfRule>
  </conditionalFormatting>
  <conditionalFormatting sqref="Y152: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5" sqref="A5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1574</v>
      </c>
      <c r="D5" s="358"/>
      <c r="E5" s="358"/>
      <c r="F5" s="358"/>
      <c r="G5" s="358"/>
      <c r="H5" s="358"/>
      <c r="I5" s="358"/>
      <c r="J5" s="359"/>
      <c r="K5" s="360" t="s">
        <v>1575</v>
      </c>
      <c r="L5" s="361"/>
      <c r="M5" s="361"/>
      <c r="N5" s="361"/>
      <c r="O5" s="362" t="s">
        <v>1576</v>
      </c>
      <c r="P5" s="363"/>
      <c r="Q5" s="364"/>
    </row>
    <row r="6" spans="1:17" s="93" customFormat="1" ht="15.75" customHeight="1">
      <c r="A6" s="87" t="s">
        <v>1577</v>
      </c>
      <c r="B6" s="94" t="s">
        <v>1578</v>
      </c>
      <c r="C6" s="95" t="s">
        <v>1163</v>
      </c>
      <c r="D6" s="96" t="s">
        <v>1164</v>
      </c>
      <c r="E6" s="95" t="s">
        <v>1579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1580</v>
      </c>
      <c r="M6" s="139" t="s">
        <v>626</v>
      </c>
      <c r="N6" s="140" t="s">
        <v>1158</v>
      </c>
      <c r="O6" s="246" t="s">
        <v>1201</v>
      </c>
      <c r="P6" s="157"/>
      <c r="Q6" s="193" t="s">
        <v>1581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2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B140" sqref="B140:U15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1582</v>
      </c>
      <c r="W1" s="370"/>
      <c r="X1" s="370"/>
      <c r="Y1" s="104"/>
    </row>
    <row r="2" spans="1:25" s="100" customFormat="1" ht="11.25" customHeight="1">
      <c r="A2" s="105" t="s">
        <v>1583</v>
      </c>
      <c r="B2" s="105" t="s">
        <v>1578</v>
      </c>
      <c r="C2" s="105" t="s">
        <v>603</v>
      </c>
      <c r="D2" s="106" t="s">
        <v>1163</v>
      </c>
      <c r="E2" s="106" t="s">
        <v>1164</v>
      </c>
      <c r="F2" s="106" t="s">
        <v>1577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1584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>
        <f ca="1">_xlfn.XLOOKUP(G148&amp;$W$2,BS_CONTROLE[CHAVE],BS_CONTROLE[Quantidade_11],"-")</f>
        <v>6000</v>
      </c>
      <c r="X148" s="112">
        <f ca="1">_xlfn.XLOOKUP(G148&amp;$X$2,BS_CONTROLE[CHAVE],BS_CONTROLE[Quantidade_11],"-")</f>
        <v>40000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5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1585</v>
      </c>
      <c r="C2" s="95" t="s">
        <v>1148</v>
      </c>
      <c r="D2" s="95" t="s">
        <v>1150</v>
      </c>
      <c r="E2" s="95" t="s">
        <v>1586</v>
      </c>
      <c r="F2" s="95" t="s">
        <v>1587</v>
      </c>
      <c r="G2" s="95" t="s">
        <v>1588</v>
      </c>
      <c r="H2" s="95" t="s">
        <v>1589</v>
      </c>
      <c r="I2" s="95" t="s">
        <v>1590</v>
      </c>
      <c r="J2" s="95" t="s">
        <v>1591</v>
      </c>
      <c r="K2" s="131" t="s">
        <v>1592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2025-11-10T19:25:55Z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