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618" documentId="120_S{118792C3-22EF-5104-A093-F22BFE3913F3}" xr6:coauthVersionLast="47" xr6:coauthVersionMax="47" xr10:uidLastSave="{A7556886-C14C-42CF-8D70-2ECA51731CF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5" l="1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/>
  <c r="BR36" i="1"/>
  <c r="BS36" i="1"/>
  <c r="BT36" i="1"/>
  <c r="A37" i="1"/>
  <c r="C37" i="1"/>
  <c r="G37" i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BB37" i="1"/>
  <c r="BE37" i="1" a="1"/>
  <c r="BE37" i="1"/>
  <c r="BR37" i="1"/>
  <c r="BS37" i="1"/>
  <c r="BT37" i="1"/>
  <c r="A38" i="1"/>
  <c r="C38" i="1"/>
  <c r="G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BB38" i="1"/>
  <c r="BE38" i="1" a="1"/>
  <c r="BE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/>
  <c r="BR39" i="1"/>
  <c r="BS39" i="1"/>
  <c r="BT39" i="1"/>
  <c r="A40" i="1"/>
  <c r="C40" i="1"/>
  <c r="G40" i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BB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BB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BB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BB43" i="1"/>
  <c r="BE43" i="1" a="1"/>
  <c r="BE43" i="1"/>
  <c r="BR43" i="1"/>
  <c r="BS43" i="1"/>
  <c r="BT43" i="1"/>
  <c r="A44" i="1"/>
  <c r="C44" i="1"/>
  <c r="G44" i="1"/>
  <c r="R44" i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BB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BB45" i="1"/>
  <c r="BE45" i="1" a="1"/>
  <c r="BE45" i="1"/>
  <c r="BR45" i="1"/>
  <c r="BS45" i="1"/>
  <c r="BT45" i="1"/>
  <c r="A46" i="1"/>
  <c r="C46" i="1"/>
  <c r="G46" i="1"/>
  <c r="R46" i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BB46" i="1"/>
  <c r="BE46" i="1" a="1"/>
  <c r="BE46" i="1"/>
  <c r="BR46" i="1"/>
  <c r="BS46" i="1"/>
  <c r="BT46" i="1"/>
  <c r="A47" i="1"/>
  <c r="C47" i="1"/>
  <c r="G47" i="1"/>
  <c r="R47" i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BB47" i="1"/>
  <c r="BE47" i="1" a="1"/>
  <c r="BE47" i="1"/>
  <c r="BR47" i="1"/>
  <c r="BS47" i="1"/>
  <c r="BT47" i="1"/>
  <c r="A48" i="1"/>
  <c r="C48" i="1"/>
  <c r="G48" i="1"/>
  <c r="R48" i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BB48" i="1"/>
  <c r="BE48" i="1" a="1"/>
  <c r="BE48" i="1"/>
  <c r="BR48" i="1"/>
  <c r="BS48" i="1"/>
  <c r="BT48" i="1"/>
  <c r="A49" i="1"/>
  <c r="C49" i="1"/>
  <c r="G49" i="1"/>
  <c r="R49" i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BB49" i="1"/>
  <c r="BE49" i="1" a="1"/>
  <c r="BE49" i="1"/>
  <c r="BR49" i="1"/>
  <c r="BS49" i="1"/>
  <c r="BT49" i="1"/>
  <c r="A50" i="1"/>
  <c r="C50" i="1"/>
  <c r="G50" i="1"/>
  <c r="R50" i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BB50" i="1"/>
  <c r="BE50" i="1" a="1"/>
  <c r="BE50" i="1"/>
  <c r="BR50" i="1"/>
  <c r="BS50" i="1"/>
  <c r="BT50" i="1"/>
  <c r="A51" i="1"/>
  <c r="C51" i="1"/>
  <c r="G51" i="1"/>
  <c r="R51" i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BB51" i="1"/>
  <c r="BE51" i="1" a="1"/>
  <c r="BE51" i="1"/>
  <c r="BR51" i="1"/>
  <c r="BS51" i="1"/>
  <c r="BT51" i="1"/>
  <c r="A52" i="1"/>
  <c r="C52" i="1"/>
  <c r="G52" i="1"/>
  <c r="M52" i="1" a="1"/>
  <c r="M52" i="1"/>
  <c r="K49" i="15" s="1"/>
  <c r="N52" i="1" a="1"/>
  <c r="N52" i="1"/>
  <c r="L49" i="15" s="1"/>
  <c r="R52" i="1"/>
  <c r="S52" i="1" a="1"/>
  <c r="S52" i="1"/>
  <c r="D49" i="15" s="1"/>
  <c r="T52" i="1" a="1"/>
  <c r="T52" i="1"/>
  <c r="E49" i="15" s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BB52" i="1"/>
  <c r="BE52" i="1" a="1"/>
  <c r="BE52" i="1"/>
  <c r="BR52" i="1"/>
  <c r="BS52" i="1"/>
  <c r="BT52" i="1"/>
  <c r="A53" i="1"/>
  <c r="C53" i="1"/>
  <c r="G53" i="1"/>
  <c r="R53" i="1"/>
  <c r="S53" i="1" a="1"/>
  <c r="S53" i="1"/>
  <c r="D50" i="15" s="1"/>
  <c r="T53" i="1" a="1"/>
  <c r="T53" i="1"/>
  <c r="E50" i="15" s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BB53" i="1"/>
  <c r="BE53" i="1" a="1"/>
  <c r="BE53" i="1"/>
  <c r="BR53" i="1"/>
  <c r="BS53" i="1"/>
  <c r="BT53" i="1"/>
  <c r="A54" i="1"/>
  <c r="C54" i="1"/>
  <c r="G54" i="1"/>
  <c r="R54" i="1"/>
  <c r="S54" i="1" a="1"/>
  <c r="S54" i="1"/>
  <c r="D51" i="15" s="1"/>
  <c r="T54" i="1" a="1"/>
  <c r="T54" i="1"/>
  <c r="E51" i="15" s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BB54" i="1"/>
  <c r="BE54" i="1" a="1"/>
  <c r="BE54" i="1"/>
  <c r="BR54" i="1"/>
  <c r="BS54" i="1"/>
  <c r="BT54" i="1"/>
  <c r="A55" i="1"/>
  <c r="C55" i="1"/>
  <c r="G55" i="1"/>
  <c r="R55" i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BB55" i="1"/>
  <c r="BE55" i="1" a="1"/>
  <c r="BE55" i="1"/>
  <c r="BR55" i="1"/>
  <c r="BS55" i="1"/>
  <c r="BT55" i="1"/>
  <c r="A56" i="1"/>
  <c r="C56" i="1"/>
  <c r="G56" i="1"/>
  <c r="R56" i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BB56" i="1"/>
  <c r="BE56" i="1" a="1"/>
  <c r="BE56" i="1"/>
  <c r="BR56" i="1"/>
  <c r="BS56" i="1"/>
  <c r="BT56" i="1"/>
  <c r="A57" i="1"/>
  <c r="C57" i="1"/>
  <c r="G57" i="1"/>
  <c r="R57" i="1"/>
  <c r="S57" i="1" a="1"/>
  <c r="S57" i="1"/>
  <c r="D54" i="15" s="1"/>
  <c r="T57" i="1" a="1"/>
  <c r="T57" i="1"/>
  <c r="E54" i="15" s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BB57" i="1"/>
  <c r="BE57" i="1" a="1"/>
  <c r="BE57" i="1"/>
  <c r="BR57" i="1"/>
  <c r="BS57" i="1"/>
  <c r="BT57" i="1"/>
  <c r="A58" i="1"/>
  <c r="C58" i="1"/>
  <c r="G58" i="1"/>
  <c r="M58" i="1" a="1"/>
  <c r="M58" i="1"/>
  <c r="K55" i="15" s="1"/>
  <c r="N58" i="1" a="1"/>
  <c r="N58" i="1"/>
  <c r="L55" i="15" s="1"/>
  <c r="R58" i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BB58" i="1"/>
  <c r="BE58" i="1" a="1"/>
  <c r="BE58" i="1"/>
  <c r="BR58" i="1"/>
  <c r="BS58" i="1"/>
  <c r="BT58" i="1"/>
  <c r="A59" i="1"/>
  <c r="C59" i="1"/>
  <c r="G59" i="1"/>
  <c r="R59" i="1"/>
  <c r="S59" i="1" a="1"/>
  <c r="S59" i="1"/>
  <c r="D56" i="15" s="1"/>
  <c r="T59" i="1" a="1"/>
  <c r="T59" i="1"/>
  <c r="E56" i="15" s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BB59" i="1"/>
  <c r="BE59" i="1" a="1"/>
  <c r="BE59" i="1"/>
  <c r="BR59" i="1"/>
  <c r="BS59" i="1"/>
  <c r="BT59" i="1"/>
  <c r="A60" i="1"/>
  <c r="C60" i="1"/>
  <c r="G60" i="1"/>
  <c r="R60" i="1"/>
  <c r="S60" i="1" a="1"/>
  <c r="S60" i="1"/>
  <c r="D57" i="15" s="1"/>
  <c r="T60" i="1" a="1"/>
  <c r="T60" i="1"/>
  <c r="E57" i="15" s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BB60" i="1"/>
  <c r="BE60" i="1" a="1"/>
  <c r="BE60" i="1"/>
  <c r="BR60" i="1"/>
  <c r="BS60" i="1"/>
  <c r="BT60" i="1"/>
  <c r="A61" i="1"/>
  <c r="C61" i="1"/>
  <c r="G61" i="1"/>
  <c r="R61" i="1"/>
  <c r="S61" i="1" a="1"/>
  <c r="S61" i="1"/>
  <c r="D58" i="15" s="1"/>
  <c r="T61" i="1" a="1"/>
  <c r="T61" i="1"/>
  <c r="E58" i="15" s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BB61" i="1"/>
  <c r="BE61" i="1" a="1"/>
  <c r="BE61" i="1"/>
  <c r="BR61" i="1"/>
  <c r="BS61" i="1"/>
  <c r="BT61" i="1"/>
  <c r="A62" i="1"/>
  <c r="C62" i="1"/>
  <c r="G62" i="1"/>
  <c r="R62" i="1"/>
  <c r="S62" i="1" a="1"/>
  <c r="S62" i="1"/>
  <c r="D59" i="15" s="1"/>
  <c r="T62" i="1" a="1"/>
  <c r="T62" i="1"/>
  <c r="E59" i="15" s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BB62" i="1"/>
  <c r="BE62" i="1" a="1"/>
  <c r="BE62" i="1"/>
  <c r="BR62" i="1"/>
  <c r="BS62" i="1"/>
  <c r="BT62" i="1"/>
  <c r="A63" i="1"/>
  <c r="C63" i="1"/>
  <c r="G63" i="1"/>
  <c r="R63" i="1"/>
  <c r="S63" i="1" a="1"/>
  <c r="S63" i="1"/>
  <c r="D60" i="15" s="1"/>
  <c r="T63" i="1" a="1"/>
  <c r="T63" i="1"/>
  <c r="E60" i="15" s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BB63" i="1"/>
  <c r="BE63" i="1" a="1"/>
  <c r="BE63" i="1"/>
  <c r="BR63" i="1"/>
  <c r="BS63" i="1"/>
  <c r="BT63" i="1"/>
  <c r="A64" i="1"/>
  <c r="C64" i="1"/>
  <c r="G64" i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/>
  <c r="BR64" i="1"/>
  <c r="BS64" i="1"/>
  <c r="BT64" i="1"/>
  <c r="A65" i="1"/>
  <c r="C65" i="1"/>
  <c r="G65" i="1"/>
  <c r="R65" i="1"/>
  <c r="S65" i="1" a="1"/>
  <c r="S65" i="1"/>
  <c r="D62" i="15" s="1"/>
  <c r="T65" i="1" a="1"/>
  <c r="T65" i="1" s="1"/>
  <c r="E62" i="15" s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/>
  <c r="AI66" i="1"/>
  <c r="AJ66" i="1"/>
  <c r="AK66" i="1"/>
  <c r="K66" i="10" s="1"/>
  <c r="AL66" i="1"/>
  <c r="AN66" i="1"/>
  <c r="AO66" i="1"/>
  <c r="AP66" i="1"/>
  <c r="M66" i="10" s="1"/>
  <c r="AQ66" i="1"/>
  <c r="BB66" i="1"/>
  <c r="BE66" i="1" a="1"/>
  <c r="BE66" i="1" s="1"/>
  <c r="BR66" i="1"/>
  <c r="BS66" i="1"/>
  <c r="BT66" i="1"/>
  <c r="A67" i="1"/>
  <c r="C67" i="1"/>
  <c r="G67" i="1"/>
  <c r="M67" i="1" a="1"/>
  <c r="M67" i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K67" i="10" s="1"/>
  <c r="AL67" i="1"/>
  <c r="AM67" i="1"/>
  <c r="AN67" i="1"/>
  <c r="AO67" i="1"/>
  <c r="AP67" i="1"/>
  <c r="M67" i="10" s="1"/>
  <c r="AQ67" i="1"/>
  <c r="BB67" i="1"/>
  <c r="BR67" i="1"/>
  <c r="BS67" i="1"/>
  <c r="BT67" i="1"/>
  <c r="A68" i="1"/>
  <c r="C68" i="1"/>
  <c r="G68" i="1"/>
  <c r="AM68" i="1"/>
  <c r="R68" i="1"/>
  <c r="S68" i="1" a="1"/>
  <c r="S68" i="1" s="1"/>
  <c r="D65" i="15" s="1"/>
  <c r="T68" i="1" a="1"/>
  <c r="T68" i="1"/>
  <c r="E65" i="15" s="1"/>
  <c r="U68" i="1" a="1"/>
  <c r="U68" i="1" s="1"/>
  <c r="AJ68" i="1"/>
  <c r="AK68" i="1"/>
  <c r="K68" i="10" s="1"/>
  <c r="AL68" i="1"/>
  <c r="AO68" i="1"/>
  <c r="AP68" i="1"/>
  <c r="M68" i="10" s="1"/>
  <c r="AQ68" i="1"/>
  <c r="BB68" i="1"/>
  <c r="BE68" i="1" a="1"/>
  <c r="BE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AJ73" i="1"/>
  <c r="AK73" i="1"/>
  <c r="K73" i="10" s="1"/>
  <c r="AL73" i="1"/>
  <c r="AN73" i="1"/>
  <c r="AO73" i="1"/>
  <c r="AP73" i="1"/>
  <c r="M73" i="10" s="1"/>
  <c r="AQ73" i="1"/>
  <c r="BB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AJ80" i="1"/>
  <c r="AK80" i="1"/>
  <c r="K80" i="10" s="1"/>
  <c r="AL80" i="1"/>
  <c r="AO80" i="1"/>
  <c r="AP80" i="1"/>
  <c r="M80" i="10" s="1"/>
  <c r="AQ80" i="1"/>
  <c r="BR80" i="1"/>
  <c r="BB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AJ83" i="1"/>
  <c r="AK83" i="1"/>
  <c r="K83" i="10" s="1"/>
  <c r="AL83" i="1"/>
  <c r="AO83" i="1"/>
  <c r="AP83" i="1"/>
  <c r="M83" i="10" s="1"/>
  <c r="AQ83" i="1"/>
  <c r="BB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AJ86" i="1"/>
  <c r="AK86" i="1"/>
  <c r="K86" i="10" s="1"/>
  <c r="AL86" i="1"/>
  <c r="AO86" i="1"/>
  <c r="AP86" i="1"/>
  <c r="M86" i="10" s="1"/>
  <c r="AQ86" i="1"/>
  <c r="BB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L92" i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AO101" i="1"/>
  <c r="AP101" i="1"/>
  <c r="M101" i="10" s="1"/>
  <c r="AQ101" i="1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K102" i="10" s="1"/>
  <c r="AL102" i="1"/>
  <c r="AO102" i="1"/>
  <c r="AP102" i="1"/>
  <c r="M102" i="10" s="1"/>
  <c r="AQ102" i="1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M105" i="1" a="1"/>
  <c r="M105" i="1" s="1"/>
  <c r="K102" i="15" s="1"/>
  <c r="N105" i="1" a="1"/>
  <c r="N105" i="1" s="1"/>
  <c r="L102" i="15" s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M106" i="1" a="1"/>
  <c r="M106" i="1" s="1"/>
  <c r="K103" i="15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M107" i="1" a="1"/>
  <c r="M107" i="1" s="1"/>
  <c r="K104" i="15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M108" i="1" a="1"/>
  <c r="M108" i="1" s="1"/>
  <c r="K105" i="15" s="1"/>
  <c r="N108" i="1" a="1"/>
  <c r="N108" i="1" s="1"/>
  <c r="L105" i="15" s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M109" i="1" a="1"/>
  <c r="M109" i="1" s="1"/>
  <c r="K106" i="15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M111" i="1" a="1"/>
  <c r="M111" i="1" s="1"/>
  <c r="K108" i="15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M112" i="1" a="1"/>
  <c r="M112" i="1" s="1"/>
  <c r="K109" i="15" s="1"/>
  <c r="N112" i="1" a="1"/>
  <c r="N112" i="1" s="1"/>
  <c r="L109" i="15" s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M113" i="1" a="1"/>
  <c r="M113" i="1" s="1"/>
  <c r="K110" i="15" s="1"/>
  <c r="N113" i="1" a="1"/>
  <c r="N113" i="1" s="1"/>
  <c r="L110" i="15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M115" i="1" a="1"/>
  <c r="M115" i="1" s="1"/>
  <c r="K112" i="15" s="1"/>
  <c r="N115" i="1" a="1"/>
  <c r="N115" i="1" s="1"/>
  <c r="L112" i="15" s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M116" i="1" a="1"/>
  <c r="M116" i="1" s="1"/>
  <c r="K113" i="15" s="1"/>
  <c r="N116" i="1" a="1"/>
  <c r="N116" i="1" s="1"/>
  <c r="L113" i="15" s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M117" i="1" a="1"/>
  <c r="M117" i="1" s="1"/>
  <c r="K114" i="15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M118" i="1" a="1"/>
  <c r="M118" i="1" s="1"/>
  <c r="K115" i="15" s="1"/>
  <c r="N118" i="1" a="1"/>
  <c r="N118" i="1" s="1"/>
  <c r="L115" i="15" s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M119" i="1" a="1"/>
  <c r="M119" i="1" s="1"/>
  <c r="K116" i="15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M120" i="1" a="1"/>
  <c r="M120" i="1" s="1"/>
  <c r="K117" i="15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M121" i="1" a="1"/>
  <c r="M121" i="1" s="1"/>
  <c r="K118" i="15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M122" i="1" a="1"/>
  <c r="M122" i="1" s="1"/>
  <c r="K119" i="15" s="1"/>
  <c r="N122" i="1" a="1"/>
  <c r="N122" i="1" s="1"/>
  <c r="L119" i="15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M123" i="1" a="1"/>
  <c r="M123" i="1" s="1"/>
  <c r="K120" i="15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M124" i="1" a="1"/>
  <c r="M124" i="1" s="1"/>
  <c r="K121" i="15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M125" i="1" a="1"/>
  <c r="M125" i="1" s="1"/>
  <c r="K122" i="15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M131" i="1" a="1"/>
  <c r="M131" i="1" s="1"/>
  <c r="K128" i="15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M132" i="1" a="1"/>
  <c r="M132" i="1" s="1"/>
  <c r="K129" i="15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AP132" i="1"/>
  <c r="M132" i="10" s="1"/>
  <c r="AQ132" i="1"/>
  <c r="BR132" i="1"/>
  <c r="BS132" i="1"/>
  <c r="BT132" i="1"/>
  <c r="A133" i="1"/>
  <c r="C133" i="1"/>
  <c r="G133" i="1"/>
  <c r="M133" i="1" a="1"/>
  <c r="M133" i="1" s="1"/>
  <c r="K130" i="15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M134" i="1" a="1"/>
  <c r="M134" i="1" s="1"/>
  <c r="K131" i="15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M135" i="1" a="1"/>
  <c r="M135" i="1" s="1"/>
  <c r="K132" i="15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AO139" i="1"/>
  <c r="AP139" i="1"/>
  <c r="M139" i="10" s="1"/>
  <c r="AQ139" i="1"/>
  <c r="BR139" i="1"/>
  <c r="BS139" i="1"/>
  <c r="BT139" i="1"/>
  <c r="A140" i="1"/>
  <c r="C140" i="1"/>
  <c r="G140" i="1"/>
  <c r="M140" i="1" a="1"/>
  <c r="M140" i="1" s="1"/>
  <c r="K137" i="15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M142" i="1" a="1"/>
  <c r="M142" i="1" s="1"/>
  <c r="K139" i="15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M174" i="1" a="1"/>
  <c r="M174" i="1" s="1"/>
  <c r="K171" i="15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C996" i="1" l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AM139" i="1"/>
  <c r="N139" i="10" s="1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AM102" i="1"/>
  <c r="N102" i="10" s="1"/>
  <c r="AM101" i="1"/>
  <c r="N101" i="10" s="1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AM92" i="1"/>
  <c r="N92" i="10" s="1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92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1" i="1"/>
  <c r="AN102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2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AN142" i="1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<sst xmlns="http://schemas.openxmlformats.org/spreadsheetml/2006/main" count="4155" uniqueCount="1259">
  <si>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</si>
  <si>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</si>
  <si>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</si>
  <si>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</si>
  <si>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</si>
  <si>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</si>
  <si>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</si>
  <si>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</si>
  <si>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</si>
  <si>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</si>
  <si>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</si>
  <si>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</si>
  <si>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</si>
  <si>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</si>
  <si>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</si>
  <si>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</si>
  <si>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</si>
  <si>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</si>
  <si>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</si>
  <si>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</si>
  <si>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</si>
  <si>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</si>
  <si>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</si>
  <si>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</si>
  <si>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</si>
  <si>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</si>
  <si>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</si>
  <si>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</si>
  <si>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</si>
  <si>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</si>
  <si>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</si>
  <si>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</si>
  <si>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</si>
  <si>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</si>
  <si>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</si>
  <si>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</si>
  <si>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</si>
  <si>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</si>
  <si>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</si>
  <si>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</si>
  <si>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</si>
  <si>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</si>
  <si>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</si>
  <si>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</si>
  <si>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</si>
  <si>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</si>
  <si>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</si>
  <si>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</si>
  <si>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</si>
  <si>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</si>
  <si>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</si>
  <si>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</si>
  <si>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</si>
  <si>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</si>
  <si>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</si>
  <si>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</si>
  <si>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</si>
  <si>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</si>
  <si>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</si>
  <si>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</si>
  <si>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</si>
  <si>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</si>
  <si>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</si>
  <si>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</si>
  <si>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</si>
  <si>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</si>
  <si>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</si>
  <si>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</si>
  <si>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</si>
  <si>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</si>
  <si>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</si>
  <si>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</si>
  <si>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</si>
  <si>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</si>
  <si>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</si>
  <si>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</si>
  <si>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</si>
  <si>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</si>
  <si>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</si>
  <si>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</si>
  <si>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</si>
  <si>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</si>
  <si>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</si>
  <si>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</si>
  <si>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</si>
  <si>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</si>
  <si>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</si>
  <si>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</si>
  <si>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</si>
  <si>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</si>
  <si>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</si>
  <si>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</si>
  <si>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</si>
  <si>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</si>
  <si>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</si>
  <si>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</si>
  <si>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</si>
  <si>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</si>
  <si>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</si>
  <si>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</si>
  <si>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</si>
  <si>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</si>
  <si>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</si>
  <si>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</si>
  <si>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</si>
  <si>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</si>
  <si>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</si>
  <si>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</si>
  <si>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</si>
  <si>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</si>
  <si>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</si>
  <si>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</si>
  <si>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</si>
  <si>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</si>
  <si>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</si>
  <si>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</si>
  <si>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</si>
  <si>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</si>
  <si>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</si>
  <si>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</si>
  <si>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</si>
  <si>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</si>
  <si>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</si>
  <si>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</si>
  <si>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</si>
  <si>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</si>
  <si>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</si>
  <si>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</si>
  <si>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</si>
  <si>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</si>
  <si>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</si>
  <si>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</si>
  <si>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</si>
  <si>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</si>
  <si>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</si>
  <si>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</si>
  <si>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</si>
  <si>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</si>
  <si>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</si>
  <si>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</si>
  <si>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</si>
  <si>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</si>
  <si>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</si>
  <si>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</si>
  <si>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</si>
  <si>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</si>
  <si>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</si>
  <si>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</si>
  <si>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</si>
  <si>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</si>
  <si>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</si>
  <si>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</si>
  <si>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</si>
  <si>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</si>
  <si>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</si>
  <si>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</si>
  <si>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</si>
  <si>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</si>
  <si>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</si>
  <si>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</si>
  <si>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</si>
  <si>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</si>
  <si>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</si>
  <si>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</si>
  <si>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</si>
  <si>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</si>
  <si>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</si>
  <si>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</si>
  <si>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</si>
  <si>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</si>
  <si>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</si>
  <si>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</si>
  <si>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</si>
  <si>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</si>
  <si>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</si>
  <si>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</si>
  <si>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</si>
  <si>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</si>
  <si>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</si>
  <si>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</si>
  <si>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</si>
  <si>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</si>
  <si>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</si>
  <si>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</si>
  <si>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</si>
  <si>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</si>
  <si>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</si>
  <si>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</si>
  <si>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</si>
  <si>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</si>
  <si>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</si>
  <si>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</si>
  <si>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</si>
  <si>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</si>
  <si>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</si>
  <si>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</si>
  <si>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</si>
  <si>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</si>
  <si>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</si>
  <si>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</si>
  <si>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</si>
  <si>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</si>
  <si>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</si>
  <si>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</si>
  <si>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</si>
  <si>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</si>
  <si>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</si>
  <si>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</si>
  <si>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</si>
  <si>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</si>
  <si>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</si>
  <si>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</si>
  <si>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</si>
  <si>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</si>
  <si>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</si>
  <si>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</si>
  <si>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</si>
  <si>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</si>
  <si>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</si>
  <si>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</si>
  <si>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</si>
  <si>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</si>
  <si>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</si>
  <si>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</si>
  <si>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</si>
  <si>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</si>
  <si>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</si>
  <si>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</si>
  <si>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</si>
  <si>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</si>
  <si>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</si>
  <si>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</si>
  <si>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</si>
  <si>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</si>
  <si>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</si>
  <si>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</si>
  <si>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</si>
  <si>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</si>
  <si>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</si>
  <si>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</si>
  <si>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</si>
  <si>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</si>
  <si>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</si>
  <si>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</si>
  <si>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</si>
  <si>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</si>
  <si>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</si>
  <si>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</si>
  <si>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</si>
  <si>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</si>
  <si>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</si>
  <si>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</si>
  <si>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</si>
  <si>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</si>
  <si>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</si>
  <si>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</si>
  <si>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</si>
  <si>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</si>
  <si>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</si>
  <si>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</si>
  <si>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</si>
  <si>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</si>
  <si>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</si>
  <si>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</si>
  <si>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</si>
  <si>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</si>
  <si>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</si>
  <si>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</si>
  <si>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</si>
  <si>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</si>
  <si>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</si>
  <si>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</si>
  <si>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</si>
  <si>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</si>
  <si>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</si>
  <si>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</si>
  <si>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</si>
  <si>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</si>
  <si>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</si>
  <si>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</si>
  <si>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</si>
  <si>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</si>
  <si>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</si>
  <si>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</si>
  <si>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</si>
  <si>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</si>
  <si>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</si>
  <si>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</si>
  <si>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</si>
  <si>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</si>
  <si>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</si>
  <si>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</si>
  <si>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</si>
  <si>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</si>
  <si>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</si>
  <si>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</si>
  <si>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</si>
  <si>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</si>
  <si>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</si>
  <si>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</si>
  <si>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</si>
  <si>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</si>
  <si>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</si>
  <si>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</si>
  <si>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</si>
  <si>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</si>
  <si>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</si>
  <si>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</si>
  <si>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</si>
  <si>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</si>
  <si>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</si>
  <si>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</si>
  <si>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</si>
  <si>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</si>
  <si>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</si>
  <si>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</si>
  <si>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</si>
  <si>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</si>
  <si>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</si>
  <si>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</si>
  <si>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</si>
  <si>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</si>
  <si>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</si>
  <si>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</si>
  <si>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</si>
  <si>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</si>
  <si>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</si>
  <si>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</si>
  <si>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</si>
  <si>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</si>
  <si>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</si>
  <si>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</si>
  <si>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</si>
  <si>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</si>
  <si>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</si>
  <si>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</si>
  <si>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</si>
  <si>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</si>
  <si>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</si>
  <si>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</si>
  <si>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</si>
  <si>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</si>
  <si>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</si>
  <si>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</si>
  <si>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</si>
  <si>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</si>
  <si>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</si>
  <si>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</si>
  <si>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</si>
  <si>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</si>
  <si>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</si>
  <si>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</si>
  <si>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</si>
  <si>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</si>
  <si>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</si>
  <si>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</si>
  <si>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</si>
  <si>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</si>
  <si>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</si>
  <si>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</si>
  <si>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</si>
  <si>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</si>
  <si>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</si>
  <si>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</si>
  <si>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</si>
  <si>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</si>
  <si>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</si>
  <si>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</si>
  <si>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</si>
  <si>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</si>
  <si>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</si>
  <si>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</si>
  <si>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</si>
  <si>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</si>
  <si>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</si>
  <si>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</si>
  <si>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</si>
  <si>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</si>
  <si>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</si>
  <si>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</si>
  <si>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</si>
  <si>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</si>
  <si>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</si>
  <si>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</si>
  <si>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</si>
  <si>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</si>
  <si>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</si>
  <si>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</si>
  <si>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</si>
  <si>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</si>
  <si>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</si>
  <si>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</si>
  <si>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</si>
  <si>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</si>
  <si>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</si>
  <si>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</si>
  <si>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</si>
  <si>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</si>
  <si>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</si>
  <si>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</si>
  <si>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</si>
  <si>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</si>
  <si>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</si>
  <si>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</si>
  <si>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</si>
  <si>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</si>
  <si>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</si>
  <si>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</si>
  <si>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</si>
  <si>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</si>
  <si>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</si>
  <si>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</si>
  <si>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</si>
  <si>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</si>
  <si>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</si>
  <si>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</si>
  <si>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</si>
  <si>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</si>
  <si>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</si>
  <si>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</si>
  <si>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</si>
  <si>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</si>
  <si>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</si>
  <si>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</si>
  <si>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</si>
  <si>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</si>
  <si>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</si>
  <si>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</si>
  <si>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</si>
  <si>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</si>
  <si>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</si>
  <si>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</si>
  <si>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</si>
  <si>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</si>
  <si>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</si>
  <si>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</si>
  <si>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</si>
  <si>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</si>
  <si>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</si>
  <si>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</si>
  <si>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</si>
  <si>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</si>
  <si>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</si>
  <si>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</si>
  <si>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</si>
  <si>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</si>
  <si>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</si>
  <si>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</si>
  <si>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</si>
  <si>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</si>
  <si>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</si>
  <si>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</si>
  <si>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</si>
  <si>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</si>
  <si>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</si>
  <si>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</si>
  <si>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</si>
  <si>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</si>
  <si>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</si>
  <si>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</si>
  <si>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</si>
  <si>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</si>
  <si>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</si>
  <si>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</si>
  <si>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</si>
  <si>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</si>
  <si>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</si>
  <si>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</si>
  <si>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</si>
  <si>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</si>
  <si>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</si>
  <si>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</si>
  <si>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</si>
  <si>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</si>
  <si>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</si>
  <si>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</si>
  <si>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</si>
  <si>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</si>
  <si>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</si>
  <si>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</si>
  <si>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</si>
  <si>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</si>
  <si>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</si>
  <si>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</si>
  <si>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</si>
  <si>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</si>
  <si>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</si>
  <si>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</si>
  <si>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</si>
  <si>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</si>
  <si>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</si>
  <si>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</si>
  <si>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</si>
  <si>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</si>
  <si>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</si>
  <si>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</si>
  <si>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</si>
  <si>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</si>
  <si>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</si>
  <si>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</si>
  <si>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</si>
  <si>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</si>
  <si>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</si>
  <si>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</si>
  <si>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</si>
  <si>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</si>
  <si>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</si>
  <si>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</si>
  <si>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</si>
  <si>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</si>
  <si>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</si>
  <si>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</si>
  <si>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</si>
  <si>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</si>
  <si>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</si>
  <si>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</si>
  <si>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</si>
  <si>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</si>
  <si>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</si>
  <si>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</si>
  <si>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</si>
  <si>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</si>
  <si>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</si>
  <si>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</si>
  <si>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</si>
  <si>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</si>
  <si>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</si>
  <si>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</si>
  <si>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</si>
  <si>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</si>
  <si>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</si>
  <si>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</si>
  <si>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</si>
  <si>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</si>
  <si>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</si>
  <si>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</si>
  <si>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</si>
  <si>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</si>
  <si>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</si>
  <si>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</si>
  <si>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</si>
  <si>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</si>
  <si>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</si>
  <si>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</si>
  <si>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</si>
  <si>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</si>
  <si>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</si>
  <si>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</si>
  <si>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</si>
  <si>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</si>
  <si>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</si>
  <si>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</si>
  <si>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</si>
  <si>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</si>
  <si>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</si>
  <si>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</si>
  <si>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</si>
  <si>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</si>
  <si>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</si>
  <si>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</si>
  <si>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</si>
  <si>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</si>
  <si>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</si>
  <si>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</si>
  <si>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</si>
  <si>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</si>
  <si>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</si>
  <si>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</si>
  <si>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</si>
  <si>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</si>
  <si>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</si>
  <si>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</si>
  <si>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</si>
  <si>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</si>
  <si>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</si>
  <si>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</si>
  <si>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</si>
  <si>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</si>
  <si>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</si>
  <si>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</si>
  <si>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</si>
  <si>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</si>
  <si>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</si>
  <si>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</si>
  <si>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</si>
  <si>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</si>
  <si>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</si>
  <si>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</si>
  <si>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</si>
  <si>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</si>
  <si>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</si>
  <si>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</si>
  <si>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</si>
  <si>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</si>
  <si>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</si>
  <si>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</si>
  <si>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</si>
  <si>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</si>
  <si>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</si>
  <si>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</si>
  <si>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</si>
  <si>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</si>
  <si>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</si>
  <si>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</si>
  <si>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</si>
  <si>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</si>
  <si>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</si>
  <si>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</si>
  <si>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</si>
  <si>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</si>
  <si>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</si>
  <si>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</si>
  <si>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</si>
  <si>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</si>
  <si>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</si>
  <si>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</si>
  <si>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</si>
  <si>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</si>
  <si>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</si>
  <si>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</si>
  <si>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</si>
  <si>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</si>
  <si>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</si>
  <si>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</si>
  <si>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</si>
  <si>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</si>
  <si>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</si>
  <si>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</si>
  <si>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</si>
  <si>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</si>
  <si>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</si>
  <si>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</si>
  <si>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</si>
  <si>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</si>
  <si>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</si>
  <si>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</si>
  <si>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</si>
  <si>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</si>
  <si>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</si>
  <si>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</si>
  <si>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</si>
  <si>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</si>
  <si>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</si>
  <si>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</si>
  <si>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</si>
  <si>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</si>
  <si>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</si>
  <si>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</si>
  <si>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</si>
  <si>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</si>
  <si>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</si>
  <si>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</si>
  <si>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</si>
  <si>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</si>
  <si>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</si>
  <si>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</si>
  <si>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</si>
  <si>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</si>
  <si>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</si>
  <si>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</si>
  <si>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</si>
  <si>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</si>
  <si>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</si>
  <si>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</si>
  <si>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</si>
  <si>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</si>
  <si>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</si>
  <si>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</si>
  <si>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</si>
  <si>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</si>
  <si>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</si>
  <si>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</si>
  <si>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</si>
  <si>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</si>
  <si>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</si>
  <si>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</si>
  <si>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</si>
  <si>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</si>
  <si>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</si>
  <si>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</si>
  <si>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</si>
  <si>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</si>
  <si>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</si>
  <si>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</si>
  <si>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</si>
  <si>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</si>
  <si>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</si>
  <si>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</si>
  <si>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</si>
  <si>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</si>
  <si>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</si>
  <si>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</si>
  <si>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</si>
  <si>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</si>
  <si>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</si>
  <si>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</si>
  <si>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</si>
  <si>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</si>
  <si>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</si>
  <si>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</si>
  <si>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</si>
  <si>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</si>
  <si>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</si>
  <si>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</si>
  <si>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</si>
  <si>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</si>
  <si>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</si>
  <si>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</si>
  <si>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</si>
  <si>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</si>
  <si>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</si>
  <si>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</si>
  <si>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</si>
  <si>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</si>
  <si>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</si>
  <si>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</si>
  <si>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</si>
  <si>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</si>
  <si>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</si>
  <si>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</si>
  <si>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</si>
  <si>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</si>
  <si>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</si>
  <si>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</si>
  <si>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</si>
  <si>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</si>
  <si>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</si>
  <si>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</si>
  <si>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</si>
  <si>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</si>
  <si>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</si>
  <si>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</si>
  <si>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</si>
  <si>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</si>
  <si>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</si>
  <si>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</si>
  <si>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</si>
  <si>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</si>
  <si>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</si>
  <si>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</si>
  <si>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</si>
  <si>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</si>
  <si>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</si>
  <si>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</si>
  <si>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</si>
  <si>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</si>
  <si>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</si>
  <si>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</si>
  <si>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</si>
  <si>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</si>
  <si>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</si>
  <si>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</si>
  <si>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</si>
  <si>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</si>
  <si>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</si>
  <si>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</si>
  <si>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</si>
  <si>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</si>
  <si>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</si>
  <si>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</si>
  <si>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</si>
  <si>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</si>
  <si>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</si>
  <si>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</si>
  <si>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</si>
  <si>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</si>
  <si>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</si>
  <si>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</si>
  <si>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</si>
  <si>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</si>
  <si>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</si>
  <si>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</si>
  <si>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</si>
  <si>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</si>
  <si>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</si>
  <si>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</si>
  <si>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</si>
  <si>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</si>
  <si>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</si>
  <si>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</si>
  <si>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</si>
  <si>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</si>
  <si>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</si>
  <si>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</si>
  <si>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</si>
  <si>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</si>
  <si>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</si>
  <si>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</si>
  <si>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</si>
  <si>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</si>
  <si>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</si>
  <si>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</si>
  <si>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</si>
  <si>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</si>
  <si>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</si>
  <si>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</si>
  <si>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</si>
  <si>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</si>
  <si>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</si>
  <si>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</si>
  <si>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</si>
  <si>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</si>
  <si>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</si>
  <si>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</si>
  <si>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</si>
  <si>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</si>
  <si>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</si>
  <si>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</si>
  <si>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</si>
  <si>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</si>
  <si>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</si>
  <si>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</si>
  <si>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</si>
  <si>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</si>
  <si>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</si>
  <si>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</si>
  <si>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</si>
  <si>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</si>
  <si>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</si>
  <si>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</si>
  <si>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</si>
  <si>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</si>
  <si>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</si>
  <si>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</si>
  <si>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</si>
  <si>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</si>
  <si>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</si>
  <si>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</si>
  <si>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</si>
  <si>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</si>
  <si>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</si>
  <si>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</si>
  <si>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</si>
  <si>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</si>
  <si>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</si>
  <si>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</si>
  <si>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</si>
  <si>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</si>
  <si>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</si>
  <si>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</si>
  <si>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</si>
  <si>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</si>
  <si>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</si>
  <si>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</si>
  <si>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</si>
  <si>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</si>
  <si>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</si>
  <si>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</si>
  <si>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</si>
  <si>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</si>
  <si>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</si>
  <si>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</si>
  <si>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</si>
  <si>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</si>
  <si>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</si>
  <si>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</si>
  <si>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</si>
  <si>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</si>
  <si>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</si>
  <si>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</si>
  <si>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</si>
  <si>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</si>
  <si>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</si>
  <si>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</si>
  <si>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</si>
  <si>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</si>
  <si>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</si>
  <si>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</si>
  <si>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</si>
  <si>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</si>
  <si>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</si>
  <si>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</si>
  <si>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</si>
  <si>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</si>
  <si>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</si>
  <si>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</si>
  <si>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</si>
  <si>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</si>
  <si>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</si>
  <si>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</si>
  <si>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</si>
  <si>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</si>
  <si>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</si>
  <si>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</si>
  <si>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</si>
  <si>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</si>
  <si>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</si>
  <si>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</si>
  <si>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</si>
  <si>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</si>
  <si>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</si>
  <si>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</si>
  <si>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</si>
  <si>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</si>
  <si>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</si>
  <si>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</si>
  <si>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</si>
  <si>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</si>
  <si>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</si>
  <si>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</si>
  <si>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</si>
  <si>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</si>
  <si>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</si>
  <si>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</si>
  <si>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</si>
  <si>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</si>
  <si>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</si>
  <si>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</si>
  <si>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</si>
  <si>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</si>
  <si>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</si>
  <si>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</si>
  <si>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</si>
  <si>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</si>
  <si>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</si>
  <si>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</si>
  <si>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</si>
  <si>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</si>
  <si>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</si>
  <si>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</si>
  <si>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</si>
  <si>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</si>
  <si>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</si>
  <si>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</si>
  <si>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</si>
  <si>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</si>
  <si>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</si>
  <si>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</si>
  <si>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</si>
  <si>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</si>
  <si>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</si>
  <si>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</si>
  <si>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</si>
  <si>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</si>
  <si>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</si>
  <si>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</si>
  <si>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</si>
  <si>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</si>
  <si>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</si>
  <si>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</si>
  <si>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</si>
  <si>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</si>
  <si>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</si>
  <si>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</si>
  <si>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</si>
  <si>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</si>
  <si>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</si>
  <si>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</si>
  <si>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</si>
  <si>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</si>
  <si>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</si>
  <si>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</si>
  <si>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</si>
  <si>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</si>
  <si>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</si>
  <si>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</si>
  <si>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</si>
  <si>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</si>
  <si>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</si>
  <si>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</si>
  <si>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</si>
  <si>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</si>
  <si>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</si>
  <si>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</si>
  <si>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</si>
  <si>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</si>
  <si>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</si>
  <si>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</si>
  <si>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</si>
  <si>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</si>
  <si>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</si>
  <si>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</si>
  <si>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</si>
  <si>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</si>
  <si>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</si>
  <si>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</si>
  <si>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</si>
  <si>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</si>
  <si>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</si>
  <si>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</si>
  <si>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</si>
  <si>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</si>
  <si>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</si>
  <si>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</si>
  <si>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</si>
  <si>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</si>
  <si>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</si>
  <si>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</si>
  <si>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</si>
  <si>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</si>
  <si>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</si>
  <si>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</si>
  <si>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</si>
  <si>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</si>
  <si>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</si>
  <si>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</si>
  <si>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</si>
  <si>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</si>
  <si>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</si>
  <si>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</si>
  <si>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</si>
  <si>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</si>
  <si>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</si>
  <si>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</si>
  <si>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</si>
  <si>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</si>
  <si>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</si>
  <si>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</si>
  <si>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</si>
  <si>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</si>
  <si>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</si>
  <si>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</si>
  <si>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</si>
  <si>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</si>
  <si>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</si>
  <si>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</si>
  <si>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</si>
  <si>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</si>
  <si>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</si>
  <si>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</si>
  <si>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</si>
  <si>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</si>
  <si>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</si>
  <si>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</si>
  <si>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</si>
  <si>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</si>
  <si>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</si>
  <si>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</si>
  <si>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</si>
  <si>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</si>
  <si>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</si>
  <si>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</si>
  <si>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</si>
  <si>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</si>
  <si>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</si>
  <si>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</si>
  <si>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</si>
  <si>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</si>
  <si>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</si>
  <si>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</si>
  <si>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</si>
  <si>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</si>
  <si>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</si>
  <si>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</si>
  <si>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</si>
  <si>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</si>
  <si>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</si>
  <si>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</si>
  <si>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</si>
  <si>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</si>
  <si>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</si>
  <si>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</si>
  <si>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</si>
  <si>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</si>
  <si>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</si>
  <si>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</si>
  <si>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</si>
  <si>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</si>
  <si>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</si>
  <si>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</si>
  <si>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</si>
  <si>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</si>
  <si>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</si>
  <si>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</si>
  <si>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</si>
  <si>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</si>
  <si>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</si>
  <si>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</si>
  <si>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</si>
  <si>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</si>
  <si>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</si>
  <si>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</si>
  <si>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</si>
  <si>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</si>
  <si>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</si>
  <si>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</si>
  <si>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</si>
  <si>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</si>
  <si>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</si>
  <si>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</si>
  <si>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</si>
  <si>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</si>
  <si>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</si>
  <si>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</si>
  <si>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</si>
  <si>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</si>
  <si>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</si>
  <si>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</si>
  <si>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</si>
  <si>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</si>
  <si>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</si>
  <si>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</si>
  <si>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</si>
  <si>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</si>
  <si>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</si>
  <si>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</si>
  <si>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</si>
  <si>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</si>
  <si>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</si>
  <si>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</si>
  <si>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</si>
  <si>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</si>
  <si>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</si>
  <si>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</si>
  <si>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</si>
  <si>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</si>
  <si>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</si>
  <si>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</si>
  <si>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</si>
  <si>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</si>
  <si>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</si>
  <si>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</si>
  <si>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</si>
  <si>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</si>
  <si>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</si>
  <si>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</si>
  <si>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</si>
  <si>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</si>
  <si>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</si>
  <si>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</si>
  <si>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</si>
  <si>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</si>
  <si>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</si>
  <si>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</si>
  <si>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</si>
  <si>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</si>
  <si>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</si>
  <si>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</si>
  <si>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</si>
  <si>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</si>
  <si>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</si>
  <si>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</si>
  <si>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</si>
  <si>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</si>
  <si>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</si>
  <si>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</si>
  <si>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</si>
  <si>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</si>
  <si>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</si>
  <si>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</si>
  <si>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</si>
  <si>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</si>
  <si>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</si>
  <si>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</si>
  <si>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</si>
  <si>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</si>
  <si>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</si>
  <si>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</si>
  <si>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</si>
  <si>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</si>
  <si>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</si>
  <si>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</si>
  <si>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</si>
  <si>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</si>
  <si>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</si>
  <si>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</si>
  <si>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</si>
  <si>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</si>
  <si>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</si>
  <si>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</si>
  <si>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</si>
  <si>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</si>
  <si>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</si>
  <si>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</si>
  <si>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</si>
  <si>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</si>
  <si>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</si>
  <si>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</si>
  <si>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Previsão de faixa após C64 - 11h00</t>
  </si>
  <si>
    <t>MC1 08h20 / Sem oportunidade de faixa</t>
  </si>
  <si>
    <t>Sem auxiliar (atestado)</t>
  </si>
  <si>
    <t>MC1 08h42 / faixa negado pelo CCO, priorização da circulação de trens.</t>
  </si>
  <si>
    <t xml:space="preserve">TP pronto 08h06 / </t>
  </si>
  <si>
    <t>Rogerio</t>
  </si>
  <si>
    <t>ZYU1 / ZFY1981</t>
  </si>
  <si>
    <t>Henrique</t>
  </si>
  <si>
    <t xml:space="preserve">MC1 09h21 / </t>
  </si>
  <si>
    <t>ZKW-ZCP</t>
  </si>
  <si>
    <t>ZKWZCP</t>
  </si>
  <si>
    <t>PCM</t>
  </si>
  <si>
    <t>Alterado programação para realizar abastecimento da locomotiva em ZKE / Previsão de MC1 12h30.</t>
  </si>
  <si>
    <t xml:space="preserve">TP pronto 09h31 / </t>
  </si>
  <si>
    <t>Limpeza de lastro</t>
  </si>
  <si>
    <t xml:space="preserve">TP pronto 08h50 / </t>
  </si>
  <si>
    <t>MC1 09h12 / Previsão para autorização de entrada na via após W62</t>
  </si>
  <si>
    <t>1101091/1101093</t>
  </si>
  <si>
    <t>Alterado programação para km 123+600 entre ZPGZZV / TP aguardando condições climáticas</t>
  </si>
  <si>
    <t>1 (Fixo)</t>
  </si>
  <si>
    <t xml:space="preserve">Alterado programação para descarga de pedra km 109+500 ao km110+200 via 2 / MC1 08h45 / autorizado entrada na via 09h02 /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</si>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</sst>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4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Q70" activePane="topRight" state="frozen"/>
      <selection pane="topRight" activeCell="BJ89" sqref="BJ8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78" t="s">
        <v>950</v>
      </c>
      <c r="C1" s="179"/>
      <c r="D1" s="179"/>
      <c r="E1" s="3"/>
      <c r="F1" s="178" t="s">
        <v>951</v>
      </c>
      <c r="G1" s="179"/>
      <c r="H1" s="180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79"/>
      <c r="T1" s="179"/>
      <c r="U1" s="179"/>
      <c r="V1" s="179"/>
      <c r="W1" s="179"/>
      <c r="X1" s="179"/>
      <c r="Y1" s="179"/>
      <c r="Z1" s="179"/>
      <c r="AA1" s="179"/>
      <c r="AB1" s="179"/>
      <c r="AC1" s="179"/>
      <c r="AD1" s="179"/>
      <c r="AE1" s="179"/>
      <c r="AF1" s="179"/>
      <c r="AG1" s="181"/>
      <c r="AH1" s="5"/>
      <c r="AI1" s="188" t="s">
        <v>952</v>
      </c>
      <c r="AJ1" s="189"/>
      <c r="AK1" s="189"/>
      <c r="AL1" s="189"/>
      <c r="AM1" s="190"/>
      <c r="AN1" s="191"/>
      <c r="AO1" s="189"/>
      <c r="AP1" s="189"/>
      <c r="AQ1" s="189"/>
      <c r="AR1" s="189"/>
      <c r="AS1" s="189"/>
      <c r="AT1" s="189"/>
      <c r="AU1" s="189"/>
      <c r="AV1" s="189"/>
      <c r="AW1" s="189"/>
      <c r="AX1" s="189"/>
      <c r="AY1" s="189"/>
      <c r="AZ1" s="189"/>
      <c r="BA1" s="189"/>
      <c r="BB1" s="189"/>
      <c r="BC1" s="189"/>
      <c r="BD1" s="189"/>
      <c r="BE1" s="189"/>
      <c r="BF1" s="192"/>
      <c r="BG1" s="5"/>
      <c r="BH1" s="193" t="s">
        <v>953</v>
      </c>
      <c r="BI1" s="194"/>
      <c r="BJ1" s="194"/>
      <c r="BK1" s="195"/>
      <c r="BL1" s="5"/>
      <c r="BM1" s="185" t="s">
        <v>954</v>
      </c>
      <c r="BN1" s="186"/>
      <c r="BO1" s="186"/>
      <c r="BP1" s="186"/>
      <c r="BQ1" s="186"/>
      <c r="BR1" s="186"/>
      <c r="BS1" s="187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88" t="s">
        <v>955</v>
      </c>
      <c r="AJ2" s="189"/>
      <c r="AK2" s="189"/>
      <c r="AL2" s="189"/>
      <c r="AM2" s="190"/>
      <c r="AN2" s="191"/>
      <c r="AO2" s="189"/>
      <c r="AP2" s="189"/>
      <c r="AQ2" s="192"/>
      <c r="AR2" s="6"/>
      <c r="AS2" s="188" t="s">
        <v>958</v>
      </c>
      <c r="AT2" s="189"/>
      <c r="AU2" s="189"/>
      <c r="AV2" s="189"/>
      <c r="AW2" s="189"/>
      <c r="AX2" s="189"/>
      <c r="AY2" s="192"/>
      <c r="AZ2" s="6"/>
      <c r="BA2" s="182" t="s">
        <v>959</v>
      </c>
      <c r="BB2" s="184"/>
      <c r="BC2" s="188" t="s">
        <v>956</v>
      </c>
      <c r="BD2" s="189"/>
      <c r="BE2" s="189"/>
      <c r="BF2" s="192"/>
      <c r="BG2" s="5"/>
      <c r="BH2" s="196"/>
      <c r="BI2" s="197"/>
      <c r="BJ2" s="197"/>
      <c r="BK2" s="198"/>
      <c r="BL2" s="5"/>
      <c r="BM2" s="199"/>
      <c r="BN2" s="200"/>
      <c r="BO2" s="200"/>
      <c r="BP2" s="200"/>
      <c r="BQ2" s="200"/>
      <c r="BR2" s="200"/>
      <c r="BS2" s="201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2" t="s">
        <v>960</v>
      </c>
      <c r="AJ3" s="184"/>
      <c r="AK3" s="182" t="s">
        <v>961</v>
      </c>
      <c r="AL3" s="183"/>
      <c r="AM3" s="206"/>
      <c r="AN3" s="207"/>
      <c r="AO3" s="183"/>
      <c r="AP3" s="183"/>
      <c r="AQ3" s="184"/>
      <c r="AR3" s="63"/>
      <c r="AS3" s="204" t="s">
        <v>967</v>
      </c>
      <c r="AT3" s="205"/>
      <c r="AU3" s="204" t="s">
        <v>968</v>
      </c>
      <c r="AV3" s="205"/>
      <c r="AW3" s="204" t="s">
        <v>969</v>
      </c>
      <c r="AX3" s="205"/>
      <c r="AY3" s="63" t="s">
        <v>970</v>
      </c>
      <c r="AZ3" s="63"/>
      <c r="BA3" s="202"/>
      <c r="BB3" s="203"/>
      <c r="BC3" s="182" t="s">
        <v>963</v>
      </c>
      <c r="BD3" s="183"/>
      <c r="BE3" s="183"/>
      <c r="BF3" s="184"/>
      <c r="BG3" s="62"/>
      <c r="BH3" s="196"/>
      <c r="BI3" s="197"/>
      <c r="BJ3" s="197"/>
      <c r="BK3" s="198"/>
      <c r="BL3" s="62"/>
      <c r="BM3" s="185" t="s">
        <v>971</v>
      </c>
      <c r="BN3" s="186"/>
      <c r="BO3" s="186"/>
      <c r="BP3" s="187"/>
      <c r="BQ3" s="185" t="s">
        <v>742</v>
      </c>
      <c r="BR3" s="186"/>
      <c r="BS3" s="187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/>
      <c r="AT80" s="108"/>
      <c r="AU80" s="136"/>
      <c r="AV80" s="136"/>
      <c r="AW80" s="14"/>
      <c r="AX80" s="14"/>
      <c r="AY80" s="164">
        <f t="shared" si="8"/>
        <v>0</v>
      </c>
      <c r="AZ80" s="153"/>
      <c r="BA80" s="109"/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/>
      <c r="BI80" s="17"/>
      <c r="BJ80" s="17" t="s">
        <v>1168</v>
      </c>
      <c r="BK80" s="18"/>
      <c r="BL80" s="16"/>
      <c r="BM80" s="130"/>
      <c r="BN80" s="130"/>
      <c r="BO80" s="130"/>
      <c r="BP80" s="18"/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/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>
        <v>106109</v>
      </c>
      <c r="I82" s="105">
        <v>106109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>
        <f>BS_CONTROLE[[#This Row],[Local - Partida]]</f>
        <v>106109</v>
      </c>
      <c r="AL82" s="31">
        <f>BS_CONTROLE[[#This Row],[Local - Encerramento]]</f>
        <v>106109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1170</v>
      </c>
      <c r="BK82" s="18" t="s">
        <v>1170</v>
      </c>
      <c r="BL82" s="16"/>
      <c r="BM82" s="130" t="s">
        <v>434</v>
      </c>
      <c r="BN82" s="130" t="s">
        <v>455</v>
      </c>
      <c r="BO82" s="130" t="s">
        <v>520</v>
      </c>
      <c r="BP82" s="18" t="s">
        <v>1170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1171</v>
      </c>
      <c r="BK85" s="18" t="s">
        <v>1171</v>
      </c>
      <c r="BL85" s="16"/>
      <c r="BM85" s="130" t="s">
        <v>440</v>
      </c>
      <c r="BN85" s="130" t="s">
        <v>460</v>
      </c>
      <c r="BO85" s="130" t="s">
        <v>568</v>
      </c>
      <c r="BP85" s="18" t="s">
        <v>1171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/>
      <c r="AT86" s="108"/>
      <c r="AU86" s="136"/>
      <c r="AV86" s="136"/>
      <c r="AW86" s="14"/>
      <c r="AX86" s="14"/>
      <c r="AY86" s="164">
        <f t="shared" si="8"/>
        <v>0</v>
      </c>
      <c r="AZ86" s="153"/>
      <c r="BA86" s="109"/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/>
      <c r="BI86" s="17"/>
      <c r="BJ86" s="17" t="s">
        <v>1172</v>
      </c>
      <c r="BK86" s="18"/>
      <c r="BL86" s="16"/>
      <c r="BM86" s="130"/>
      <c r="BN86" s="130"/>
      <c r="BO86" s="130"/>
      <c r="BP86" s="18"/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/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1173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/>
      <c r="AT87" s="108"/>
      <c r="AU87" s="136"/>
      <c r="AV87" s="136"/>
      <c r="AW87" s="14"/>
      <c r="AX87" s="14"/>
      <c r="AY87" s="164">
        <f t="shared" si="8"/>
        <v>0</v>
      </c>
      <c r="AZ87" s="153"/>
      <c r="BA87" s="109"/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/>
      <c r="BI87" s="17"/>
      <c r="BJ87" s="17" t="s">
        <v>1172</v>
      </c>
      <c r="BK87" s="18"/>
      <c r="BL87" s="16"/>
      <c r="BM87" s="130"/>
      <c r="BN87" s="130"/>
      <c r="BO87" s="130"/>
      <c r="BP87" s="18"/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/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1174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1175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/>
      <c r="AT88" s="108"/>
      <c r="AU88" s="136"/>
      <c r="AV88" s="136"/>
      <c r="AW88" s="14"/>
      <c r="AX88" s="14"/>
      <c r="AY88" s="164">
        <f t="shared" si="8"/>
        <v>0</v>
      </c>
      <c r="AZ88" s="153"/>
      <c r="BA88" s="109"/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/>
      <c r="BI88" s="17"/>
      <c r="BJ88" s="17" t="s">
        <v>1176</v>
      </c>
      <c r="BK88" s="18"/>
      <c r="BL88" s="16"/>
      <c r="BM88" s="130"/>
      <c r="BN88" s="130"/>
      <c r="BO88" s="130"/>
      <c r="BP88" s="18"/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/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/>
      <c r="AS90" s="108"/>
      <c r="AT90" s="108"/>
      <c r="AU90" s="136"/>
      <c r="AV90" s="136"/>
      <c r="AW90" s="14"/>
      <c r="AX90" s="14"/>
      <c r="AY90" s="164">
        <f t="shared" si="8"/>
        <v>0</v>
      </c>
      <c r="AZ90" s="153"/>
      <c r="BA90" s="109"/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/>
      <c r="BI90" s="17"/>
      <c r="BJ90" s="17" t="s">
        <v>1123</v>
      </c>
      <c r="BK90" s="18"/>
      <c r="BL90" s="16"/>
      <c r="BM90" s="130"/>
      <c r="BN90" s="130"/>
      <c r="BO90" s="130"/>
      <c r="BP90" s="18"/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/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1177</v>
      </c>
      <c r="N92" s="150" t="s">
        <v>1178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1179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tr">
        <f>BS_CONTROLE[[#This Row],[Local - Encerramento]]</f>
        <v>ZCP1</v>
      </c>
      <c r="AM92" s="105" t="str">
        <f>IF(BS_CONTROLE[[#This Row],[Entre - Estações]]=0, "-", BS_CONTROLE[[#This Row],[Entre - Estações]])</f>
        <v>ZKW-ZCP</v>
      </c>
      <c r="AN92" s="105" t="str">
        <f>IF(BS_CONTROLE[[#This Row],[SB]]=0, "-", BS_CONTROLE[[#This Row],[SB]])</f>
        <v>ZKWZCP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/>
      <c r="AS92" s="108"/>
      <c r="AT92" s="108"/>
      <c r="AU92" s="136"/>
      <c r="AV92" s="136"/>
      <c r="AW92" s="14"/>
      <c r="AX92" s="14"/>
      <c r="AY92" s="164">
        <f t="shared" si="8"/>
        <v>0</v>
      </c>
      <c r="AZ92" s="153"/>
      <c r="BA92" s="109"/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/>
      <c r="BI92" s="17"/>
      <c r="BJ92" s="17" t="s">
        <v>1180</v>
      </c>
      <c r="BK92" s="18"/>
      <c r="BL92" s="16"/>
      <c r="BM92" s="130"/>
      <c r="BN92" s="130"/>
      <c r="BO92" s="130"/>
      <c r="BP92" s="18"/>
      <c r="BQ92" s="12" t="str">
        <f t="shared" si="10"/>
        <v>Produção e Intervalo</v>
      </c>
      <c r="BR92" s="19">
        <f t="shared" si="11"/>
        <v>0</v>
      </c>
      <c r="BS92" s="19">
        <f t="shared" si="12"/>
        <v>0</v>
      </c>
      <c r="BT92" s="8" t="str">
        <f t="shared" si="13"/>
        <v/>
      </c>
    </row>
    <row r="93" spans="1:72" hidden="1">
      <c r="A93" s="47" t="str">
        <f t="shared" si="9"/>
        <v/>
      </c>
      <c r="B93" s="102"/>
      <c r="C93" s="135" t="str">
        <f>IF(BS_CONTROLE[[#This Row],[DATA]]="","",WEEKNUM(BS_CONTROLE[[#This Row],[DATA]]))</f>
        <v/>
      </c>
      <c r="D93" s="104"/>
      <c r="E93" s="159">
        <v>87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8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/>
      <c r="AS94" s="108"/>
      <c r="AT94" s="108"/>
      <c r="AU94" s="136"/>
      <c r="AV94" s="136"/>
      <c r="AW94" s="14"/>
      <c r="AX94" s="14"/>
      <c r="AY94" s="164">
        <f t="shared" si="8"/>
        <v>0</v>
      </c>
      <c r="AZ94" s="153"/>
      <c r="BA94" s="109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/>
      <c r="BI94" s="17"/>
      <c r="BJ94" s="17" t="s">
        <v>1080</v>
      </c>
      <c r="BK94" s="18"/>
      <c r="BL94" s="16"/>
      <c r="BM94" s="130"/>
      <c r="BN94" s="130"/>
      <c r="BO94" s="130"/>
      <c r="BP94" s="18"/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/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/>
      <c r="AS95" s="108"/>
      <c r="AT95" s="108"/>
      <c r="AU95" s="136"/>
      <c r="AV95" s="136"/>
      <c r="AW95" s="14"/>
      <c r="AX95" s="14"/>
      <c r="AY95" s="164">
        <f t="shared" si="8"/>
        <v>0</v>
      </c>
      <c r="AZ95" s="153"/>
      <c r="BA95" s="109"/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/>
      <c r="BI95" s="17"/>
      <c r="BJ95" s="17" t="s">
        <v>1080</v>
      </c>
      <c r="BK95" s="18"/>
      <c r="BL95" s="16"/>
      <c r="BM95" s="130"/>
      <c r="BN95" s="130"/>
      <c r="BO95" s="130"/>
      <c r="BP95" s="18"/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/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/>
      <c r="AT98" s="108"/>
      <c r="AU98" s="136"/>
      <c r="AV98" s="136"/>
      <c r="AW98" s="14"/>
      <c r="AX98" s="14"/>
      <c r="AY98" s="164">
        <f t="shared" si="8"/>
        <v>0</v>
      </c>
      <c r="AZ98" s="153"/>
      <c r="BA98" s="109"/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/>
      <c r="BI98" s="17"/>
      <c r="BJ98" s="17" t="s">
        <v>1181</v>
      </c>
      <c r="BK98" s="18"/>
      <c r="BL98" s="16"/>
      <c r="BM98" s="130"/>
      <c r="BN98" s="130"/>
      <c r="BO98" s="130"/>
      <c r="BP98" s="18"/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/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1182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/>
      <c r="AT99" s="108"/>
      <c r="AU99" s="136"/>
      <c r="AV99" s="136"/>
      <c r="AW99" s="14"/>
      <c r="AX99" s="14"/>
      <c r="AY99" s="164">
        <f t="shared" si="8"/>
        <v>0</v>
      </c>
      <c r="AZ99" s="153"/>
      <c r="BA99" s="109"/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/>
      <c r="BI99" s="17"/>
      <c r="BJ99" s="17" t="s">
        <v>1183</v>
      </c>
      <c r="BK99" s="18"/>
      <c r="BL99" s="16"/>
      <c r="BM99" s="130"/>
      <c r="BN99" s="130"/>
      <c r="BO99" s="130"/>
      <c r="BP99" s="18"/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/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912</v>
      </c>
      <c r="AS100" s="108"/>
      <c r="AT100" s="108"/>
      <c r="AU100" s="136"/>
      <c r="AV100" s="136"/>
      <c r="AW100" s="14"/>
      <c r="AX100" s="14"/>
      <c r="AY100" s="164">
        <f t="shared" si="8"/>
        <v>0</v>
      </c>
      <c r="AZ100" s="153"/>
      <c r="BA100" s="109"/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/>
      <c r="BI100" s="17"/>
      <c r="BJ100" s="17" t="s">
        <v>1184</v>
      </c>
      <c r="BK100" s="18"/>
      <c r="BL100" s="16"/>
      <c r="BM100" s="130"/>
      <c r="BN100" s="130"/>
      <c r="BO100" s="130"/>
      <c r="BP100" s="18"/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/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1185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109-ZGM</v>
      </c>
      <c r="AN101" s="105" t="str">
        <f>IF(BS_CONTROLE[[#This Row],[SB]]=0, "-", BS_CONTROLE[[#This Row],[SB]])</f>
        <v>1101091/1101093</v>
      </c>
      <c r="AO101" s="105">
        <f>IF(BS_CONTROLE[[#This Row],[SUB]]=0, "-", BS_CONTROLE[[#This Row],[SUB]])</f>
        <v>30</v>
      </c>
      <c r="AP101" s="105">
        <f>BS_CONTROLE[[#This Row],[KM - Inicio]]</f>
        <v>109</v>
      </c>
      <c r="AQ101" s="105">
        <f>BS_CONTROLE[[#This Row],[KM - Inicio]]</f>
        <v>109</v>
      </c>
      <c r="AR101" s="108"/>
      <c r="AS101" s="108"/>
      <c r="AT101" s="108"/>
      <c r="AU101" s="136"/>
      <c r="AV101" s="136"/>
      <c r="AW101" s="14"/>
      <c r="AX101" s="14"/>
      <c r="AY101" s="164">
        <f t="shared" si="8"/>
        <v>0</v>
      </c>
      <c r="AZ101" s="153"/>
      <c r="BA101" s="109"/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01" s="150"/>
      <c r="BG101" s="16"/>
      <c r="BH101" s="17"/>
      <c r="BI101" s="17"/>
      <c r="BJ101" s="17" t="s">
        <v>1186</v>
      </c>
      <c r="BK101" s="18"/>
      <c r="BL101" s="16"/>
      <c r="BM101" s="130"/>
      <c r="BN101" s="130"/>
      <c r="BO101" s="130"/>
      <c r="BP101" s="18"/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/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1187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tr">
        <f>IF(BS_CONTROLE[[#This Row],[Atividade]]=0, "-", BS_CONTROLE[[#This Row],[Atividade]])</f>
        <v>RECOLHIMENTO DE DORMENTE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tr">
        <f>IF(BS_CONTROLE[[#This Row],[Entre - Estações]]=0, "-", BS_CONTROLE[[#This Row],[Entre - Estações]])</f>
        <v>ZZV-ZPG</v>
      </c>
      <c r="AN102" s="105" t="str">
        <f>IF(BS_CONTROLE[[#This Row],[SB]]=0, "-", BS_CONTROLE[[#This Row],[SB]])</f>
        <v>ZPGRUM2</v>
      </c>
      <c r="AO102" s="105">
        <f>IF(BS_CONTROLE[[#This Row],[SUB]]=0, "-", BS_CONTROLE[[#This Row],[SUB]])</f>
        <v>53</v>
      </c>
      <c r="AP102" s="105">
        <f>BS_CONTROLE[[#This Row],[KM - Inicio]]</f>
        <v>125</v>
      </c>
      <c r="AQ102" s="105">
        <f>BS_CONTROLE[[#This Row],[KM - Inicio]]</f>
        <v>125</v>
      </c>
      <c r="AR102" s="108">
        <v>0.36458333333333331</v>
      </c>
      <c r="AS102" s="108"/>
      <c r="AT102" s="108"/>
      <c r="AU102" s="136"/>
      <c r="AV102" s="136"/>
      <c r="AW102" s="14"/>
      <c r="AX102" s="14"/>
      <c r="AY102" s="164">
        <f t="shared" si="8"/>
        <v>0</v>
      </c>
      <c r="AZ102" s="153"/>
      <c r="BA102" s="109"/>
      <c r="BB102" s="10" t="str">
        <f>IFERROR(_xlfn.XLOOKUP(AI102, BS_ATIVIDADE[ATIVIDADE],BS_ATIVIDADE[UNIDADE] ), "*")</f>
        <v>Nº DE PEÇAS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/>
      <c r="BI102" s="17"/>
      <c r="BJ102" s="17" t="s">
        <v>1188</v>
      </c>
      <c r="BK102" s="18"/>
      <c r="BL102" s="16"/>
      <c r="BM102" s="130"/>
      <c r="BN102" s="130"/>
      <c r="BO102" s="130"/>
      <c r="BP102" s="18"/>
      <c r="BQ102" s="12" t="str">
        <f t="shared" si="10"/>
        <v>Produção e Intervalo</v>
      </c>
      <c r="BR102" s="19">
        <f t="shared" si="11"/>
        <v>0</v>
      </c>
      <c r="BS102" s="19">
        <f t="shared" si="12"/>
        <v>0</v>
      </c>
      <c r="BT102" s="8" t="str">
        <f t="shared" si="13"/>
        <v/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/>
      </c>
      <c r="B105" s="102"/>
      <c r="C105" s="135" t="str">
        <f>IF(BS_CONTROLE[[#This Row],[DATA]]="","",WEEKNUM(BS_CONTROLE[[#This Row],[DATA]]))</f>
        <v/>
      </c>
      <c r="D105" s="104"/>
      <c r="E105" s="159">
        <v>99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8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100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8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 hidden="1">
      <c r="A107" s="47" t="str">
        <f t="shared" si="9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101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8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 hidden="1">
      <c r="A108" s="47" t="str">
        <f t="shared" si="9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102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8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 hidden="1">
      <c r="A109" s="47" t="str">
        <f t="shared" si="9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103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8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105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8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 hidden="1">
      <c r="A112" s="47" t="str">
        <f t="shared" si="9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106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8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 hidden="1">
      <c r="A113" s="47" t="str">
        <f t="shared" si="9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107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8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 hidden="1">
      <c r="A114" s="47" t="str">
        <f t="shared" si="9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108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8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 hidden="1">
      <c r="A115" s="47" t="str">
        <f t="shared" si="9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109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8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 hidden="1">
      <c r="A116" s="47" t="str">
        <f t="shared" si="9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8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 hidden="1">
      <c r="A117" s="47" t="str">
        <f t="shared" si="9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111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8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112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8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113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8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 hidden="1">
      <c r="A120" s="47" t="str">
        <f t="shared" si="9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114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8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 hidden="1">
      <c r="A121" s="47" t="str">
        <f t="shared" si="9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8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 hidden="1">
      <c r="A122" s="47" t="str">
        <f t="shared" si="9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8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 hidden="1">
      <c r="A123" s="47" t="str">
        <f t="shared" si="9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8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 hidden="1">
      <c r="A124" s="47" t="str">
        <f t="shared" si="9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8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 hidden="1">
      <c r="A125" s="47" t="str">
        <f t="shared" si="9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8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 hidden="1">
      <c r="A126" s="47" t="str">
        <f t="shared" si="9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8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 hidden="1">
      <c r="A127" s="47" t="str">
        <f t="shared" si="9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8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 hidden="1">
      <c r="A128" s="47" t="str">
        <f t="shared" si="9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8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8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8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 hidden="1">
      <c r="A133" s="47" t="str">
        <f t="shared" si="9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8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 hidden="1">
      <c r="A134" s="47" t="str">
        <f t="shared" si="9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8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 hidden="1">
      <c r="A135" s="47" t="str">
        <f t="shared" si="9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ref="AY135:AY198" si="14">IF(D135="","*",IFERROR(IF(ISODD(COUNT(AS135:AX135)),"ERRO",SUM((AT135-AS135),(AV135-AU135),(AX135-AW135))),"ERRO"))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 hidden="1">
      <c r="A136" s="47" t="str">
        <f t="shared" ref="A136:A199" si="15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4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 hidden="1">
      <c r="A137" s="47" t="str">
        <f t="shared" si="15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4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 hidden="1">
      <c r="A138" s="47" t="str">
        <f t="shared" si="15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4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 hidden="1">
      <c r="A139" s="47" t="str">
        <f t="shared" si="15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4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 hidden="1">
      <c r="A140" s="47" t="str">
        <f t="shared" si="15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4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 hidden="1">
      <c r="A141" s="47" t="str">
        <f t="shared" si="15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4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 hidden="1">
      <c r="A142" s="47" t="str">
        <f t="shared" si="15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4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4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 hidden="1">
      <c r="A145" s="47" t="str">
        <f t="shared" si="15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4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 hidden="1">
      <c r="A146" s="47" t="str">
        <f t="shared" si="15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4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 hidden="1">
      <c r="A147" s="47" t="str">
        <f t="shared" si="15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4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4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 hidden="1">
      <c r="A150" s="47" t="str">
        <f t="shared" si="15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4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 hidden="1">
      <c r="A151" s="47" t="str">
        <f t="shared" si="15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4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 hidden="1">
      <c r="A152" s="47" t="str">
        <f t="shared" si="15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4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 hidden="1">
      <c r="A153" s="47" t="str">
        <f t="shared" si="15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4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 hidden="1">
      <c r="A154" s="47" t="str">
        <f t="shared" si="15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4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 hidden="1">
      <c r="A155" s="47" t="str">
        <f t="shared" si="15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4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 hidden="1">
      <c r="A156" s="47" t="str">
        <f t="shared" si="15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4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 hidden="1">
      <c r="A157" s="47" t="str">
        <f t="shared" si="15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4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5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4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5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4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4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5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4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4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5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4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4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5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4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4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5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4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4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5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4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5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4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4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5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4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5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4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5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4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4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5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4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4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5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4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5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4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5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4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5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4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5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4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5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4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5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4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5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4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5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4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5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4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1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0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1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0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 hidden="1">
      <c r="A202" s="47" t="str">
        <f t="shared" si="21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0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 hidden="1">
      <c r="A203" s="47" t="str">
        <f t="shared" si="21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0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0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1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0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 hidden="1">
      <c r="A208" s="47" t="str">
        <f t="shared" si="21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0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1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0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1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0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1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0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1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0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1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0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1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0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0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1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0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1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0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1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0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1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0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BE6:BE1001 U6:U1001 AY6:AY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8" t="s">
        <v>1189</v>
      </c>
      <c r="C2" s="208"/>
      <c r="D2" s="208"/>
      <c r="E2" s="208"/>
      <c r="F2" s="208"/>
      <c r="G2" s="208"/>
    </row>
    <row r="3" spans="2:7" ht="15" customHeight="1">
      <c r="B3" s="209"/>
      <c r="C3" s="209"/>
      <c r="D3" s="209"/>
      <c r="E3" s="209"/>
      <c r="F3" s="209"/>
      <c r="G3" s="209"/>
    </row>
    <row r="4" spans="2:7">
      <c r="B4" s="160" t="s">
        <v>1190</v>
      </c>
      <c r="C4" s="160" t="s">
        <v>1191</v>
      </c>
      <c r="D4" s="160" t="s">
        <v>1192</v>
      </c>
      <c r="E4" s="160" t="s">
        <v>1193</v>
      </c>
      <c r="F4" s="160" t="s">
        <v>4</v>
      </c>
      <c r="G4" s="160" t="s">
        <v>1194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1195</v>
      </c>
      <c r="C6" s="161">
        <v>407867</v>
      </c>
      <c r="D6" s="161" t="s">
        <v>1196</v>
      </c>
      <c r="E6" s="161" t="s">
        <v>824</v>
      </c>
      <c r="F6" s="161" t="s">
        <v>1197</v>
      </c>
      <c r="G6" s="162"/>
    </row>
    <row r="7" spans="2:7">
      <c r="B7" s="161" t="s">
        <v>1198</v>
      </c>
      <c r="C7" s="161">
        <v>293644</v>
      </c>
      <c r="D7" s="161" t="s">
        <v>1199</v>
      </c>
      <c r="E7" s="161" t="s">
        <v>824</v>
      </c>
      <c r="F7" s="161" t="s">
        <v>1197</v>
      </c>
      <c r="G7" s="162"/>
    </row>
    <row r="8" spans="2:7">
      <c r="B8" s="161" t="s">
        <v>1200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1201</v>
      </c>
      <c r="C9" s="161">
        <v>256790</v>
      </c>
      <c r="D9" s="161" t="s">
        <v>1202</v>
      </c>
      <c r="E9" s="161" t="s">
        <v>825</v>
      </c>
      <c r="F9" s="161" t="s">
        <v>1203</v>
      </c>
      <c r="G9" s="162">
        <v>46357</v>
      </c>
    </row>
    <row r="10" spans="2:7">
      <c r="B10" s="161" t="s">
        <v>1204</v>
      </c>
      <c r="C10" s="161">
        <v>265193</v>
      </c>
      <c r="D10" s="161" t="s">
        <v>1205</v>
      </c>
      <c r="E10" s="161" t="s">
        <v>826</v>
      </c>
      <c r="F10" s="161" t="s">
        <v>54</v>
      </c>
      <c r="G10" s="161" t="s">
        <v>1206</v>
      </c>
    </row>
    <row r="11" spans="2:7">
      <c r="B11" s="161" t="s">
        <v>1207</v>
      </c>
      <c r="C11" s="161">
        <v>293716</v>
      </c>
      <c r="D11" s="161" t="s">
        <v>1208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1209</v>
      </c>
      <c r="C12" s="161">
        <v>257258</v>
      </c>
      <c r="D12" s="161" t="s">
        <v>1210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1211</v>
      </c>
      <c r="C13" s="161">
        <v>371147</v>
      </c>
      <c r="D13" s="161" t="s">
        <v>1212</v>
      </c>
      <c r="E13" s="161" t="s">
        <v>827</v>
      </c>
      <c r="F13" s="161" t="s">
        <v>71</v>
      </c>
      <c r="G13" s="161" t="s">
        <v>1206</v>
      </c>
    </row>
    <row r="14" spans="2:7">
      <c r="B14" s="161" t="s">
        <v>1213</v>
      </c>
      <c r="C14" s="161">
        <v>259230</v>
      </c>
      <c r="D14" s="161" t="s">
        <v>1214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1215</v>
      </c>
      <c r="C15" s="161">
        <v>370705</v>
      </c>
      <c r="D15" s="161"/>
      <c r="E15" s="161" t="s">
        <v>827</v>
      </c>
      <c r="F15" s="161" t="s">
        <v>71</v>
      </c>
      <c r="G15" s="161" t="s">
        <v>1206</v>
      </c>
    </row>
    <row r="16" spans="2:7">
      <c r="B16" s="161" t="s">
        <v>1216</v>
      </c>
      <c r="C16" s="161">
        <v>258542</v>
      </c>
      <c r="D16" s="161" t="s">
        <v>1217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1218</v>
      </c>
      <c r="C17" s="161">
        <v>257050</v>
      </c>
      <c r="D17" s="161" t="s">
        <v>1219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0" t="s">
        <v>1220</v>
      </c>
      <c r="C2" s="210"/>
      <c r="D2" s="210"/>
      <c r="E2" s="210"/>
      <c r="F2" s="210"/>
      <c r="G2" s="210"/>
    </row>
    <row r="3" spans="2:7" ht="19.5" customHeight="1">
      <c r="B3" s="210"/>
      <c r="C3" s="210"/>
      <c r="D3" s="210"/>
      <c r="E3" s="210"/>
      <c r="F3" s="210"/>
      <c r="G3" s="210"/>
    </row>
    <row r="4" spans="2:7" ht="19.5" customHeight="1">
      <c r="B4" s="163" t="s">
        <v>686</v>
      </c>
      <c r="C4" s="163" t="s">
        <v>1221</v>
      </c>
      <c r="D4" s="163" t="s">
        <v>1222</v>
      </c>
      <c r="E4" s="163" t="s">
        <v>1223</v>
      </c>
      <c r="F4" s="160" t="s">
        <v>1224</v>
      </c>
      <c r="G4" s="163" t="s">
        <v>1225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1226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1227</v>
      </c>
      <c r="G7" s="167" t="s">
        <v>1228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1226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1226</v>
      </c>
      <c r="G9" s="167"/>
    </row>
    <row r="10" spans="2:7" ht="19.5" customHeight="1">
      <c r="B10" s="167" t="s">
        <v>1229</v>
      </c>
      <c r="C10" s="167">
        <v>9038</v>
      </c>
      <c r="D10" s="168">
        <v>46049</v>
      </c>
      <c r="E10" s="167">
        <v>15098</v>
      </c>
      <c r="F10" s="169" t="s">
        <v>1230</v>
      </c>
      <c r="G10" s="167" t="s">
        <v>1231</v>
      </c>
    </row>
    <row r="11" spans="2:7" ht="19.5" customHeight="1">
      <c r="B11" s="167" t="s">
        <v>744</v>
      </c>
      <c r="C11" s="167" t="s">
        <v>1232</v>
      </c>
      <c r="D11" s="168">
        <v>46056</v>
      </c>
      <c r="E11" s="167">
        <v>9100</v>
      </c>
      <c r="F11" s="169" t="s">
        <v>1233</v>
      </c>
      <c r="G11" s="167" t="s">
        <v>1234</v>
      </c>
    </row>
    <row r="12" spans="2:7" ht="19.5" customHeight="1">
      <c r="B12" s="167" t="s">
        <v>744</v>
      </c>
      <c r="C12" s="167" t="s">
        <v>1235</v>
      </c>
      <c r="D12" s="168">
        <v>46056</v>
      </c>
      <c r="E12" s="167">
        <v>11000</v>
      </c>
      <c r="F12" s="169" t="s">
        <v>1233</v>
      </c>
      <c r="G12" s="167" t="s">
        <v>1236</v>
      </c>
    </row>
    <row r="13" spans="2:7" ht="19.5" customHeight="1">
      <c r="B13" s="167" t="s">
        <v>744</v>
      </c>
      <c r="C13" s="167" t="s">
        <v>1237</v>
      </c>
      <c r="D13" s="168">
        <v>46056</v>
      </c>
      <c r="E13" s="167">
        <v>11000</v>
      </c>
      <c r="F13" s="169" t="s">
        <v>1233</v>
      </c>
      <c r="G13" s="167"/>
    </row>
    <row r="14" spans="2:7" ht="19.5" customHeight="1">
      <c r="B14" s="167" t="s">
        <v>744</v>
      </c>
      <c r="C14" s="167" t="s">
        <v>1238</v>
      </c>
      <c r="D14" s="168">
        <v>46056</v>
      </c>
      <c r="E14" s="167">
        <v>4000</v>
      </c>
      <c r="F14" s="169" t="s">
        <v>1226</v>
      </c>
      <c r="G14" s="167" t="s">
        <v>1239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1" t="s">
        <v>1240</v>
      </c>
      <c r="D5" s="212"/>
      <c r="E5" s="212"/>
      <c r="F5" s="212"/>
      <c r="G5" s="212"/>
      <c r="H5" s="212"/>
      <c r="I5" s="212"/>
      <c r="J5" s="213"/>
      <c r="K5" s="214" t="s">
        <v>1241</v>
      </c>
      <c r="L5" s="215"/>
      <c r="M5" s="215"/>
      <c r="N5" s="215"/>
      <c r="O5" s="216" t="s">
        <v>1242</v>
      </c>
      <c r="P5" s="217"/>
    </row>
    <row r="6" spans="1:16" s="74" customFormat="1" ht="15" customHeight="1">
      <c r="A6" s="66" t="s">
        <v>1243</v>
      </c>
      <c r="B6" s="75" t="s">
        <v>1244</v>
      </c>
      <c r="C6" s="76" t="s">
        <v>992</v>
      </c>
      <c r="D6" s="77" t="s">
        <v>993</v>
      </c>
      <c r="E6" s="76" t="s">
        <v>1245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1246</v>
      </c>
      <c r="M6" s="80" t="s">
        <v>611</v>
      </c>
      <c r="N6" s="81" t="s">
        <v>987</v>
      </c>
      <c r="O6" s="158" t="s">
        <v>1030</v>
      </c>
      <c r="P6" s="133" t="s">
        <v>1247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 t="str">
        <f>IF(SP_SUL!BH80="","*",SP_SUL!BH80)</f>
        <v>*</v>
      </c>
      <c r="P80" s="147" t="str">
        <f>IF($A$2=1,IF(SP_SUL!BJ80="","*",SP_SUL!BJ80),IF(SP_SUL!BK80="","*",SP_SUL!BK80))</f>
        <v>*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>
        <f>IF(SP_SUL!H82="","*",SP_SUL!H82)</f>
        <v>106109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>
        <f>IF(SP_SUL!AK82="","*",SP_SUL!AK82)</f>
        <v>106109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 t="str">
        <f>IF(SP_SUL!BH86="","*",SP_SUL!BH86)</f>
        <v>*</v>
      </c>
      <c r="P86" s="147" t="str">
        <f>IF($A$2=1,IF(SP_SUL!BJ86="","*",SP_SUL!BJ86),IF(SP_SUL!BK86="","*",SP_SUL!BK86))</f>
        <v>*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 t="str">
        <f>IF(SP_SUL!BH87="","*",SP_SUL!BH87)</f>
        <v>*</v>
      </c>
      <c r="P87" s="147" t="str">
        <f>IF($A$2=1,IF(SP_SUL!BJ87="","*",SP_SUL!BJ87),IF(SP_SUL!BK87="","*",SP_SUL!BK87))</f>
        <v>*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ZKW-ZCP</v>
      </c>
      <c r="M92" s="83">
        <f>IF(SP_SUL!AP92="","*",SP_SUL!AP92)</f>
        <v>102</v>
      </c>
      <c r="N92" s="83" t="str">
        <f>IF(SP_SUL!AM92="","*",SP_SUL!AM92)</f>
        <v>ZKW-ZCP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 t="str">
        <f>IF(SP_SUL!B93="","*",SP_SUL!B93)</f>
        <v>*</v>
      </c>
      <c r="B93" s="83" t="str">
        <f>IF(SP_SUL!X93="","*",SP_SUL!X93)</f>
        <v>*</v>
      </c>
      <c r="C93" s="83" t="str">
        <f>IF(SP_SUL!S93="","*",SP_SUL!S93)</f>
        <v>-</v>
      </c>
      <c r="D93" s="83" t="str">
        <f>IF(SP_SUL!T93="","*",SP_SUL!T93)</f>
        <v>-</v>
      </c>
      <c r="E93" s="83" t="str">
        <f>IF(SP_SUL!D93="","*",SP_SUL!D93)</f>
        <v>*</v>
      </c>
      <c r="F93" s="83" t="str">
        <f>IF(SP_SUL!H93="","*",SP_SUL!H93)</f>
        <v>*</v>
      </c>
      <c r="G93" s="83" t="str">
        <f>IF(SP_SUL!M93="","*",SP_SUL!M93)</f>
        <v>-</v>
      </c>
      <c r="H93" s="116" t="str">
        <f>IF(SP_SUL!K93="","*",SP_SUL!K93)</f>
        <v>*</v>
      </c>
      <c r="I93" s="113" t="str">
        <f>IF(SP_SUL!O93="","*",SP_SUL!O93)</f>
        <v>*</v>
      </c>
      <c r="J93" s="113" t="str">
        <f>IF(SP_SUL!P93="","*",SP_SUL!P93)</f>
        <v>*</v>
      </c>
      <c r="K93" s="83">
        <f>IF(SP_SUL!AK93="","*",SP_SUL!AK93)</f>
        <v>0</v>
      </c>
      <c r="L93" s="83" t="str">
        <f>IF(SP_SUL!AM93="","*",SP_SUL!AM93)</f>
        <v>-</v>
      </c>
      <c r="M93" s="83">
        <f>IF(SP_SUL!AP93="","*",SP_SUL!AP93)</f>
        <v>0</v>
      </c>
      <c r="N93" s="83" t="str">
        <f>IF(SP_SUL!AM93="","*",SP_SUL!AM93)</f>
        <v>-</v>
      </c>
      <c r="O93" s="110" t="str">
        <f>IF(SP_SUL!BH93="","*",SP_SUL!BH93)</f>
        <v>*</v>
      </c>
      <c r="P93" s="147" t="str">
        <f>IF($A$2=1,IF(SP_SUL!BJ93="","*",SP_SUL!BJ93),IF(SP_SUL!BK93="","*",SP_SUL!BK93))</f>
        <v>*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 t="str">
        <f>IF(SP_SUL!BH94="","*",SP_SUL!BH94)</f>
        <v>*</v>
      </c>
      <c r="P94" s="147" t="str">
        <f>IF($A$2=1,IF(SP_SUL!BJ94="","*",SP_SUL!BJ94),IF(SP_SUL!BK94="","*",SP_SUL!BK94))</f>
        <v>*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 t="str">
        <f>IF(SP_SUL!BH95="","*",SP_SUL!BH95)</f>
        <v>*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 t="str">
        <f>IF(SP_SUL!BH98="","*",SP_SUL!BH98)</f>
        <v>*</v>
      </c>
      <c r="P98" s="147" t="str">
        <f>IF($A$2=1,IF(SP_SUL!BJ98="","*",SP_SUL!BJ98),IF(SP_SUL!BK98="","*",SP_SUL!BK98))</f>
        <v>*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 t="str">
        <f>IF(SP_SUL!BH99="","*",SP_SUL!BH99)</f>
        <v>*</v>
      </c>
      <c r="P99" s="147" t="str">
        <f>IF($A$2=1,IF(SP_SUL!BJ99="","*",SP_SUL!BJ99),IF(SP_SUL!BK99="","*",SP_SUL!BK99))</f>
        <v>*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 t="str">
        <f>IF(SP_SUL!BH100="","*",SP_SUL!BH100)</f>
        <v>*</v>
      </c>
      <c r="P100" s="147" t="str">
        <f>IF($A$2=1,IF(SP_SUL!BJ100="","*",SP_SUL!BJ100),IF(SP_SUL!BK100="","*",SP_SUL!BK100))</f>
        <v>*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109-ZGM</v>
      </c>
      <c r="M101" s="83">
        <f>IF(SP_SUL!AP101="","*",SP_SUL!AP101)</f>
        <v>109</v>
      </c>
      <c r="N101" s="83" t="str">
        <f>IF(SP_SUL!AM101="","*",SP_SUL!AM101)</f>
        <v>109-ZGM</v>
      </c>
      <c r="O101" s="110" t="str">
        <f>IF(SP_SUL!BH101="","*",SP_SUL!BH101)</f>
        <v>*</v>
      </c>
      <c r="P101" s="147" t="str">
        <f>IF($A$2=1,IF(SP_SUL!BJ101="","*",SP_SUL!BJ101),IF(SP_SUL!BK101="","*",SP_SUL!BK101))</f>
        <v>*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ZZV-ZPG</v>
      </c>
      <c r="M102" s="83">
        <f>IF(SP_SUL!AP102="","*",SP_SUL!AP102)</f>
        <v>125</v>
      </c>
      <c r="N102" s="83" t="str">
        <f>IF(SP_SUL!AM102="","*",SP_SUL!AM102)</f>
        <v>ZZV-ZPG</v>
      </c>
      <c r="O102" s="110" t="str">
        <f>IF(SP_SUL!BH102="","*",SP_SUL!BH102)</f>
        <v>*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*</v>
      </c>
      <c r="C105" s="83" t="str">
        <f>IF(SP_SUL!S105="","*",SP_SUL!S105)</f>
        <v>-</v>
      </c>
      <c r="D105" s="83" t="str">
        <f>IF(SP_SUL!T105="","*",SP_SUL!T105)</f>
        <v>-</v>
      </c>
      <c r="E105" s="83" t="str">
        <f>IF(SP_SUL!D105="","*",SP_SUL!D105)</f>
        <v>*</v>
      </c>
      <c r="F105" s="83" t="str">
        <f>IF(SP_SUL!H105="","*",SP_SUL!H105)</f>
        <v>*</v>
      </c>
      <c r="G105" s="83" t="str">
        <f>IF(SP_SUL!M105="","*",SP_SUL!M105)</f>
        <v>-</v>
      </c>
      <c r="H105" s="116" t="str">
        <f>IF(SP_SUL!K105="","*",SP_SUL!K105)</f>
        <v>*</v>
      </c>
      <c r="I105" s="113" t="str">
        <f>IF(SP_SUL!O105="","*",SP_SUL!O105)</f>
        <v>*</v>
      </c>
      <c r="J105" s="113" t="str">
        <f>IF(SP_SUL!P105="","*",SP_SUL!P105)</f>
        <v>*</v>
      </c>
      <c r="K105" s="83">
        <f>IF(SP_SUL!AK105="","*",SP_SUL!AK105)</f>
        <v>0</v>
      </c>
      <c r="L105" s="83" t="str">
        <f>IF(SP_SUL!AM105="","*",SP_SUL!AM105)</f>
        <v>-</v>
      </c>
      <c r="M105" s="83">
        <f>IF(SP_SUL!AP105="","*",SP_SUL!AP105)</f>
        <v>0</v>
      </c>
      <c r="N105" s="83" t="str">
        <f>IF(SP_SUL!AM105="","*",SP_SUL!AM105)</f>
        <v>-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 t="str">
        <f>IF(SP_SUL!B106="","*",SP_SUL!B106)</f>
        <v>*</v>
      </c>
      <c r="B106" s="83" t="str">
        <f>IF(SP_SUL!X106="","*",SP_SUL!X106)</f>
        <v>*</v>
      </c>
      <c r="C106" s="83" t="str">
        <f>IF(SP_SUL!S106="","*",SP_SUL!S106)</f>
        <v>-</v>
      </c>
      <c r="D106" s="83" t="str">
        <f>IF(SP_SUL!T106="","*",SP_SUL!T106)</f>
        <v>-</v>
      </c>
      <c r="E106" s="83" t="str">
        <f>IF(SP_SUL!D106="","*",SP_SUL!D106)</f>
        <v>*</v>
      </c>
      <c r="F106" s="83" t="str">
        <f>IF(SP_SUL!H106="","*",SP_SUL!H106)</f>
        <v>*</v>
      </c>
      <c r="G106" s="83" t="str">
        <f>IF(SP_SUL!M106="","*",SP_SUL!M106)</f>
        <v>-</v>
      </c>
      <c r="H106" s="116" t="str">
        <f>IF(SP_SUL!K106="","*",SP_SUL!K106)</f>
        <v>*</v>
      </c>
      <c r="I106" s="113" t="str">
        <f>IF(SP_SUL!O106="","*",SP_SUL!O106)</f>
        <v>*</v>
      </c>
      <c r="J106" s="113" t="str">
        <f>IF(SP_SUL!P106="","*",SP_SUL!P106)</f>
        <v>*</v>
      </c>
      <c r="K106" s="83">
        <f>IF(SP_SUL!AK106="","*",SP_SUL!AK106)</f>
        <v>0</v>
      </c>
      <c r="L106" s="83" t="str">
        <f>IF(SP_SUL!AM106="","*",SP_SUL!AM106)</f>
        <v>-</v>
      </c>
      <c r="M106" s="83">
        <f>IF(SP_SUL!AP106="","*",SP_SUL!AP106)</f>
        <v>0</v>
      </c>
      <c r="N106" s="83" t="str">
        <f>IF(SP_SUL!AM106="","*",SP_SUL!AM106)</f>
        <v>-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*</v>
      </c>
      <c r="C107" s="83" t="str">
        <f>IF(SP_SUL!S107="","*",SP_SUL!S107)</f>
        <v>-</v>
      </c>
      <c r="D107" s="83" t="str">
        <f>IF(SP_SUL!T107="","*",SP_SUL!T107)</f>
        <v>-</v>
      </c>
      <c r="E107" s="83" t="str">
        <f>IF(SP_SUL!D107="","*",SP_SUL!D107)</f>
        <v>*</v>
      </c>
      <c r="F107" s="83" t="str">
        <f>IF(SP_SUL!H107="","*",SP_SUL!H107)</f>
        <v>*</v>
      </c>
      <c r="G107" s="83" t="str">
        <f>IF(SP_SUL!M107="","*",SP_SUL!M107)</f>
        <v>-</v>
      </c>
      <c r="H107" s="116" t="str">
        <f>IF(SP_SUL!K107="","*",SP_SUL!K107)</f>
        <v>*</v>
      </c>
      <c r="I107" s="113" t="str">
        <f>IF(SP_SUL!O107="","*",SP_SUL!O107)</f>
        <v>*</v>
      </c>
      <c r="J107" s="113" t="str">
        <f>IF(SP_SUL!P107="","*",SP_SUL!P107)</f>
        <v>*</v>
      </c>
      <c r="K107" s="83">
        <f>IF(SP_SUL!AK107="","*",SP_SUL!AK107)</f>
        <v>0</v>
      </c>
      <c r="L107" s="83" t="str">
        <f>IF(SP_SUL!AM107="","*",SP_SUL!AM107)</f>
        <v>-</v>
      </c>
      <c r="M107" s="83">
        <f>IF(SP_SUL!AP107="","*",SP_SUL!AP107)</f>
        <v>0</v>
      </c>
      <c r="N107" s="83" t="str">
        <f>IF(SP_SUL!AM107="","*",SP_SUL!AM107)</f>
        <v>-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 t="str">
        <f>IF(SP_SUL!B108="","*",SP_SUL!B108)</f>
        <v>*</v>
      </c>
      <c r="B108" s="83" t="str">
        <f>IF(SP_SUL!X108="","*",SP_SUL!X108)</f>
        <v>*</v>
      </c>
      <c r="C108" s="83" t="str">
        <f>IF(SP_SUL!S108="","*",SP_SUL!S108)</f>
        <v>-</v>
      </c>
      <c r="D108" s="83" t="str">
        <f>IF(SP_SUL!T108="","*",SP_SUL!T108)</f>
        <v>-</v>
      </c>
      <c r="E108" s="83" t="str">
        <f>IF(SP_SUL!D108="","*",SP_SUL!D108)</f>
        <v>*</v>
      </c>
      <c r="F108" s="83" t="str">
        <f>IF(SP_SUL!H108="","*",SP_SUL!H108)</f>
        <v>*</v>
      </c>
      <c r="G108" s="83" t="str">
        <f>IF(SP_SUL!M108="","*",SP_SUL!M108)</f>
        <v>-</v>
      </c>
      <c r="H108" s="116" t="str">
        <f>IF(SP_SUL!K108="","*",SP_SUL!K108)</f>
        <v>*</v>
      </c>
      <c r="I108" s="113" t="str">
        <f>IF(SP_SUL!O108="","*",SP_SUL!O108)</f>
        <v>*</v>
      </c>
      <c r="J108" s="113" t="str">
        <f>IF(SP_SUL!P108="","*",SP_SUL!P108)</f>
        <v>*</v>
      </c>
      <c r="K108" s="83">
        <f>IF(SP_SUL!AK108="","*",SP_SUL!AK108)</f>
        <v>0</v>
      </c>
      <c r="L108" s="83" t="str">
        <f>IF(SP_SUL!AM108="","*",SP_SUL!AM108)</f>
        <v>-</v>
      </c>
      <c r="M108" s="83">
        <f>IF(SP_SUL!AP108="","*",SP_SUL!AP108)</f>
        <v>0</v>
      </c>
      <c r="N108" s="83" t="str">
        <f>IF(SP_SUL!AM108="","*",SP_SUL!AM108)</f>
        <v>-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*</v>
      </c>
      <c r="C109" s="83" t="str">
        <f>IF(SP_SUL!S109="","*",SP_SUL!S109)</f>
        <v>-</v>
      </c>
      <c r="D109" s="83" t="str">
        <f>IF(SP_SUL!T109="","*",SP_SUL!T109)</f>
        <v>-</v>
      </c>
      <c r="E109" s="83" t="str">
        <f>IF(SP_SUL!D109="","*",SP_SUL!D109)</f>
        <v>*</v>
      </c>
      <c r="F109" s="83" t="str">
        <f>IF(SP_SUL!H109="","*",SP_SUL!H109)</f>
        <v>*</v>
      </c>
      <c r="G109" s="83" t="str">
        <f>IF(SP_SUL!M109="","*",SP_SUL!M109)</f>
        <v>-</v>
      </c>
      <c r="H109" s="116" t="str">
        <f>IF(SP_SUL!K109="","*",SP_SUL!K109)</f>
        <v>*</v>
      </c>
      <c r="I109" s="113" t="str">
        <f>IF(SP_SUL!O109="","*",SP_SUL!O109)</f>
        <v>*</v>
      </c>
      <c r="J109" s="113" t="str">
        <f>IF(SP_SUL!P109="","*",SP_SUL!P109)</f>
        <v>*</v>
      </c>
      <c r="K109" s="83">
        <f>IF(SP_SUL!AK109="","*",SP_SUL!AK109)</f>
        <v>0</v>
      </c>
      <c r="L109" s="83" t="str">
        <f>IF(SP_SUL!AM109="","*",SP_SUL!AM109)</f>
        <v>-</v>
      </c>
      <c r="M109" s="83">
        <f>IF(SP_SUL!AP109="","*",SP_SUL!AP109)</f>
        <v>0</v>
      </c>
      <c r="N109" s="83" t="str">
        <f>IF(SP_SUL!AM109="","*",SP_SUL!AM109)</f>
        <v>-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 t="str">
        <f>IF(SP_SUL!B111="","*",SP_SUL!B111)</f>
        <v>*</v>
      </c>
      <c r="B111" s="83" t="str">
        <f>IF(SP_SUL!X111="","*",SP_SUL!X111)</f>
        <v>*</v>
      </c>
      <c r="C111" s="83" t="str">
        <f>IF(SP_SUL!S111="","*",SP_SUL!S111)</f>
        <v>-</v>
      </c>
      <c r="D111" s="83" t="str">
        <f>IF(SP_SUL!T111="","*",SP_SUL!T111)</f>
        <v>-</v>
      </c>
      <c r="E111" s="83" t="str">
        <f>IF(SP_SUL!D111="","*",SP_SUL!D111)</f>
        <v>*</v>
      </c>
      <c r="F111" s="83" t="str">
        <f>IF(SP_SUL!H111="","*",SP_SUL!H111)</f>
        <v>*</v>
      </c>
      <c r="G111" s="83" t="str">
        <f>IF(SP_SUL!M111="","*",SP_SUL!M111)</f>
        <v>-</v>
      </c>
      <c r="H111" s="116" t="str">
        <f>IF(SP_SUL!K111="","*",SP_SUL!K111)</f>
        <v>*</v>
      </c>
      <c r="I111" s="113" t="str">
        <f>IF(SP_SUL!O111="","*",SP_SUL!O111)</f>
        <v>*</v>
      </c>
      <c r="J111" s="113" t="str">
        <f>IF(SP_SUL!P111="","*",SP_SUL!P111)</f>
        <v>*</v>
      </c>
      <c r="K111" s="83">
        <f>IF(SP_SUL!AK111="","*",SP_SUL!AK111)</f>
        <v>0</v>
      </c>
      <c r="L111" s="83" t="str">
        <f>IF(SP_SUL!AM111="","*",SP_SUL!AM111)</f>
        <v>-</v>
      </c>
      <c r="M111" s="83">
        <f>IF(SP_SUL!AP111="","*",SP_SUL!AP111)</f>
        <v>0</v>
      </c>
      <c r="N111" s="83" t="str">
        <f>IF(SP_SUL!AM111="","*",SP_SUL!AM111)</f>
        <v>-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 t="str">
        <f>IF(SP_SUL!B112="","*",SP_SUL!B112)</f>
        <v>*</v>
      </c>
      <c r="B112" s="83" t="str">
        <f>IF(SP_SUL!X112="","*",SP_SUL!X112)</f>
        <v>*</v>
      </c>
      <c r="C112" s="83" t="str">
        <f>IF(SP_SUL!S112="","*",SP_SUL!S112)</f>
        <v>-</v>
      </c>
      <c r="D112" s="83" t="str">
        <f>IF(SP_SUL!T112="","*",SP_SUL!T112)</f>
        <v>-</v>
      </c>
      <c r="E112" s="83" t="str">
        <f>IF(SP_SUL!D112="","*",SP_SUL!D112)</f>
        <v>*</v>
      </c>
      <c r="F112" s="83" t="str">
        <f>IF(SP_SUL!H112="","*",SP_SUL!H112)</f>
        <v>*</v>
      </c>
      <c r="G112" s="83" t="str">
        <f>IF(SP_SUL!M112="","*",SP_SUL!M112)</f>
        <v>-</v>
      </c>
      <c r="H112" s="116" t="str">
        <f>IF(SP_SUL!K112="","*",SP_SUL!K112)</f>
        <v>*</v>
      </c>
      <c r="I112" s="113" t="str">
        <f>IF(SP_SUL!O112="","*",SP_SUL!O112)</f>
        <v>*</v>
      </c>
      <c r="J112" s="113" t="str">
        <f>IF(SP_SUL!P112="","*",SP_SUL!P112)</f>
        <v>*</v>
      </c>
      <c r="K112" s="83">
        <f>IF(SP_SUL!AK112="","*",SP_SUL!AK112)</f>
        <v>0</v>
      </c>
      <c r="L112" s="83" t="str">
        <f>IF(SP_SUL!AM112="","*",SP_SUL!AM112)</f>
        <v>-</v>
      </c>
      <c r="M112" s="83">
        <f>IF(SP_SUL!AP112="","*",SP_SUL!AP112)</f>
        <v>0</v>
      </c>
      <c r="N112" s="83" t="str">
        <f>IF(SP_SUL!AM112="","*",SP_SUL!AM112)</f>
        <v>-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 t="str">
        <f>IF(SP_SUL!B113="","*",SP_SUL!B113)</f>
        <v>*</v>
      </c>
      <c r="B113" s="83" t="str">
        <f>IF(SP_SUL!X113="","*",SP_SUL!X113)</f>
        <v>*</v>
      </c>
      <c r="C113" s="83" t="str">
        <f>IF(SP_SUL!S113="","*",SP_SUL!S113)</f>
        <v>-</v>
      </c>
      <c r="D113" s="83" t="str">
        <f>IF(SP_SUL!T113="","*",SP_SUL!T113)</f>
        <v>-</v>
      </c>
      <c r="E113" s="83" t="str">
        <f>IF(SP_SUL!D113="","*",SP_SUL!D113)</f>
        <v>*</v>
      </c>
      <c r="F113" s="83" t="str">
        <f>IF(SP_SUL!H113="","*",SP_SUL!H113)</f>
        <v>*</v>
      </c>
      <c r="G113" s="83" t="str">
        <f>IF(SP_SUL!M113="","*",SP_SUL!M113)</f>
        <v>-</v>
      </c>
      <c r="H113" s="116" t="str">
        <f>IF(SP_SUL!K113="","*",SP_SUL!K113)</f>
        <v>*</v>
      </c>
      <c r="I113" s="113" t="str">
        <f>IF(SP_SUL!O113="","*",SP_SUL!O113)</f>
        <v>*</v>
      </c>
      <c r="J113" s="113" t="str">
        <f>IF(SP_SUL!P113="","*",SP_SUL!P113)</f>
        <v>*</v>
      </c>
      <c r="K113" s="83">
        <f>IF(SP_SUL!AK113="","*",SP_SUL!AK113)</f>
        <v>0</v>
      </c>
      <c r="L113" s="83" t="str">
        <f>IF(SP_SUL!AM113="","*",SP_SUL!AM113)</f>
        <v>-</v>
      </c>
      <c r="M113" s="83">
        <f>IF(SP_SUL!AP113="","*",SP_SUL!AP113)</f>
        <v>0</v>
      </c>
      <c r="N113" s="83" t="str">
        <f>IF(SP_SUL!AM113="","*",SP_SUL!AM113)</f>
        <v>-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 t="str">
        <f>IF(SP_SUL!B114="","*",SP_SUL!B114)</f>
        <v>*</v>
      </c>
      <c r="B114" s="83" t="str">
        <f>IF(SP_SUL!X114="","*",SP_SUL!X114)</f>
        <v>*</v>
      </c>
      <c r="C114" s="83" t="str">
        <f>IF(SP_SUL!S114="","*",SP_SUL!S114)</f>
        <v>-</v>
      </c>
      <c r="D114" s="83" t="str">
        <f>IF(SP_SUL!T114="","*",SP_SUL!T114)</f>
        <v>-</v>
      </c>
      <c r="E114" s="83" t="str">
        <f>IF(SP_SUL!D114="","*",SP_SUL!D114)</f>
        <v>*</v>
      </c>
      <c r="F114" s="83" t="str">
        <f>IF(SP_SUL!H114="","*",SP_SUL!H114)</f>
        <v>*</v>
      </c>
      <c r="G114" s="83" t="str">
        <f>IF(SP_SUL!M114="","*",SP_SUL!M114)</f>
        <v>-</v>
      </c>
      <c r="H114" s="116" t="str">
        <f>IF(SP_SUL!K114="","*",SP_SUL!K114)</f>
        <v>*</v>
      </c>
      <c r="I114" s="113" t="str">
        <f>IF(SP_SUL!O114="","*",SP_SUL!O114)</f>
        <v>*</v>
      </c>
      <c r="J114" s="113" t="str">
        <f>IF(SP_SUL!P114="","*",SP_SUL!P114)</f>
        <v>*</v>
      </c>
      <c r="K114" s="83">
        <f>IF(SP_SUL!AK114="","*",SP_SUL!AK114)</f>
        <v>0</v>
      </c>
      <c r="L114" s="83" t="str">
        <f>IF(SP_SUL!AM114="","*",SP_SUL!AM114)</f>
        <v>-</v>
      </c>
      <c r="M114" s="83">
        <f>IF(SP_SUL!AP114="","*",SP_SUL!AP114)</f>
        <v>0</v>
      </c>
      <c r="N114" s="83" t="str">
        <f>IF(SP_SUL!AM114="","*",SP_SUL!AM114)</f>
        <v>-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 t="str">
        <f>IF(SP_SUL!B115="","*",SP_SUL!B115)</f>
        <v>*</v>
      </c>
      <c r="B115" s="83" t="str">
        <f>IF(SP_SUL!X115="","*",SP_SUL!X115)</f>
        <v>*</v>
      </c>
      <c r="C115" s="83" t="str">
        <f>IF(SP_SUL!S115="","*",SP_SUL!S115)</f>
        <v>-</v>
      </c>
      <c r="D115" s="83" t="str">
        <f>IF(SP_SUL!T115="","*",SP_SUL!T115)</f>
        <v>-</v>
      </c>
      <c r="E115" s="83" t="str">
        <f>IF(SP_SUL!D115="","*",SP_SUL!D115)</f>
        <v>*</v>
      </c>
      <c r="F115" s="83" t="str">
        <f>IF(SP_SUL!H115="","*",SP_SUL!H115)</f>
        <v>*</v>
      </c>
      <c r="G115" s="83" t="str">
        <f>IF(SP_SUL!M115="","*",SP_SUL!M115)</f>
        <v>-</v>
      </c>
      <c r="H115" s="116" t="str">
        <f>IF(SP_SUL!K115="","*",SP_SUL!K115)</f>
        <v>*</v>
      </c>
      <c r="I115" s="113" t="str">
        <f>IF(SP_SUL!O115="","*",SP_SUL!O115)</f>
        <v>*</v>
      </c>
      <c r="J115" s="113" t="str">
        <f>IF(SP_SUL!P115="","*",SP_SUL!P115)</f>
        <v>*</v>
      </c>
      <c r="K115" s="83">
        <f>IF(SP_SUL!AK115="","*",SP_SUL!AK115)</f>
        <v>0</v>
      </c>
      <c r="L115" s="83" t="str">
        <f>IF(SP_SUL!AM115="","*",SP_SUL!AM115)</f>
        <v>-</v>
      </c>
      <c r="M115" s="83">
        <f>IF(SP_SUL!AP115="","*",SP_SUL!AP115)</f>
        <v>0</v>
      </c>
      <c r="N115" s="83" t="str">
        <f>IF(SP_SUL!AM115="","*",SP_SUL!AM115)</f>
        <v>-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*</v>
      </c>
      <c r="C117" s="83" t="str">
        <f>IF(SP_SUL!S117="","*",SP_SUL!S117)</f>
        <v>-</v>
      </c>
      <c r="D117" s="83" t="str">
        <f>IF(SP_SUL!T117="","*",SP_SUL!T117)</f>
        <v>-</v>
      </c>
      <c r="E117" s="83" t="str">
        <f>IF(SP_SUL!D117="","*",SP_SUL!D117)</f>
        <v>*</v>
      </c>
      <c r="F117" s="83" t="str">
        <f>IF(SP_SUL!H117="","*",SP_SUL!H117)</f>
        <v>*</v>
      </c>
      <c r="G117" s="83" t="str">
        <f>IF(SP_SUL!M117="","*",SP_SUL!M117)</f>
        <v>-</v>
      </c>
      <c r="H117" s="116" t="str">
        <f>IF(SP_SUL!K117="","*",SP_SUL!K117)</f>
        <v>*</v>
      </c>
      <c r="I117" s="113" t="str">
        <f>IF(SP_SUL!O117="","*",SP_SUL!O117)</f>
        <v>*</v>
      </c>
      <c r="J117" s="113" t="str">
        <f>IF(SP_SUL!P117="","*",SP_SUL!P117)</f>
        <v>*</v>
      </c>
      <c r="K117" s="83">
        <f>IF(SP_SUL!AK117="","*",SP_SUL!AK117)</f>
        <v>0</v>
      </c>
      <c r="L117" s="83" t="str">
        <f>IF(SP_SUL!AM117="","*",SP_SUL!AM117)</f>
        <v>-</v>
      </c>
      <c r="M117" s="83">
        <f>IF(SP_SUL!AP117="","*",SP_SUL!AP117)</f>
        <v>0</v>
      </c>
      <c r="N117" s="83" t="str">
        <f>IF(SP_SUL!AM117="","*",SP_SUL!AM117)</f>
        <v>-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*</v>
      </c>
      <c r="C118" s="83" t="str">
        <f>IF(SP_SUL!S118="","*",SP_SUL!S118)</f>
        <v>-</v>
      </c>
      <c r="D118" s="83" t="str">
        <f>IF(SP_SUL!T118="","*",SP_SUL!T118)</f>
        <v>-</v>
      </c>
      <c r="E118" s="83" t="str">
        <f>IF(SP_SUL!D118="","*",SP_SUL!D118)</f>
        <v>*</v>
      </c>
      <c r="F118" s="83" t="str">
        <f>IF(SP_SUL!H118="","*",SP_SUL!H118)</f>
        <v>*</v>
      </c>
      <c r="G118" s="83" t="str">
        <f>IF(SP_SUL!M118="","*",SP_SUL!M118)</f>
        <v>-</v>
      </c>
      <c r="H118" s="116" t="str">
        <f>IF(SP_SUL!K118="","*",SP_SUL!K118)</f>
        <v>*</v>
      </c>
      <c r="I118" s="113" t="str">
        <f>IF(SP_SUL!O118="","*",SP_SUL!O118)</f>
        <v>*</v>
      </c>
      <c r="J118" s="113" t="str">
        <f>IF(SP_SUL!P118="","*",SP_SUL!P118)</f>
        <v>*</v>
      </c>
      <c r="K118" s="83">
        <f>IF(SP_SUL!AK118="","*",SP_SUL!AK118)</f>
        <v>0</v>
      </c>
      <c r="L118" s="83" t="str">
        <f>IF(SP_SUL!AM118="","*",SP_SUL!AM118)</f>
        <v>-</v>
      </c>
      <c r="M118" s="83">
        <f>IF(SP_SUL!AP118="","*",SP_SUL!AP118)</f>
        <v>0</v>
      </c>
      <c r="N118" s="83" t="str">
        <f>IF(SP_SUL!AM118="","*",SP_SUL!AM118)</f>
        <v>-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*</v>
      </c>
      <c r="C119" s="83" t="str">
        <f>IF(SP_SUL!S119="","*",SP_SUL!S119)</f>
        <v>-</v>
      </c>
      <c r="D119" s="83" t="str">
        <f>IF(SP_SUL!T119="","*",SP_SUL!T119)</f>
        <v>-</v>
      </c>
      <c r="E119" s="83" t="str">
        <f>IF(SP_SUL!D119="","*",SP_SUL!D119)</f>
        <v>*</v>
      </c>
      <c r="F119" s="83" t="str">
        <f>IF(SP_SUL!H119="","*",SP_SUL!H119)</f>
        <v>*</v>
      </c>
      <c r="G119" s="83" t="str">
        <f>IF(SP_SUL!M119="","*",SP_SUL!M119)</f>
        <v>-</v>
      </c>
      <c r="H119" s="116" t="str">
        <f>IF(SP_SUL!K119="","*",SP_SUL!K119)</f>
        <v>*</v>
      </c>
      <c r="I119" s="113" t="str">
        <f>IF(SP_SUL!O119="","*",SP_SUL!O119)</f>
        <v>*</v>
      </c>
      <c r="J119" s="113" t="str">
        <f>IF(SP_SUL!P119="","*",SP_SUL!P119)</f>
        <v>*</v>
      </c>
      <c r="K119" s="83">
        <f>IF(SP_SUL!AK119="","*",SP_SUL!AK119)</f>
        <v>0</v>
      </c>
      <c r="L119" s="83" t="str">
        <f>IF(SP_SUL!AM119="","*",SP_SUL!AM119)</f>
        <v>-</v>
      </c>
      <c r="M119" s="83">
        <f>IF(SP_SUL!AP119="","*",SP_SUL!AP119)</f>
        <v>0</v>
      </c>
      <c r="N119" s="83" t="str">
        <f>IF(SP_SUL!AM119="","*",SP_SUL!AM119)</f>
        <v>-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*</v>
      </c>
      <c r="C120" s="83" t="str">
        <f>IF(SP_SUL!S120="","*",SP_SUL!S120)</f>
        <v>-</v>
      </c>
      <c r="D120" s="83" t="str">
        <f>IF(SP_SUL!T120="","*",SP_SUL!T120)</f>
        <v>-</v>
      </c>
      <c r="E120" s="83" t="str">
        <f>IF(SP_SUL!D120="","*",SP_SUL!D120)</f>
        <v>*</v>
      </c>
      <c r="F120" s="83" t="str">
        <f>IF(SP_SUL!H120="","*",SP_SUL!H120)</f>
        <v>*</v>
      </c>
      <c r="G120" s="83" t="str">
        <f>IF(SP_SUL!M120="","*",SP_SUL!M120)</f>
        <v>-</v>
      </c>
      <c r="H120" s="116" t="str">
        <f>IF(SP_SUL!K120="","*",SP_SUL!K120)</f>
        <v>*</v>
      </c>
      <c r="I120" s="113" t="str">
        <f>IF(SP_SUL!O120="","*",SP_SUL!O120)</f>
        <v>*</v>
      </c>
      <c r="J120" s="113" t="str">
        <f>IF(SP_SUL!P120="","*",SP_SUL!P120)</f>
        <v>*</v>
      </c>
      <c r="K120" s="83">
        <f>IF(SP_SUL!AK120="","*",SP_SUL!AK120)</f>
        <v>0</v>
      </c>
      <c r="L120" s="83" t="str">
        <f>IF(SP_SUL!AM120="","*",SP_SUL!AM120)</f>
        <v>-</v>
      </c>
      <c r="M120" s="83">
        <f>IF(SP_SUL!AP120="","*",SP_SUL!AP120)</f>
        <v>0</v>
      </c>
      <c r="N120" s="83" t="str">
        <f>IF(SP_SUL!AM120="","*",SP_SUL!AM120)</f>
        <v>-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78" sqref="A78:T97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8"/>
      <c r="B1" s="219"/>
      <c r="C1" s="22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1" t="s">
        <v>1040</v>
      </c>
      <c r="Q1" s="222"/>
      <c r="R1" s="111"/>
      <c r="S1" s="84"/>
      <c r="T1" s="86"/>
      <c r="U1" s="223" t="s">
        <v>1248</v>
      </c>
      <c r="V1" s="223"/>
      <c r="W1" s="223"/>
    </row>
    <row r="2" spans="1:23" ht="15" customHeight="1">
      <c r="A2" s="87" t="s">
        <v>1249</v>
      </c>
      <c r="B2" s="87" t="s">
        <v>1244</v>
      </c>
      <c r="C2" s="87" t="s">
        <v>411</v>
      </c>
      <c r="D2" s="88" t="s">
        <v>992</v>
      </c>
      <c r="E2" s="88" t="s">
        <v>4</v>
      </c>
      <c r="F2" s="88" t="s">
        <v>1243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1250</v>
      </c>
      <c r="T2" s="91" t="s">
        <v>995</v>
      </c>
      <c r="U2" s="138">
        <f ca="1">TODAY()-1</f>
        <v>46056</v>
      </c>
      <c r="V2" s="138">
        <f ca="1">U2-1</f>
        <v>46055</v>
      </c>
      <c r="W2" s="138">
        <f ca="1">V2-1</f>
        <v>46054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500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511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>
        <f ca="1">_xlfn.XLOOKUP(G11&amp;$V$2,BS_CONTROLE[CHAVE],BS_CONTROLE[Quantidade_11],"-")</f>
        <v>0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1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500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1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>
        <f ca="1">_xlfn.XLOOKUP(G20&amp;$V$2,BS_CONTROLE[CHAVE],BS_CONTROLE[Quantidade_11],"-")</f>
        <v>0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122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1248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500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1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>
        <f ca="1">_xlfn.XLOOKUP(G55&amp;$U$2,BS_CONTROLE[CHAVE],BS_CONTROLE[Quantidade_11],"-")</f>
        <v>0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122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1248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0</v>
      </c>
      <c r="V63" s="137">
        <f ca="1">_xlfn.XLOOKUP(G63&amp;$V$2,BS_CONTROLE[CHAVE],BS_CONTROLE[Quantidade_11],"-")</f>
        <v>0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511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511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1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>
        <f>IF(SP_SUL!H82="","*",SP_SUL!H82)</f>
        <v>106109</v>
      </c>
      <c r="J79" s="145">
        <f>IF(SP_SUL!I82="","*",SP_SUL!I82)</f>
        <v>106109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0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500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1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122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1248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0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0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511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4" dateTimeGrouping="day"/>
      </filters>
    </filterColumn>
    <filterColumn colId="6">
      <filters>
        <filter val="V42"/>
        <filter val="V48"/>
        <filter val="V8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78" sqref="B78:K8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1251</v>
      </c>
      <c r="C2" s="121" t="s">
        <v>977</v>
      </c>
      <c r="D2" s="76" t="s">
        <v>979</v>
      </c>
      <c r="E2" s="76" t="s">
        <v>1252</v>
      </c>
      <c r="F2" s="99" t="s">
        <v>1253</v>
      </c>
      <c r="G2" s="76" t="s">
        <v>1254</v>
      </c>
      <c r="H2" s="76" t="s">
        <v>1255</v>
      </c>
      <c r="I2" s="76" t="s">
        <v>1256</v>
      </c>
      <c r="J2" s="76" t="s">
        <v>1257</v>
      </c>
      <c r="K2" s="78" t="s">
        <v>1258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>
        <f>IF(SP_SUL!H82="","*",SP_SUL!H82)</f>
        <v>106109</v>
      </c>
      <c r="F78" s="100" t="str">
        <f>IF(SP_SUL!M82="","*",SP_SUL!M82)</f>
        <v>ZBM-ZHO</v>
      </c>
      <c r="G78" s="95">
        <f>IF(SP_SUL!I82="","*",SP_SUL!I82)</f>
        <v>106109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 t="str">
        <f>IF(SP_SUL!B93="","*",SP_SUL!B93)</f>
        <v>*</v>
      </c>
      <c r="D89" s="94" t="str">
        <f>IF(SP_SUL!D93="","*",SP_SUL!D93)</f>
        <v>*</v>
      </c>
      <c r="E89" s="94" t="str">
        <f>IF(SP_SUL!H93="","*",SP_SUL!H93)</f>
        <v>*</v>
      </c>
      <c r="F89" s="100" t="str">
        <f>IF(SP_SUL!M93="","*",SP_SUL!M93)</f>
        <v>-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*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*</v>
      </c>
      <c r="E101" s="94" t="str">
        <f>IF(SP_SUL!H105="","*",SP_SUL!H105)</f>
        <v>*</v>
      </c>
      <c r="F101" s="100" t="str">
        <f>IF(SP_SUL!M105="","*",SP_SUL!M105)</f>
        <v>-</v>
      </c>
      <c r="G101" s="95" t="str">
        <f>IF(SP_SUL!I105="","*",SP_SUL!I105)</f>
        <v>*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*</v>
      </c>
      <c r="K101" s="97" t="str">
        <f>IF(SP_SUL!AD105="","*",SP_SUL!AD105)</f>
        <v>*</v>
      </c>
    </row>
    <row r="102" spans="2:11" hidden="1">
      <c r="B102" s="94" t="str">
        <f>IF(SP_SUL!Y106="","*",SP_SUL!Y106)</f>
        <v>*</v>
      </c>
      <c r="C102" s="95" t="str">
        <f>IF(SP_SUL!B106="","*",SP_SUL!B106)</f>
        <v>*</v>
      </c>
      <c r="D102" s="94" t="str">
        <f>IF(SP_SUL!D106="","*",SP_SUL!D106)</f>
        <v>*</v>
      </c>
      <c r="E102" s="94" t="str">
        <f>IF(SP_SUL!H106="","*",SP_SUL!H106)</f>
        <v>*</v>
      </c>
      <c r="F102" s="100" t="str">
        <f>IF(SP_SUL!M106="","*",SP_SUL!M106)</f>
        <v>-</v>
      </c>
      <c r="G102" s="95" t="str">
        <f>IF(SP_SUL!I106="","*",SP_SUL!I106)</f>
        <v>*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*</v>
      </c>
      <c r="K102" s="97" t="str">
        <f>IF(SP_SUL!AD106="","*",SP_SUL!AD106)</f>
        <v>*</v>
      </c>
    </row>
    <row r="103" spans="2:11" hidden="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*</v>
      </c>
      <c r="E103" s="94" t="str">
        <f>IF(SP_SUL!H107="","*",SP_SUL!H107)</f>
        <v>*</v>
      </c>
      <c r="F103" s="100" t="str">
        <f>IF(SP_SUL!M107="","*",SP_SUL!M107)</f>
        <v>-</v>
      </c>
      <c r="G103" s="95" t="str">
        <f>IF(SP_SUL!I107="","*",SP_SUL!I107)</f>
        <v>*</v>
      </c>
      <c r="H103" s="95" t="str">
        <f>IF(SP_SUL!AB107="","*",SP_SUL!AB107)</f>
        <v>*</v>
      </c>
      <c r="I103" s="95" t="str">
        <f>IF(SP_SUL!AC107="","*",SP_SUL!AC107)</f>
        <v>*</v>
      </c>
      <c r="J103" s="96" t="str">
        <f>IF(SP_SUL!AA107="","*",SP_SUL!AA107)</f>
        <v>*</v>
      </c>
      <c r="K103" s="97" t="str">
        <f>IF(SP_SUL!AD107="","*",SP_SUL!AD107)</f>
        <v>*</v>
      </c>
    </row>
    <row r="104" spans="2:11" hidden="1">
      <c r="B104" s="94" t="str">
        <f>IF(SP_SUL!Y108="","*",SP_SUL!Y108)</f>
        <v>*</v>
      </c>
      <c r="C104" s="95" t="str">
        <f>IF(SP_SUL!B108="","*",SP_SUL!B108)</f>
        <v>*</v>
      </c>
      <c r="D104" s="94" t="str">
        <f>IF(SP_SUL!D108="","*",SP_SUL!D108)</f>
        <v>*</v>
      </c>
      <c r="E104" s="94" t="str">
        <f>IF(SP_SUL!H108="","*",SP_SUL!H108)</f>
        <v>*</v>
      </c>
      <c r="F104" s="100" t="str">
        <f>IF(SP_SUL!M108="","*",SP_SUL!M108)</f>
        <v>-</v>
      </c>
      <c r="G104" s="95" t="str">
        <f>IF(SP_SUL!I108="","*",SP_SUL!I108)</f>
        <v>*</v>
      </c>
      <c r="H104" s="95" t="str">
        <f>IF(SP_SUL!AB108="","*",SP_SUL!AB108)</f>
        <v>*</v>
      </c>
      <c r="I104" s="95" t="str">
        <f>IF(SP_SUL!AC108="","*",SP_SUL!AC108)</f>
        <v>*</v>
      </c>
      <c r="J104" s="96" t="str">
        <f>IF(SP_SUL!AA108="","*",SP_SUL!AA108)</f>
        <v>*</v>
      </c>
      <c r="K104" s="97" t="str">
        <f>IF(SP_SUL!AD108="","*",SP_SUL!AD108)</f>
        <v>*</v>
      </c>
    </row>
    <row r="105" spans="2:11" hidden="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*</v>
      </c>
      <c r="E105" s="94" t="str">
        <f>IF(SP_SUL!H109="","*",SP_SUL!H109)</f>
        <v>*</v>
      </c>
      <c r="F105" s="100" t="str">
        <f>IF(SP_SUL!M109="","*",SP_SUL!M109)</f>
        <v>-</v>
      </c>
      <c r="G105" s="95" t="str">
        <f>IF(SP_SUL!I109="","*",SP_SUL!I109)</f>
        <v>*</v>
      </c>
      <c r="H105" s="95" t="str">
        <f>IF(SP_SUL!AB109="","*",SP_SUL!AB109)</f>
        <v>*</v>
      </c>
      <c r="I105" s="95" t="str">
        <f>IF(SP_SUL!AC109="","*",SP_SUL!AC109)</f>
        <v>*</v>
      </c>
      <c r="J105" s="96" t="str">
        <f>IF(SP_SUL!AA109="","*",SP_SUL!AA109)</f>
        <v>*</v>
      </c>
      <c r="K105" s="97" t="str">
        <f>IF(SP_SUL!AD109="","*",SP_SUL!AD109)</f>
        <v>*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*</v>
      </c>
      <c r="C107" s="95" t="str">
        <f>IF(SP_SUL!B111="","*",SP_SUL!B111)</f>
        <v>*</v>
      </c>
      <c r="D107" s="94" t="str">
        <f>IF(SP_SUL!D111="","*",SP_SUL!D111)</f>
        <v>*</v>
      </c>
      <c r="E107" s="94" t="str">
        <f>IF(SP_SUL!H111="","*",SP_SUL!H111)</f>
        <v>*</v>
      </c>
      <c r="F107" s="100" t="str">
        <f>IF(SP_SUL!M111="","*",SP_SUL!M111)</f>
        <v>-</v>
      </c>
      <c r="G107" s="95" t="str">
        <f>IF(SP_SUL!I111="","*",SP_SUL!I111)</f>
        <v>*</v>
      </c>
      <c r="H107" s="95" t="str">
        <f>IF(SP_SUL!AB111="","*",SP_SUL!AB111)</f>
        <v>*</v>
      </c>
      <c r="I107" s="95" t="str">
        <f>IF(SP_SUL!AC111="","*",SP_SUL!AC111)</f>
        <v>*</v>
      </c>
      <c r="J107" s="96" t="str">
        <f>IF(SP_SUL!AA111="","*",SP_SUL!AA111)</f>
        <v>*</v>
      </c>
      <c r="K107" s="97" t="str">
        <f>IF(SP_SUL!AD111="","*",SP_SUL!AD111)</f>
        <v>*</v>
      </c>
    </row>
    <row r="108" spans="2:11" hidden="1">
      <c r="B108" s="94" t="str">
        <f>IF(SP_SUL!Y112="","*",SP_SUL!Y112)</f>
        <v>*</v>
      </c>
      <c r="C108" s="95" t="str">
        <f>IF(SP_SUL!B112="","*",SP_SUL!B112)</f>
        <v>*</v>
      </c>
      <c r="D108" s="94" t="str">
        <f>IF(SP_SUL!D112="","*",SP_SUL!D112)</f>
        <v>*</v>
      </c>
      <c r="E108" s="94" t="str">
        <f>IF(SP_SUL!H112="","*",SP_SUL!H112)</f>
        <v>*</v>
      </c>
      <c r="F108" s="100" t="str">
        <f>IF(SP_SUL!M112="","*",SP_SUL!M112)</f>
        <v>-</v>
      </c>
      <c r="G108" s="95" t="str">
        <f>IF(SP_SUL!I112="","*",SP_SUL!I112)</f>
        <v>*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*</v>
      </c>
      <c r="K108" s="97" t="str">
        <f>IF(SP_SUL!AD112="","*",SP_SUL!AD112)</f>
        <v>*</v>
      </c>
    </row>
    <row r="109" spans="2:11" hidden="1">
      <c r="B109" s="94" t="str">
        <f>IF(SP_SUL!Y113="","*",SP_SUL!Y113)</f>
        <v>*</v>
      </c>
      <c r="C109" s="95" t="str">
        <f>IF(SP_SUL!B113="","*",SP_SUL!B113)</f>
        <v>*</v>
      </c>
      <c r="D109" s="94" t="str">
        <f>IF(SP_SUL!D113="","*",SP_SUL!D113)</f>
        <v>*</v>
      </c>
      <c r="E109" s="94" t="str">
        <f>IF(SP_SUL!H113="","*",SP_SUL!H113)</f>
        <v>*</v>
      </c>
      <c r="F109" s="100" t="str">
        <f>IF(SP_SUL!M113="","*",SP_SUL!M113)</f>
        <v>-</v>
      </c>
      <c r="G109" s="95" t="str">
        <f>IF(SP_SUL!I113="","*",SP_SUL!I113)</f>
        <v>*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*</v>
      </c>
      <c r="K109" s="97" t="str">
        <f>IF(SP_SUL!AD113="","*",SP_SUL!AD113)</f>
        <v>*</v>
      </c>
    </row>
    <row r="110" spans="2:11" hidden="1">
      <c r="B110" s="94" t="str">
        <f>IF(SP_SUL!Y114="","*",SP_SUL!Y114)</f>
        <v>*</v>
      </c>
      <c r="C110" s="95" t="str">
        <f>IF(SP_SUL!B114="","*",SP_SUL!B114)</f>
        <v>*</v>
      </c>
      <c r="D110" s="94" t="str">
        <f>IF(SP_SUL!D114="","*",SP_SUL!D114)</f>
        <v>*</v>
      </c>
      <c r="E110" s="94" t="str">
        <f>IF(SP_SUL!H114="","*",SP_SUL!H114)</f>
        <v>*</v>
      </c>
      <c r="F110" s="100" t="str">
        <f>IF(SP_SUL!M114="","*",SP_SUL!M114)</f>
        <v>-</v>
      </c>
      <c r="G110" s="95" t="str">
        <f>IF(SP_SUL!I114="","*",SP_SUL!I114)</f>
        <v>*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*</v>
      </c>
      <c r="K110" s="97" t="str">
        <f>IF(SP_SUL!AD114="","*",SP_SUL!AD114)</f>
        <v>*</v>
      </c>
    </row>
    <row r="111" spans="2:11" hidden="1">
      <c r="B111" s="94" t="str">
        <f>IF(SP_SUL!Y115="","*",SP_SUL!Y115)</f>
        <v>*</v>
      </c>
      <c r="C111" s="95" t="str">
        <f>IF(SP_SUL!B115="","*",SP_SUL!B115)</f>
        <v>*</v>
      </c>
      <c r="D111" s="94" t="str">
        <f>IF(SP_SUL!D115="","*",SP_SUL!D115)</f>
        <v>*</v>
      </c>
      <c r="E111" s="94" t="str">
        <f>IF(SP_SUL!H115="","*",SP_SUL!H115)</f>
        <v>*</v>
      </c>
      <c r="F111" s="100" t="str">
        <f>IF(SP_SUL!M115="","*",SP_SUL!M115)</f>
        <v>-</v>
      </c>
      <c r="G111" s="95" t="str">
        <f>IF(SP_SUL!I115="","*",SP_SUL!I115)</f>
        <v>*</v>
      </c>
      <c r="H111" s="95" t="str">
        <f>IF(SP_SUL!AB115="","*",SP_SUL!AB115)</f>
        <v>*</v>
      </c>
      <c r="I111" s="95" t="str">
        <f>IF(SP_SUL!AC115="","*",SP_SUL!AC115)</f>
        <v>*</v>
      </c>
      <c r="J111" s="96" t="str">
        <f>IF(SP_SUL!AA115="","*",SP_SUL!AA115)</f>
        <v>*</v>
      </c>
      <c r="K111" s="97" t="str">
        <f>IF(SP_SUL!AD115="","*",SP_SUL!AD115)</f>
        <v>*</v>
      </c>
    </row>
    <row r="112" spans="2:11" hidden="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*</v>
      </c>
      <c r="E113" s="94" t="str">
        <f>IF(SP_SUL!H117="","*",SP_SUL!H117)</f>
        <v>*</v>
      </c>
      <c r="F113" s="100" t="str">
        <f>IF(SP_SUL!M117="","*",SP_SUL!M117)</f>
        <v>-</v>
      </c>
      <c r="G113" s="95" t="str">
        <f>IF(SP_SUL!I117="","*",SP_SUL!I117)</f>
        <v>*</v>
      </c>
      <c r="H113" s="95" t="str">
        <f>IF(SP_SUL!AB117="","*",SP_SUL!AB117)</f>
        <v>*</v>
      </c>
      <c r="I113" s="95" t="str">
        <f>IF(SP_SUL!AC117="","*",SP_SUL!AC117)</f>
        <v>*</v>
      </c>
      <c r="J113" s="96" t="str">
        <f>IF(SP_SUL!AA117="","*",SP_SUL!AA117)</f>
        <v>*</v>
      </c>
      <c r="K113" s="97" t="str">
        <f>IF(SP_SUL!AD117="","*",SP_SUL!AD117)</f>
        <v>*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*</v>
      </c>
      <c r="E114" s="94" t="str">
        <f>IF(SP_SUL!H118="","*",SP_SUL!H118)</f>
        <v>*</v>
      </c>
      <c r="F114" s="100" t="str">
        <f>IF(SP_SUL!M118="","*",SP_SUL!M118)</f>
        <v>-</v>
      </c>
      <c r="G114" s="95" t="str">
        <f>IF(SP_SUL!I118="","*",SP_SUL!I118)</f>
        <v>*</v>
      </c>
      <c r="H114" s="95" t="str">
        <f>IF(SP_SUL!AB118="","*",SP_SUL!AB118)</f>
        <v>*</v>
      </c>
      <c r="I114" s="95" t="str">
        <f>IF(SP_SUL!AC118="","*",SP_SUL!AC118)</f>
        <v>*</v>
      </c>
      <c r="J114" s="96" t="str">
        <f>IF(SP_SUL!AA118="","*",SP_SUL!AA118)</f>
        <v>*</v>
      </c>
      <c r="K114" s="97" t="str">
        <f>IF(SP_SUL!AD118="","*",SP_SUL!AD118)</f>
        <v>*</v>
      </c>
    </row>
    <row r="115" spans="2:11" hidden="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*</v>
      </c>
      <c r="E115" s="94" t="str">
        <f>IF(SP_SUL!H119="","*",SP_SUL!H119)</f>
        <v>*</v>
      </c>
      <c r="F115" s="100" t="str">
        <f>IF(SP_SUL!M119="","*",SP_SUL!M119)</f>
        <v>-</v>
      </c>
      <c r="G115" s="95" t="str">
        <f>IF(SP_SUL!I119="","*",SP_SUL!I119)</f>
        <v>*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*</v>
      </c>
      <c r="E116" s="94" t="str">
        <f>IF(SP_SUL!H120="","*",SP_SUL!H120)</f>
        <v>*</v>
      </c>
      <c r="F116" s="100" t="str">
        <f>IF(SP_SUL!M120="","*",SP_SUL!M120)</f>
        <v>-</v>
      </c>
      <c r="G116" s="95" t="str">
        <f>IF(SP_SUL!I120="","*",SP_SUL!I120)</f>
        <v>*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 hidden="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 hidden="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 hidden="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 hidden="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 hidden="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 hidden="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 hidden="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 hidden="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 hidden="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 hidden="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 hidden="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 hidden="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 hidden="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 hidden="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 hidden="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 hidden="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 hidden="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 hidden="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 hidden="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 hidden="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 hidden="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 hidden="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 hidden="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 hidden="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 hidden="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4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2026-02-04T12:36:41Z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