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9" documentId="8_{C16AF0B1-DE6F-4D81-B6CC-DB7BBC320B89}" xr6:coauthVersionLast="47" xr6:coauthVersionMax="47" xr10:uidLastSave="{5FE308B8-803C-4870-84AF-CF8215EA00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6" i="15" l="1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<sst xmlns="http://schemas.openxmlformats.org/spreadsheetml/2006/main" count="13775" uniqueCount="2046">
  <si>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</si>
  <si>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</si>
  <si>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</si>
  <si>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</si>
  <si>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</si>
  <si>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</si>
  <si>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</si>
  <si>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</si>
  <si>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</si>
  <si>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</si>
  <si>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</si>
  <si>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</si>
  <si>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</si>
  <si>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</si>
  <si>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</si>
  <si>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</si>
  <si>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</si>
  <si>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</si>
  <si>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</si>
  <si>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</si>
  <si>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</si>
  <si>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</si>
  <si>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</si>
  <si>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</si>
  <si>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</si>
  <si>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</si>
  <si>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</si>
  <si>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</si>
  <si>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</si>
  <si>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</si>
  <si>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</si>
  <si>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</si>
  <si>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</si>
  <si>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</si>
  <si>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</si>
  <si>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</si>
  <si>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</si>
  <si>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</si>
  <si>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</si>
  <si>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</si>
  <si>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</si>
  <si>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</si>
  <si>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</si>
  <si>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</si>
  <si>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</si>
  <si>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</si>
  <si>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</si>
  <si>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</si>
  <si>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</si>
  <si>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</si>
  <si>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</si>
  <si>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</si>
  <si>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</si>
  <si>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</si>
  <si>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</si>
  <si>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</si>
  <si>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</si>
  <si>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</si>
  <si>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</si>
  <si>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</si>
  <si>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</si>
  <si>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</si>
  <si>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</si>
  <si>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</si>
  <si>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</si>
  <si>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</si>
  <si>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</si>
  <si>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</si>
  <si>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</si>
  <si>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</si>
  <si>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</si>
  <si>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</si>
  <si>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</si>
  <si>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</si>
  <si>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</si>
  <si>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</si>
  <si>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</si>
  <si>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</si>
  <si>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</si>
  <si>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</si>
  <si>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</si>
  <si>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</si>
  <si>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</si>
  <si>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</si>
  <si>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</si>
  <si>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</si>
  <si>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</si>
  <si>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</si>
  <si>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</si>
  <si>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</si>
  <si>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</si>
  <si>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</si>
  <si>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</si>
  <si>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</si>
  <si>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</si>
  <si>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</si>
  <si>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</si>
  <si>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</si>
  <si>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</si>
  <si>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</si>
  <si>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</si>
  <si>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</si>
  <si>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</si>
  <si>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</si>
  <si>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</si>
  <si>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</si>
  <si>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</si>
  <si>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</si>
  <si>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</si>
  <si>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</si>
  <si>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</si>
  <si>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</si>
  <si>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</si>
  <si>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</si>
  <si>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</si>
  <si>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</si>
  <si>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</si>
  <si>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</si>
  <si>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</si>
  <si>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</si>
  <si>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</si>
  <si>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</si>
  <si>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</si>
  <si>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</si>
  <si>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</si>
  <si>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</si>
  <si>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</si>
  <si>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</si>
  <si>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</si>
  <si>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</si>
  <si>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</si>
  <si>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</si>
  <si>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</si>
  <si>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</si>
  <si>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</si>
  <si>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</si>
  <si>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</si>
  <si>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</si>
  <si>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</si>
  <si>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</si>
  <si>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</si>
  <si>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</si>
  <si>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</si>
  <si>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</si>
  <si>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</si>
  <si>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</si>
  <si>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</si>
  <si>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</si>
  <si>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</si>
  <si>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</si>
  <si>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</si>
  <si>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</si>
  <si>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</si>
  <si>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</si>
  <si>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</si>
  <si>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</si>
  <si>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</si>
  <si>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</si>
  <si>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</si>
  <si>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</si>
  <si>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</si>
  <si>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</si>
  <si>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</si>
  <si>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</si>
  <si>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</si>
  <si>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</si>
  <si>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</si>
  <si>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</si>
  <si>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</si>
  <si>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</si>
  <si>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</si>
  <si>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</si>
  <si>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</si>
  <si>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</si>
  <si>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</si>
  <si>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</si>
  <si>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</si>
  <si>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</si>
  <si>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</si>
  <si>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</si>
  <si>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</si>
  <si>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</si>
  <si>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</si>
  <si>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</si>
  <si>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</si>
  <si>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</si>
  <si>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</si>
  <si>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</si>
  <si>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</si>
  <si>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</si>
  <si>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</si>
  <si>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</si>
  <si>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</si>
  <si>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</si>
  <si>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</si>
  <si>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</si>
  <si>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</si>
  <si>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</si>
  <si>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</si>
  <si>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</si>
  <si>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</si>
  <si>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</si>
  <si>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</si>
  <si>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</si>
  <si>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</si>
  <si>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</si>
  <si>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</si>
  <si>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</si>
  <si>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</si>
  <si>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</si>
  <si>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</si>
  <si>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</si>
  <si>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</si>
  <si>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</si>
  <si>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</si>
  <si>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</si>
  <si>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</si>
  <si>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</si>
  <si>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</si>
  <si>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</si>
  <si>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</si>
  <si>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</si>
  <si>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</si>
  <si>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</si>
  <si>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</si>
  <si>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</si>
  <si>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</si>
  <si>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</si>
  <si>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</si>
  <si>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</si>
  <si>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</si>
  <si>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</si>
  <si>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</si>
  <si>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</si>
  <si>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</si>
  <si>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</si>
  <si>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</si>
  <si>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</si>
  <si>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</si>
  <si>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</si>
  <si>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</si>
  <si>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</si>
  <si>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</si>
  <si>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</si>
  <si>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</si>
  <si>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</si>
  <si>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</si>
  <si>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</si>
  <si>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</si>
  <si>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</si>
  <si>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</si>
  <si>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</si>
  <si>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</si>
  <si>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</si>
  <si>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</si>
  <si>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</si>
  <si>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</si>
  <si>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</si>
  <si>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</si>
  <si>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</si>
  <si>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</si>
  <si>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</si>
  <si>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</si>
  <si>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</si>
  <si>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</si>
  <si>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</si>
  <si>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</si>
  <si>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</si>
  <si>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</si>
  <si>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</si>
  <si>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</si>
  <si>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</si>
  <si>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</si>
  <si>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</si>
  <si>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</si>
  <si>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</si>
  <si>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</si>
  <si>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</si>
  <si>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</si>
  <si>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</si>
  <si>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</si>
  <si>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</si>
  <si>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</si>
  <si>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</si>
  <si>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</si>
  <si>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</si>
  <si>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</si>
  <si>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</si>
  <si>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</si>
  <si>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</si>
  <si>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</si>
  <si>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</si>
  <si>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</si>
  <si>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</si>
  <si>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</si>
  <si>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</si>
  <si>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</si>
  <si>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</si>
  <si>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</si>
  <si>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</si>
  <si>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</si>
  <si>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</si>
  <si>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</si>
  <si>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</si>
  <si>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</si>
  <si>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</si>
  <si>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</si>
  <si>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</si>
  <si>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</si>
  <si>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</si>
  <si>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</si>
  <si>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</si>
  <si>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</si>
  <si>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</si>
  <si>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</si>
  <si>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</si>
  <si>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</si>
  <si>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</si>
  <si>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</si>
  <si>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</si>
  <si>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</si>
  <si>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</si>
  <si>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</si>
  <si>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</si>
  <si>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</si>
  <si>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</si>
  <si>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</si>
  <si>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</si>
  <si>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</si>
  <si>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</si>
  <si>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</si>
  <si>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</si>
  <si>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</si>
  <si>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</si>
  <si>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</si>
  <si>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</si>
  <si>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</si>
  <si>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</si>
  <si>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</si>
  <si>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</si>
  <si>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</si>
  <si>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</si>
  <si>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</si>
  <si>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</si>
  <si>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</si>
  <si>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</si>
  <si>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</si>
  <si>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</si>
  <si>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</si>
  <si>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</si>
  <si>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</si>
  <si>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</si>
  <si>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</si>
  <si>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</si>
  <si>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</si>
  <si>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</si>
  <si>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</si>
  <si>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</si>
  <si>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</si>
  <si>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</si>
  <si>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</si>
  <si>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</si>
  <si>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</si>
  <si>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</si>
  <si>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</si>
  <si>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</si>
  <si>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</si>
  <si>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</si>
  <si>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</si>
  <si>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</si>
  <si>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</si>
  <si>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</si>
  <si>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</si>
  <si>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</si>
  <si>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</si>
  <si>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</si>
  <si>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</si>
  <si>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</si>
  <si>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</si>
  <si>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</si>
  <si>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</si>
  <si>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</si>
  <si>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</si>
  <si>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</si>
  <si>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</si>
  <si>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</si>
  <si>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</si>
  <si>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</si>
  <si>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</si>
  <si>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</si>
  <si>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</si>
  <si>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</si>
  <si>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</si>
  <si>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</si>
  <si>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</si>
  <si>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</si>
  <si>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</si>
  <si>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</si>
  <si>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</si>
  <si>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</si>
  <si>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</si>
  <si>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</si>
  <si>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</si>
  <si>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</si>
  <si>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</si>
  <si>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</si>
  <si>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</si>
  <si>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</si>
  <si>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</si>
  <si>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</si>
  <si>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</si>
  <si>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</si>
  <si>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</si>
  <si>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</si>
  <si>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</si>
  <si>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</si>
  <si>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</si>
  <si>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</si>
  <si>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</si>
  <si>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</si>
  <si>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</si>
  <si>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</si>
  <si>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</si>
  <si>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</si>
  <si>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</si>
  <si>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</si>
  <si>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</si>
  <si>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</si>
  <si>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</si>
  <si>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</si>
  <si>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</si>
  <si>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</si>
  <si>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</si>
  <si>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</si>
  <si>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</si>
  <si>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</si>
  <si>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</si>
  <si>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</si>
  <si>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</si>
  <si>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</si>
  <si>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</si>
  <si>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</si>
  <si>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</si>
  <si>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</si>
  <si>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</si>
  <si>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</si>
  <si>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</si>
  <si>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</si>
  <si>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</si>
  <si>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</si>
  <si>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</si>
  <si>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</si>
  <si>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</si>
  <si>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</si>
  <si>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</si>
  <si>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</si>
  <si>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</si>
  <si>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</si>
  <si>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</si>
  <si>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</si>
  <si>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</si>
  <si>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</si>
  <si>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</si>
  <si>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</si>
  <si>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</si>
  <si>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</si>
  <si>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</si>
  <si>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</si>
  <si>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</si>
  <si>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</si>
  <si>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</si>
  <si>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</si>
  <si>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</si>
  <si>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</si>
  <si>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</si>
  <si>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</si>
  <si>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</si>
  <si>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</si>
  <si>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</si>
  <si>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</si>
  <si>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</si>
  <si>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</si>
  <si>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</si>
  <si>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</si>
  <si>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</si>
  <si>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</si>
  <si>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</si>
  <si>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</si>
  <si>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</si>
  <si>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</si>
  <si>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</si>
  <si>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</si>
  <si>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</si>
  <si>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</si>
  <si>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</si>
  <si>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</si>
  <si>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</si>
  <si>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</si>
  <si>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</si>
  <si>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</si>
  <si>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</si>
  <si>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</si>
  <si>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</si>
  <si>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</si>
  <si>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</si>
  <si>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</si>
  <si>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</si>
  <si>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</si>
  <si>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</si>
  <si>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</si>
  <si>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</si>
  <si>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</si>
  <si>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</si>
  <si>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</si>
  <si>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</si>
  <si>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</si>
  <si>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</si>
  <si>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</si>
  <si>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</si>
  <si>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</si>
  <si>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</si>
  <si>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</si>
  <si>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</si>
  <si>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</si>
  <si>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</si>
  <si>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</si>
  <si>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</si>
  <si>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</si>
  <si>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</si>
  <si>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</si>
  <si>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</si>
  <si>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</si>
  <si>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</si>
  <si>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</si>
  <si>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</si>
  <si>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</si>
  <si>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</si>
  <si>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</si>
  <si>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</si>
  <si>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</si>
  <si>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</si>
  <si>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</si>
  <si>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</si>
  <si>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</si>
  <si>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</si>
  <si>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</si>
  <si>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</si>
  <si>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</si>
  <si>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</si>
  <si>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</si>
  <si>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</si>
  <si>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</si>
  <si>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</si>
  <si>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</si>
  <si>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</si>
  <si>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</si>
  <si>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</si>
  <si>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</si>
  <si>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</si>
  <si>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</si>
  <si>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</si>
  <si>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</si>
  <si>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</si>
  <si>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</si>
  <si>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</si>
  <si>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</si>
  <si>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</si>
  <si>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</si>
  <si>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</si>
  <si>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</si>
  <si>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</si>
  <si>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</si>
  <si>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</si>
  <si>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</si>
  <si>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</si>
  <si>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</si>
  <si>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</si>
  <si>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</si>
  <si>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</si>
  <si>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</si>
  <si>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</si>
  <si>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</si>
  <si>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</si>
  <si>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</si>
  <si>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</si>
  <si>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</si>
  <si>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</si>
  <si>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</si>
  <si>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</si>
  <si>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</si>
  <si>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</si>
  <si>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</si>
  <si>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</si>
  <si>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</si>
  <si>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</si>
  <si>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</si>
  <si>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</si>
  <si>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</si>
  <si>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</si>
  <si>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</si>
  <si>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</si>
  <si>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</si>
  <si>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</si>
  <si>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</si>
  <si>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</si>
  <si>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</si>
  <si>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</si>
  <si>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</si>
  <si>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</si>
  <si>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</si>
  <si>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</si>
  <si>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</si>
  <si>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</si>
  <si>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</si>
  <si>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</si>
  <si>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</si>
  <si>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</si>
  <si>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</si>
  <si>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</si>
  <si>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</si>
  <si>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</si>
  <si>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</si>
  <si>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</si>
  <si>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</si>
  <si>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</si>
  <si>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</si>
  <si>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</si>
  <si>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</si>
  <si>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</si>
  <si>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</si>
  <si>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</si>
  <si>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</si>
  <si>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</si>
  <si>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</si>
  <si>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</si>
  <si>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</si>
  <si>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</si>
  <si>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</si>
  <si>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</si>
  <si>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</si>
  <si>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</si>
  <si>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</si>
  <si>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</si>
  <si>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</si>
  <si>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</si>
  <si>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</si>
  <si>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</si>
  <si>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</si>
  <si>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</si>
  <si>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</si>
  <si>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</si>
  <si>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</si>
  <si>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</si>
  <si>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</si>
  <si>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</si>
  <si>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</si>
  <si>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</si>
  <si>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</si>
  <si>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</si>
  <si>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</si>
  <si>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</si>
  <si>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</si>
  <si>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</si>
  <si>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</si>
  <si>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</si>
  <si>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</si>
  <si>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</si>
  <si>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</si>
  <si>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</si>
  <si>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</si>
  <si>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</si>
  <si>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</si>
  <si>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</si>
  <si>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</si>
  <si>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</si>
  <si>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</si>
  <si>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</si>
  <si>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</si>
  <si>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</si>
  <si>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</si>
  <si>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</si>
  <si>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</si>
  <si>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</si>
  <si>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</si>
  <si>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</si>
  <si>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</si>
  <si>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</si>
  <si>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</si>
  <si>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</si>
  <si>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</si>
  <si>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</si>
  <si>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</si>
  <si>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</si>
  <si>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</si>
  <si>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</si>
  <si>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</si>
  <si>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</si>
  <si>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</si>
  <si>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</si>
  <si>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</si>
  <si>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</si>
  <si>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</si>
  <si>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</si>
  <si>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</si>
  <si>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</si>
  <si>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</si>
  <si>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</si>
  <si>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</si>
  <si>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</si>
  <si>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</si>
  <si>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</si>
  <si>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</si>
  <si>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</si>
  <si>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</si>
  <si>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</si>
  <si>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</si>
  <si>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</si>
  <si>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</si>
  <si>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</si>
  <si>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</si>
  <si>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</si>
  <si>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</si>
  <si>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</si>
  <si>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</si>
  <si>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</si>
  <si>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</si>
  <si>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</si>
  <si>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</si>
  <si>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</si>
  <si>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</si>
  <si>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</si>
  <si>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</si>
  <si>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</si>
  <si>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</si>
  <si>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</si>
  <si>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</si>
  <si>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</si>
  <si>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</si>
  <si>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</si>
  <si>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</si>
  <si>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</si>
  <si>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</si>
  <si>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</si>
  <si>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</si>
  <si>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</si>
  <si>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</si>
  <si>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</si>
  <si>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</si>
  <si>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</si>
  <si>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</si>
  <si>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</si>
  <si>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</si>
  <si>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</si>
  <si>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</si>
  <si>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</si>
  <si>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</si>
  <si>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</si>
  <si>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</si>
  <si>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</si>
  <si>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</si>
  <si>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</si>
  <si>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</si>
  <si>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</si>
  <si>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</si>
  <si>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</si>
  <si>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</si>
  <si>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</si>
  <si>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</si>
  <si>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</si>
  <si>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</si>
  <si>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</si>
  <si>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</si>
  <si>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</si>
  <si>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</si>
  <si>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</si>
  <si>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</si>
  <si>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</si>
  <si>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</si>
  <si>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</si>
  <si>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</si>
  <si>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</si>
  <si>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</si>
  <si>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</si>
  <si>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</si>
  <si>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</si>
  <si>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</si>
  <si>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</si>
  <si>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</si>
  <si>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</si>
  <si>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</si>
  <si>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</si>
  <si>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</si>
  <si>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</si>
  <si>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</si>
  <si>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</si>
  <si>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</si>
  <si>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</si>
  <si>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</si>
  <si>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</si>
  <si>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</si>
  <si>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</si>
  <si>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</si>
  <si>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</si>
  <si>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</si>
  <si>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</si>
  <si>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</si>
  <si>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</si>
  <si>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</si>
  <si>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</si>
  <si>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</si>
  <si>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</si>
  <si>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</si>
  <si>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</si>
  <si>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</si>
  <si>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</si>
  <si>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</si>
  <si>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</si>
  <si>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</si>
  <si>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</si>
  <si>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</si>
  <si>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</si>
  <si>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</si>
  <si>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</si>
  <si>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</si>
  <si>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</si>
  <si>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</si>
  <si>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</si>
  <si>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</si>
  <si>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</si>
  <si>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</si>
  <si>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</si>
  <si>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</si>
  <si>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</si>
  <si>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</si>
  <si>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</si>
  <si>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</si>
  <si>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</si>
  <si>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</si>
  <si>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</si>
  <si>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</si>
  <si>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</si>
  <si>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</si>
  <si>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</si>
  <si>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</si>
  <si>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</si>
  <si>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</si>
  <si>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</si>
  <si>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</si>
  <si>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</si>
  <si>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</si>
  <si>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</si>
  <si>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</si>
  <si>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</si>
  <si>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</si>
  <si>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</si>
  <si>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</si>
  <si>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</si>
  <si>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</si>
  <si>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</si>
  <si>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</si>
  <si>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</si>
  <si>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</si>
  <si>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</si>
  <si>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</si>
  <si>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</si>
  <si>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</si>
  <si>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</si>
  <si>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</si>
  <si>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</si>
  <si>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</si>
  <si>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</si>
  <si>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</si>
  <si>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</si>
  <si>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</si>
  <si>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</si>
  <si>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</si>
  <si>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</si>
  <si>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</si>
  <si>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</si>
  <si>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</si>
  <si>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</si>
  <si>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</si>
  <si>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</si>
  <si>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</si>
  <si>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</si>
  <si>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</si>
  <si>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</si>
  <si>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</si>
  <si>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</si>
  <si>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</si>
  <si>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</si>
  <si>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</si>
  <si>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</si>
  <si>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</si>
  <si>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</si>
  <si>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</si>
  <si>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</si>
  <si>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</si>
  <si>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</si>
  <si>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</si>
  <si>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</si>
  <si>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</si>
  <si>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</si>
  <si>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</si>
  <si>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</si>
  <si>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</si>
  <si>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</si>
  <si>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</si>
  <si>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</si>
  <si>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</si>
  <si>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</si>
  <si>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</si>
  <si>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</si>
  <si>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</si>
  <si>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</si>
  <si>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</si>
  <si>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</si>
  <si>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</si>
  <si>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</si>
  <si>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</si>
  <si>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</si>
  <si>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</si>
  <si>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</si>
  <si>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</si>
  <si>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</si>
  <si>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</si>
  <si>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</si>
  <si>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</si>
  <si>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</si>
  <si>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</si>
  <si>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</si>
  <si>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</si>
  <si>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</si>
  <si>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</si>
  <si>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</si>
  <si>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</si>
  <si>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</si>
  <si>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</si>
  <si>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</si>
  <si>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</si>
  <si>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</si>
  <si>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</si>
  <si>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</si>
  <si>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</si>
  <si>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</si>
  <si>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</si>
  <si>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</si>
  <si>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</si>
  <si>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</si>
  <si>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</si>
  <si>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</si>
  <si>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</si>
  <si>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</si>
  <si>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</si>
  <si>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</si>
  <si>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</si>
  <si>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</si>
  <si>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</si>
  <si>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</si>
  <si>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</si>
  <si>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</si>
  <si>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</si>
  <si>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</si>
  <si>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</si>
  <si>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</si>
  <si>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</si>
  <si>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</si>
  <si>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</si>
  <si>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</si>
  <si>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</si>
  <si>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</si>
  <si>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</si>
  <si>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</si>
  <si>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</si>
  <si>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</si>
  <si>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</si>
  <si>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</si>
  <si>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</si>
  <si>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</si>
  <si>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</si>
  <si>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</si>
  <si>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</si>
  <si>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</si>
  <si>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</si>
  <si>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</si>
  <si>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</si>
  <si>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</si>
  <si>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</si>
  <si>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</si>
  <si>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</si>
  <si>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</si>
  <si>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</si>
  <si>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</si>
  <si>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</si>
  <si>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</si>
  <si>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</si>
  <si>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</si>
  <si>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</si>
  <si>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</si>
  <si>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</si>
  <si>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</si>
  <si>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</si>
  <si>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</si>
  <si>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</si>
  <si>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</si>
  <si>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</si>
  <si>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</si>
  <si>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</si>
  <si>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</si>
  <si>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</si>
  <si>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</si>
  <si>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</si>
  <si>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</si>
  <si>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</si>
  <si>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</si>
  <si>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</si>
  <si>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</si>
  <si>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</si>
  <si>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</si>
  <si>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</si>
  <si>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</si>
  <si>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</si>
  <si>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</si>
  <si>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</si>
  <si>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</si>
  <si>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</si>
  <si>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</si>
  <si>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</si>
  <si>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</si>
  <si>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</si>
  <si>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</si>
  <si>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</si>
  <si>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</si>
  <si>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</si>
  <si>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</si>
  <si>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</si>
  <si>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</si>
  <si>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</si>
  <si>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</si>
  <si>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</si>
  <si>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</si>
  <si>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</si>
  <si>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</si>
  <si>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</si>
  <si>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</si>
  <si>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</si>
  <si>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</si>
  <si>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</si>
  <si>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</si>
  <si>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</si>
  <si>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</si>
  <si>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</si>
  <si>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</si>
  <si>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</si>
  <si>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</si>
  <si>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</si>
  <si>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</si>
  <si>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</si>
  <si>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</si>
  <si>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</si>
  <si>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</si>
  <si>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</si>
  <si>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</si>
  <si>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</si>
  <si>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</si>
  <si>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</si>
  <si>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</si>
  <si>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</si>
  <si>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</si>
  <si>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</si>
  <si>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</si>
  <si>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</si>
  <si>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</si>
  <si>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</si>
  <si>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</si>
  <si>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</si>
  <si>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</si>
  <si>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</si>
  <si>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</si>
  <si>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</si>
  <si>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</si>
  <si>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</si>
  <si>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</si>
  <si>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</si>
  <si>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</si>
  <si>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</si>
  <si>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</si>
  <si>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</si>
  <si>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</si>
  <si>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</si>
  <si>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</si>
  <si>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</si>
  <si>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</si>
  <si>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</si>
  <si>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</si>
  <si>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</si>
  <si>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</si>
  <si>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</si>
  <si>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</si>
  <si>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</si>
  <si>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</si>
  <si>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</si>
  <si>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</si>
  <si>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</si>
  <si>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</si>
  <si>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</si>
  <si>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</si>
  <si>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</si>
  <si>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</si>
  <si>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</si>
  <si>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</si>
  <si>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</si>
  <si>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</si>
  <si>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</si>
  <si>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</si>
  <si>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</si>
  <si>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</si>
  <si>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</si>
  <si>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</si>
  <si>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</si>
  <si>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</si>
  <si>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</si>
  <si>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</si>
  <si>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</si>
  <si>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</si>
  <si>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</si>
  <si>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</si>
  <si>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</si>
  <si>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</si>
  <si>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</si>
  <si>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</si>
  <si>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</si>
  <si>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</si>
  <si>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</si>
  <si>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</si>
  <si>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</si>
  <si>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</si>
  <si>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</si>
  <si>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</si>
  <si>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</si>
  <si>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</si>
  <si>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</si>
  <si>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</si>
  <si>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</si>
  <si>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</si>
  <si>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</si>
  <si>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</si>
  <si>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</si>
  <si>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</si>
  <si>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</si>
  <si>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</si>
  <si>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</si>
  <si>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</si>
  <si>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</si>
  <si>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</si>
  <si>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</si>
  <si>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</si>
  <si>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</si>
  <si>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</si>
  <si>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</si>
  <si>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</si>
  <si>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</si>
  <si>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</si>
  <si>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</si>
  <si>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</si>
  <si>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</si>
  <si>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</si>
  <si>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</si>
  <si>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</si>
  <si>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</si>
  <si>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</si>
  <si>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</si>
  <si>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</si>
  <si>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</si>
  <si>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</si>
  <si>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</si>
  <si>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</si>
  <si>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</si>
  <si>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</si>
  <si>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</si>
  <si>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</si>
  <si>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</si>
  <si>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</si>
  <si>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</si>
  <si>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</si>
  <si>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</si>
  <si>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</si>
  <si>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</si>
  <si>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</si>
  <si>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</si>
  <si>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</si>
  <si>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</si>
  <si>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</si>
  <si>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</si>
  <si>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</si>
  <si>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</si>
  <si>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</si>
  <si>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</si>
  <si>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</si>
  <si>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</si>
  <si>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</si>
  <si>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</si>
  <si>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</si>
  <si>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</si>
  <si>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</si>
  <si>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</si>
  <si>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</si>
  <si>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</si>
  <si>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</si>
  <si>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</si>
  <si>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</si>
  <si>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</si>
  <si>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</si>
  <si>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</si>
  <si>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</si>
  <si>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</si>
  <si>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</si>
  <si>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</si>
  <si>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</si>
  <si>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</si>
  <si>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</si>
  <si>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</si>
  <si>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</si>
  <si>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</si>
  <si>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</si>
  <si>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</si>
  <si>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</si>
  <si>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</si>
  <si>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</si>
  <si>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</si>
  <si>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</si>
  <si>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</si>
  <si>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</si>
  <si>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</si>
  <si>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</si>
  <si>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</si>
  <si>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</si>
  <si>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</si>
  <si>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</si>
  <si>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</si>
  <si>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</si>
  <si>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</si>
  <si>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</si>
  <si>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</si>
  <si>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</si>
  <si>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</si>
  <si>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</si>
  <si>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</si>
  <si>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</si>
  <si>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</si>
  <si>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</si>
  <si>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</si>
  <si>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</si>
  <si>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</si>
  <si>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</si>
  <si>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</si>
  <si>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</si>
  <si>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</si>
  <si>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</si>
  <si>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</si>
  <si>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</si>
  <si>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</si>
  <si>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</si>
  <si>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</si>
  <si>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</si>
  <si>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</si>
  <si>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</si>
  <si>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</si>
  <si>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</si>
  <si>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</si>
  <si>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</si>
  <si>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</si>
  <si>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</si>
  <si>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</si>
  <si>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</si>
  <si>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</si>
  <si>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</si>
  <si>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</si>
  <si>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</si>
  <si>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</si>
  <si>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</si>
  <si>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</si>
  <si>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</si>
  <si>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</si>
  <si>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</si>
  <si>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</si>
  <si>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</si>
  <si>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</si>
  <si>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</si>
  <si>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</si>
  <si>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</si>
  <si>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</si>
  <si>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</si>
  <si>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</si>
  <si>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</si>
  <si>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</si>
  <si>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</si>
  <si>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</si>
  <si>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</si>
  <si>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</si>
  <si>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</si>
  <si>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</si>
  <si>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</si>
  <si>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</si>
  <si>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</si>
  <si>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</si>
  <si>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</si>
  <si>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</si>
  <si>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</si>
  <si>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</si>
  <si>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</si>
  <si>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</si>
  <si>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</si>
  <si>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</si>
  <si>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</si>
  <si>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</si>
  <si>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</si>
  <si>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</si>
  <si>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</si>
  <si>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</si>
  <si>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</si>
  <si>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</si>
  <si>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</si>
  <si>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</si>
  <si>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</si>
  <si>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</si>
  <si>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</si>
  <si>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</si>
  <si>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</si>
  <si>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</si>
  <si>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</si>
  <si>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</si>
  <si>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</si>
  <si>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</si>
  <si>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</si>
  <si>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</si>
  <si>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</si>
  <si>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</si>
  <si>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</si>
  <si>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</si>
  <si>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</si>
  <si>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</si>
  <si>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</si>
  <si>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</si>
  <si>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</si>
  <si>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</si>
  <si>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</si>
  <si>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</si>
  <si>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</si>
  <si>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</si>
  <si>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</si>
  <si>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</si>
  <si>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</si>
  <si>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</si>
  <si>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</si>
  <si>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</si>
  <si>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</si>
  <si>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</si>
  <si>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</si>
  <si>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</si>
  <si>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</si>
  <si>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</si>
  <si>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</si>
  <si>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</si>
  <si>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</si>
  <si>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</si>
  <si>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</si>
  <si>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</si>
  <si>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</si>
  <si>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</si>
  <si>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</si>
  <si>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</si>
  <si>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</si>
  <si>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</si>
  <si>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</si>
  <si>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</si>
  <si>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</si>
  <si>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</si>
  <si>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</si>
  <si>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</si>
  <si>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</si>
  <si>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</si>
  <si>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</si>
  <si>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</si>
  <si>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</si>
  <si>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</si>
  <si>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</si>
  <si>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</si>
  <si>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</si>
  <si>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</si>
  <si>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</si>
  <si>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</si>
  <si>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</si>
  <si>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</si>
  <si>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</si>
  <si>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</si>
  <si>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</si>
  <si>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</si>
  <si>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</si>
  <si>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</si>
  <si>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</si>
  <si>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</si>
  <si>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</si>
  <si>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</si>
  <si>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</si>
  <si>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</si>
  <si>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</si>
  <si>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</si>
  <si>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</si>
  <si>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</si>
  <si>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</si>
  <si>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</si>
  <si>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</si>
  <si>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</si>
  <si>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</si>
  <si>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</si>
  <si>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</si>
  <si>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</si>
  <si>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</si>
  <si>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</si>
  <si>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</si>
  <si>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</si>
  <si>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</si>
  <si>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</si>
  <si>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</si>
  <si>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</si>
  <si>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</si>
  <si>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</si>
  <si>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</si>
  <si>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</si>
  <si>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</si>
  <si>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</si>
  <si>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</si>
  <si>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</si>
  <si>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</si>
  <si>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</si>
  <si>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</si>
  <si>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</si>
  <si>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</si>
  <si>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</si>
  <si>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</si>
  <si>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</si>
  <si>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</si>
  <si>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</si>
  <si>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</si>
  <si>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</si>
  <si>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</si>
  <si>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</si>
  <si>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</si>
  <si>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</si>
  <si>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</si>
  <si>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</si>
  <si>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</si>
  <si>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</si>
  <si>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</si>
  <si>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</si>
  <si>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</si>
  <si>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</si>
  <si>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</si>
  <si>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</si>
  <si>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</si>
  <si>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</si>
  <si>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</si>
  <si>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</si>
  <si>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</si>
  <si>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</si>
  <si>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</si>
  <si>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</si>
  <si>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</si>
  <si>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</si>
  <si>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</si>
  <si>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</si>
  <si>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</si>
  <si>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</si>
  <si>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</si>
  <si>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</si>
  <si>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</si>
  <si>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</si>
  <si>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</si>
  <si>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</si>
  <si>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</si>
  <si>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</si>
  <si>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</si>
  <si>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</si>
  <si>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</si>
  <si>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</si>
  <si>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</si>
  <si>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</si>
  <si>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</si>
  <si>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</si>
  <si>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</si>
  <si>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</si>
  <si>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</si>
  <si>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</si>
  <si>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</si>
  <si>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</si>
  <si>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</si>
  <si>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</si>
  <si>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</si>
  <si>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</si>
  <si>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</si>
  <si>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</si>
  <si>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</si>
  <si>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</si>
  <si>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</si>
  <si>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</si>
  <si>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</si>
  <si>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</si>
  <si>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</si>
  <si>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</si>
  <si>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</si>
  <si>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</si>
  <si>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</si>
  <si>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</si>
  <si>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</si>
  <si>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</si>
  <si>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</si>
  <si>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</si>
  <si>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</si>
  <si>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</si>
  <si>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</si>
  <si>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</si>
  <si>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</si>
  <si>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</si>
  <si>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</si>
  <si>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</si>
  <si>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</si>
  <si>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</si>
  <si>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</si>
  <si>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</si>
  <si>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</si>
  <si>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</si>
  <si>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</si>
  <si>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</si>
  <si>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</si>
  <si>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</si>
  <si>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</si>
  <si>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</si>
  <si>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</si>
  <si>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</si>
  <si>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</si>
  <si>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</si>
  <si>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</si>
  <si>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</si>
  <si>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</si>
  <si>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</si>
  <si>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</si>
  <si>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</si>
  <si>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</si>
  <si>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</si>
  <si>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</si>
  <si>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</si>
  <si>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</si>
  <si>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</si>
  <si>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</si>
  <si>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</si>
  <si>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</si>
  <si>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</si>
  <si>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</si>
  <si>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</si>
  <si>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</si>
  <si>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</si>
  <si>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</si>
  <si>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</si>
  <si>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</si>
  <si>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</si>
  <si>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</si>
  <si>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</si>
  <si>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</si>
  <si>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</si>
  <si>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</si>
  <si>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</si>
  <si>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</si>
  <si>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</si>
  <si>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</si>
  <si>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</si>
  <si>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</si>
  <si>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</si>
  <si>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</si>
  <si>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</si>
  <si>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</si>
  <si>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</si>
  <si>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</si>
  <si>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</si>
  <si>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</si>
  <si>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</si>
  <si>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</si>
  <si>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</si>
  <si>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</si>
  <si>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</si>
  <si>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</si>
  <si>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</si>
  <si>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</si>
  <si>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</si>
  <si>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</si>
  <si>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</si>
  <si>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</si>
  <si>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</si>
  <si>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</si>
  <si>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</si>
  <si>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</si>
  <si>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</si>
  <si>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</si>
  <si>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</si>
  <si>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</si>
  <si>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</si>
  <si>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</si>
  <si>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</si>
  <si>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</si>
  <si>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</si>
  <si>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</si>
  <si>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</si>
  <si>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</si>
  <si>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</si>
  <si>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</si>
  <si>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</si>
  <si>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</si>
  <si>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</si>
  <si>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</si>
  <si>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</si>
  <si>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</si>
  <si>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</si>
  <si>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</si>
  <si>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</si>
  <si>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</si>
  <si>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</si>
  <si>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</si>
  <si>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</si>
  <si>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</si>
  <si>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</si>
  <si>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</si>
  <si>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</si>
  <si>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</si>
  <si>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</si>
  <si>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</si>
  <si>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</si>
  <si>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</si>
  <si>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</si>
  <si>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</si>
  <si>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</si>
  <si>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</si>
  <si>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</si>
  <si>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</si>
  <si>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</si>
  <si>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</si>
  <si>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</si>
  <si>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</si>
  <si>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</si>
  <si>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</si>
  <si>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</si>
  <si>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</si>
  <si>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</si>
  <si>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</si>
  <si>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</si>
  <si>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</si>
  <si>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</si>
  <si>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</si>
  <si>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</si>
  <si>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</si>
  <si>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</si>
  <si>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</si>
  <si>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</si>
  <si>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</si>
  <si>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</si>
  <si>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</si>
  <si>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</si>
  <si>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</si>
  <si>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</si>
  <si>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</si>
  <si>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</si>
  <si>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</si>
  <si>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</si>
  <si>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</si>
  <si>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</si>
  <si>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</si>
  <si>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</si>
  <si>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</si>
  <si>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</si>
  <si>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</si>
  <si>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</si>
  <si>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</si>
  <si>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</si>
  <si>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</si>
  <si>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</si>
  <si>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</si>
  <si>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</si>
  <si>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</si>
  <si>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</si>
  <si>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</si>
  <si>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</si>
  <si>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</si>
  <si>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</si>
  <si>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</si>
  <si>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</si>
  <si>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</si>
  <si>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</si>
  <si>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</si>
  <si>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</si>
  <si>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</si>
  <si>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</si>
  <si>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</si>
  <si>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</si>
  <si>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</si>
  <si>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</si>
  <si>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</si>
  <si>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</si>
  <si>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</si>
  <si>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</si>
  <si>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</si>
  <si>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</si>
  <si>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</si>
  <si>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</si>
  <si>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</si>
  <si>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</si>
  <si>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</si>
  <si>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</si>
  <si>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</si>
  <si>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</si>
  <si>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</si>
  <si>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</si>
  <si>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</si>
  <si>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</si>
  <si>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</si>
  <si>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</si>
  <si>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</si>
  <si>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</si>
  <si>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</si>
  <si>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</si>
  <si>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</si>
  <si>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</si>
  <si>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</si>
  <si>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</si>
  <si>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</si>
  <si>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</si>
  <si>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</si>
  <si>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</si>
  <si>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</si>
  <si>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</si>
  <si>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</si>
  <si>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</si>
  <si>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</si>
  <si>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</si>
  <si>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</si>
  <si>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</si>
  <si>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</si>
  <si>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</si>
  <si>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</si>
  <si>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</si>
  <si>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</si>
  <si>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</si>
  <si>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</si>
  <si>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</si>
  <si>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</si>
  <si>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</si>
  <si>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</si>
  <si>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</si>
  <si>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</si>
  <si>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</si>
  <si>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</si>
  <si>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</si>
  <si>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</si>
  <si>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</si>
  <si>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</si>
  <si>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</si>
  <si>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</si>
  <si>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</si>
  <si>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</si>
  <si>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</si>
  <si>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</si>
  <si>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</si>
  <si>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</si>
  <si>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</si>
  <si>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</si>
  <si>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</si>
  <si>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</si>
  <si>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</si>
  <si>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</si>
  <si>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</si>
  <si>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</si>
  <si>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</si>
  <si>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</si>
  <si>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</si>
  <si>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</si>
  <si>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</si>
  <si>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</si>
  <si>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</si>
  <si>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</si>
  <si>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</si>
  <si>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</si>
  <si>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</si>
  <si>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</si>
  <si>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</si>
  <si>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</si>
  <si>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</si>
  <si>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</si>
  <si>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</si>
  <si>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</si>
  <si>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</si>
  <si>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</si>
  <si>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</si>
  <si>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</si>
  <si>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</si>
  <si>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</si>
  <si>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</si>
  <si>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</si>
  <si>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</si>
  <si>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</si>
  <si>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</si>
  <si>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</si>
  <si>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</si>
  <si>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</si>
  <si>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</si>
  <si>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</si>
  <si>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</si>
  <si>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</si>
  <si>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</si>
  <si>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</si>
  <si>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</si>
  <si>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</si>
  <si>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</si>
  <si>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</si>
  <si>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</si>
  <si>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</si>
  <si>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</si>
  <si>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</si>
  <si>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</si>
  <si>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</si>
  <si>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</si>
  <si>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</si>
  <si>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</si>
  <si>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</si>
  <si>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</si>
  <si>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</si>
  <si>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</si>
  <si>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</si>
  <si>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</si>
  <si>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</si>
  <si>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</si>
  <si>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</si>
  <si>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</si>
  <si>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</si>
  <si>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</si>
  <si>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</si>
  <si>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</si>
  <si>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</si>
  <si>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</si>
  <si>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</si>
  <si>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</si>
  <si>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</si>
  <si>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</si>
  <si>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</si>
  <si>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</si>
  <si>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</si>
  <si>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</si>
  <si>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</si>
  <si>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</si>
  <si>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</si>
  <si>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</si>
  <si>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</si>
  <si>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</si>
  <si>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</si>
  <si>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</si>
  <si>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</si>
  <si>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</si>
  <si>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</si>
  <si>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</si>
  <si>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</si>
  <si>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</si>
  <si>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</si>
  <si>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</si>
  <si>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</si>
  <si>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</si>
  <si>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</si>
  <si>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</si>
  <si>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</si>
  <si>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</si>
  <si>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</si>
  <si>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</si>
  <si>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</si>
  <si>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</si>
  <si>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</si>
  <si>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</si>
  <si>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</si>
  <si>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</si>
  <si>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</si>
  <si>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</si>
  <si>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</si>
  <si>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</si>
  <si>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</si>
  <si>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</si>
  <si>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</si>
  <si>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</si>
  <si>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</si>
  <si>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</si>
  <si>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</si>
  <si>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</si>
  <si>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</si>
  <si>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</si>
  <si>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</si>
  <si>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</si>
  <si>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</si>
  <si>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</si>
  <si>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</si>
  <si>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</si>
  <si>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</si>
  <si>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</si>
  <si>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</si>
  <si>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</si>
  <si>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</si>
  <si>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</si>
  <si>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</si>
  <si>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</si>
  <si>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</si>
  <si>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</si>
  <si>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</si>
  <si>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</si>
  <si>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</si>
  <si>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</si>
  <si>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</si>
  <si>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</si>
  <si>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</si>
  <si>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</si>
  <si>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</si>
  <si>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</si>
  <si>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</si>
  <si>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</si>
  <si>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</si>
  <si>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</si>
  <si>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</si>
  <si>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</si>
  <si>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</si>
  <si>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</si>
  <si>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</si>
  <si>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</si>
  <si>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</si>
  <si>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</si>
  <si>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</si>
  <si>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</si>
  <si>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</si>
  <si>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</si>
  <si>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</si>
  <si>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</si>
  <si>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</si>
  <si>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</si>
  <si>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</si>
  <si>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</si>
  <si>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</si>
  <si>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</si>
  <si>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</si>
  <si>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</si>
  <si>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</si>
  <si>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</si>
  <si>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</si>
  <si>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</si>
  <si>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</si>
  <si>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</si>
  <si>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</si>
  <si>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</si>
  <si>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</si>
  <si>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</si>
  <si>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</si>
  <si>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</si>
  <si>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</si>
  <si>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</si>
  <si>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</si>
  <si>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1 FIXO LIBERAÇÃO SINDICAL</t>
  </si>
  <si>
    <t>Thiago</t>
  </si>
  <si>
    <t>Deslocamento para ZEM</t>
  </si>
  <si>
    <t>Clebson</t>
  </si>
  <si>
    <t>Deiverson</t>
  </si>
  <si>
    <t xml:space="preserve">Moises </t>
  </si>
  <si>
    <t xml:space="preserve">Deslocamento de turmas na serra </t>
  </si>
  <si>
    <t>Substituição de trilho (equipe desloca no W62)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</si>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</sst>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P1" activePane="topRight" state="frozen"/>
      <selection pane="topRight" activeCell="AP4" sqref="AP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1964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1965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1966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1967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/>
      <c r="AS673" s="107"/>
      <c r="AT673" s="107"/>
      <c r="AU673" s="135"/>
      <c r="AV673" s="135"/>
      <c r="AW673" s="14"/>
      <c r="AX673" s="14"/>
      <c r="AY673" s="160">
        <f t="shared" si="64"/>
        <v>0</v>
      </c>
      <c r="AZ673" s="151"/>
      <c r="BA673" s="108"/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/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1967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1968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tr">
        <f>IF(BS_CONTROLE[[#This Row],[Entre - Estações]]=0, "-", BS_CONTROLE[[#This Row],[Entre - Estações]])</f>
        <v>ZEJ-ZRB</v>
      </c>
      <c r="AN680" s="104">
        <f>IF(BS_CONTROLE[[#This Row],[SB]]=0, "-", BS_CONTROLE[[#This Row],[SB]])</f>
        <v>1491482</v>
      </c>
      <c r="AO680" s="104">
        <f>IF(BS_CONTROLE[[#This Row],[SUB]]=0, "-", BS_CONTROLE[[#This Row],[SUB]])</f>
        <v>55</v>
      </c>
      <c r="AP680" s="104">
        <f>BS_CONTROLE[[#This Row],[KM - Inicio]]</f>
        <v>148.72999999999999</v>
      </c>
      <c r="AQ680" s="104">
        <f>BS_CONTROLE[[#This Row],[KM - Inicio]]</f>
        <v>148.72999999999999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tr">
        <f>IF(BS_CONTROLE[[#This Row],[Entre - Estações]]=0, "-", BS_CONTROLE[[#This Row],[Entre - Estações]])</f>
        <v>ZEJ-ZRB</v>
      </c>
      <c r="AN681" s="104">
        <f>IF(BS_CONTROLE[[#This Row],[SB]]=0, "-", BS_CONTROLE[[#This Row],[SB]])</f>
        <v>1491482</v>
      </c>
      <c r="AO681" s="104">
        <f>IF(BS_CONTROLE[[#This Row],[SUB]]=0, "-", BS_CONTROLE[[#This Row],[SUB]])</f>
        <v>55</v>
      </c>
      <c r="AP681" s="104">
        <f>BS_CONTROLE[[#This Row],[KM - Inicio]]</f>
        <v>148.72999999999999</v>
      </c>
      <c r="AQ681" s="104">
        <f>BS_CONTROLE[[#This Row],[KM - Inicio]]</f>
        <v>148.72999999999999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1969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/>
      <c r="AS683" s="107"/>
      <c r="AT683" s="107"/>
      <c r="AU683" s="135"/>
      <c r="AV683" s="135"/>
      <c r="AW683" s="14"/>
      <c r="AX683" s="14"/>
      <c r="AY683" s="160">
        <f t="shared" si="64"/>
        <v>0</v>
      </c>
      <c r="AZ683" s="151"/>
      <c r="BA683" s="108"/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/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1970</v>
      </c>
      <c r="W684" s="149" t="s">
        <v>1971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1972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1973</v>
      </c>
      <c r="J686" s="104">
        <v>54</v>
      </c>
      <c r="K686" s="104">
        <v>106.2</v>
      </c>
      <c r="L686" s="104"/>
      <c r="M686" s="126" t="s">
        <v>1974</v>
      </c>
      <c r="N686" s="126" t="s">
        <v>1975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1976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/>
      <c r="AS687" s="107"/>
      <c r="AT687" s="107"/>
      <c r="AU687" s="135"/>
      <c r="AV687" s="135"/>
      <c r="AW687" s="14"/>
      <c r="AX687" s="14"/>
      <c r="AY687" s="160">
        <f t="shared" si="64"/>
        <v>0</v>
      </c>
      <c r="AZ687" s="151"/>
      <c r="BA687" s="108"/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/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/>
      <c r="AS688" s="107"/>
      <c r="AT688" s="107"/>
      <c r="AU688" s="135"/>
      <c r="AV688" s="135"/>
      <c r="AW688" s="14"/>
      <c r="AX688" s="14"/>
      <c r="AY688" s="160">
        <f t="shared" si="64"/>
        <v>0</v>
      </c>
      <c r="AZ688" s="151"/>
      <c r="BA688" s="108"/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1977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1978</v>
      </c>
      <c r="C4" s="156" t="s">
        <v>1979</v>
      </c>
      <c r="D4" s="156" t="s">
        <v>1980</v>
      </c>
      <c r="E4" s="156" t="s">
        <v>1981</v>
      </c>
      <c r="F4" s="156" t="s">
        <v>4</v>
      </c>
      <c r="G4" s="156" t="s">
        <v>1982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1983</v>
      </c>
      <c r="C6" s="157">
        <v>407867</v>
      </c>
      <c r="D6" s="157" t="s">
        <v>1984</v>
      </c>
      <c r="E6" s="157" t="s">
        <v>826</v>
      </c>
      <c r="F6" s="157" t="s">
        <v>1985</v>
      </c>
      <c r="G6" s="158"/>
    </row>
    <row r="7" spans="2:7">
      <c r="B7" s="177" t="s">
        <v>1986</v>
      </c>
      <c r="C7" s="177">
        <v>293644</v>
      </c>
      <c r="D7" s="177" t="s">
        <v>1987</v>
      </c>
      <c r="E7" s="177" t="s">
        <v>826</v>
      </c>
      <c r="F7" s="177" t="s">
        <v>1985</v>
      </c>
      <c r="G7" s="178" t="s">
        <v>1988</v>
      </c>
    </row>
    <row r="8" spans="2:7">
      <c r="B8" s="157" t="s">
        <v>1989</v>
      </c>
      <c r="C8" s="157">
        <v>256790</v>
      </c>
      <c r="D8" s="157" t="s">
        <v>1990</v>
      </c>
      <c r="E8" s="157" t="s">
        <v>827</v>
      </c>
      <c r="F8" s="157" t="s">
        <v>1991</v>
      </c>
      <c r="G8" s="158">
        <v>46357</v>
      </c>
    </row>
    <row r="9" spans="2:7" ht="29.25">
      <c r="B9" s="157" t="s">
        <v>1992</v>
      </c>
      <c r="C9" s="157"/>
      <c r="D9" s="157"/>
      <c r="E9" s="157" t="s">
        <v>827</v>
      </c>
      <c r="F9" s="157" t="s">
        <v>1991</v>
      </c>
      <c r="G9" s="158" t="s">
        <v>1993</v>
      </c>
    </row>
    <row r="10" spans="2:7">
      <c r="B10" s="157" t="s">
        <v>1994</v>
      </c>
      <c r="C10" s="157">
        <v>265193</v>
      </c>
      <c r="D10" s="157" t="s">
        <v>1995</v>
      </c>
      <c r="E10" s="157" t="s">
        <v>828</v>
      </c>
      <c r="F10" s="157" t="s">
        <v>54</v>
      </c>
      <c r="G10" s="157" t="s">
        <v>1996</v>
      </c>
    </row>
    <row r="11" spans="2:7">
      <c r="B11" s="157" t="s">
        <v>1997</v>
      </c>
      <c r="C11" s="157">
        <v>293716</v>
      </c>
      <c r="D11" s="157" t="s">
        <v>1998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1999</v>
      </c>
      <c r="C12" s="157">
        <v>257258</v>
      </c>
      <c r="D12" s="157" t="s">
        <v>2000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2001</v>
      </c>
      <c r="C13" s="157">
        <v>371147</v>
      </c>
      <c r="D13" s="157" t="s">
        <v>2002</v>
      </c>
      <c r="E13" s="157" t="s">
        <v>829</v>
      </c>
      <c r="F13" s="157" t="s">
        <v>71</v>
      </c>
      <c r="G13" s="157" t="s">
        <v>1996</v>
      </c>
    </row>
    <row r="14" spans="2:7">
      <c r="B14" s="157" t="s">
        <v>2003</v>
      </c>
      <c r="C14" s="157">
        <v>259230</v>
      </c>
      <c r="D14" s="157" t="s">
        <v>2004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2005</v>
      </c>
      <c r="C15" s="157">
        <v>370705</v>
      </c>
      <c r="D15" s="157"/>
      <c r="E15" s="157" t="s">
        <v>829</v>
      </c>
      <c r="F15" s="157" t="s">
        <v>71</v>
      </c>
      <c r="G15" s="157" t="s">
        <v>1996</v>
      </c>
    </row>
    <row r="16" spans="2:7" ht="29.25">
      <c r="B16" s="157" t="s">
        <v>2006</v>
      </c>
      <c r="C16" s="157">
        <v>258542</v>
      </c>
      <c r="D16" s="157" t="s">
        <v>2007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2008</v>
      </c>
      <c r="C17" s="157">
        <v>257050</v>
      </c>
      <c r="D17" s="157" t="s">
        <v>2009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2010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2011</v>
      </c>
      <c r="D4" s="159" t="s">
        <v>2012</v>
      </c>
      <c r="E4" s="159" t="s">
        <v>2013</v>
      </c>
      <c r="F4" s="156" t="s">
        <v>2014</v>
      </c>
      <c r="G4" s="159" t="s">
        <v>2015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2016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2017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2016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2018</v>
      </c>
      <c r="G9" s="162" t="s">
        <v>2019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2016</v>
      </c>
      <c r="G10" s="162"/>
    </row>
    <row r="11" spans="2:7" ht="19.5" customHeight="1">
      <c r="B11" s="162" t="s">
        <v>2020</v>
      </c>
      <c r="C11" s="162">
        <v>9038</v>
      </c>
      <c r="D11" s="163">
        <v>46076</v>
      </c>
      <c r="E11" s="162">
        <v>8698</v>
      </c>
      <c r="F11" s="164" t="s">
        <v>2021</v>
      </c>
      <c r="G11" s="162"/>
    </row>
    <row r="12" spans="2:7" ht="19.5" customHeight="1">
      <c r="B12" s="162" t="s">
        <v>752</v>
      </c>
      <c r="C12" s="162" t="s">
        <v>2022</v>
      </c>
      <c r="D12" s="163">
        <v>46066</v>
      </c>
      <c r="E12" s="162">
        <v>9500</v>
      </c>
      <c r="F12" s="164" t="s">
        <v>2023</v>
      </c>
      <c r="G12" s="162"/>
    </row>
    <row r="13" spans="2:7" ht="19.5" customHeight="1">
      <c r="B13" s="162" t="s">
        <v>752</v>
      </c>
      <c r="C13" s="162" t="s">
        <v>2024</v>
      </c>
      <c r="D13" s="163">
        <v>46066</v>
      </c>
      <c r="E13" s="162">
        <v>10500</v>
      </c>
      <c r="F13" s="164" t="s">
        <v>2023</v>
      </c>
      <c r="G13" s="162"/>
    </row>
    <row r="14" spans="2:7" ht="19.5" customHeight="1">
      <c r="B14" s="162" t="s">
        <v>752</v>
      </c>
      <c r="C14" s="162" t="s">
        <v>2025</v>
      </c>
      <c r="D14" s="163">
        <v>46066</v>
      </c>
      <c r="E14" s="162">
        <v>9000</v>
      </c>
      <c r="F14" s="164" t="s">
        <v>2023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2026</v>
      </c>
      <c r="D5" s="249"/>
      <c r="E5" s="249"/>
      <c r="F5" s="249"/>
      <c r="G5" s="249"/>
      <c r="H5" s="249"/>
      <c r="I5" s="249"/>
      <c r="J5" s="250"/>
      <c r="K5" s="251" t="s">
        <v>2027</v>
      </c>
      <c r="L5" s="252"/>
      <c r="M5" s="252"/>
      <c r="N5" s="252"/>
      <c r="O5" s="253" t="s">
        <v>2028</v>
      </c>
      <c r="P5" s="254"/>
    </row>
    <row r="6" spans="1:16" s="73" customFormat="1" ht="15" customHeight="1">
      <c r="A6" s="65" t="s">
        <v>2029</v>
      </c>
      <c r="B6" s="74" t="s">
        <v>2030</v>
      </c>
      <c r="C6" s="75" t="s">
        <v>995</v>
      </c>
      <c r="D6" s="76" t="s">
        <v>996</v>
      </c>
      <c r="E6" s="75" t="s">
        <v>2031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2032</v>
      </c>
      <c r="M6" s="79" t="s">
        <v>611</v>
      </c>
      <c r="N6" s="80" t="s">
        <v>990</v>
      </c>
      <c r="O6" s="154" t="s">
        <v>1033</v>
      </c>
      <c r="P6" s="132" t="s">
        <v>2033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ZEJ-ZRB</v>
      </c>
      <c r="M679" s="82">
        <f>IF(SP_SUL!AP680="","*",SP_SUL!AP680)</f>
        <v>148.72999999999999</v>
      </c>
      <c r="N679" s="82" t="str">
        <f>IF(SP_SUL!AM680="","*",SP_SUL!AM680)</f>
        <v>ZEJ-ZRB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ZEJ-ZRB</v>
      </c>
      <c r="M680" s="82">
        <f>IF(SP_SUL!AP681="","*",SP_SUL!AP681)</f>
        <v>148.72999999999999</v>
      </c>
      <c r="N680" s="82" t="str">
        <f>IF(SP_SUL!AM681="","*",SP_SUL!AM681)</f>
        <v>ZEJ-ZRB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2034</v>
      </c>
      <c r="V1" s="260"/>
      <c r="W1" s="260"/>
    </row>
    <row r="2" spans="1:23" ht="15" customHeight="1">
      <c r="A2" s="86" t="s">
        <v>2035</v>
      </c>
      <c r="B2" s="86" t="s">
        <v>2030</v>
      </c>
      <c r="C2" s="86" t="s">
        <v>411</v>
      </c>
      <c r="D2" s="87" t="s">
        <v>995</v>
      </c>
      <c r="E2" s="87" t="s">
        <v>4</v>
      </c>
      <c r="F2" s="87" t="s">
        <v>2029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2036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2037</v>
      </c>
      <c r="C2" s="120" t="s">
        <v>980</v>
      </c>
      <c r="D2" s="75" t="s">
        <v>982</v>
      </c>
      <c r="E2" s="75" t="s">
        <v>2038</v>
      </c>
      <c r="F2" s="98" t="s">
        <v>2039</v>
      </c>
      <c r="G2" s="75" t="s">
        <v>2040</v>
      </c>
      <c r="H2" s="75" t="s">
        <v>2041</v>
      </c>
      <c r="I2" s="75" t="s">
        <v>2042</v>
      </c>
      <c r="J2" s="75" t="s">
        <v>2043</v>
      </c>
      <c r="K2" s="77" t="s">
        <v>2044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2045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2026-02-26T03:43:17Z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