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91" documentId="8_{B6337239-1A00-434D-AAD0-422EA1FEB5AE}" xr6:coauthVersionLast="47" xr6:coauthVersionMax="47" xr10:uidLastSave="{9DF778AA-1009-442F-9A8A-702282E634F1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8" i="12"/>
  <c r="S102" i="12"/>
  <c r="S298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<sst xmlns="http://schemas.openxmlformats.org/spreadsheetml/2006/main" count="6082" uniqueCount="1285">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</sst>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25" borderId="0" xfId="0" applyFont="1" applyFill="1" applyBorder="1" applyAlignment="1"/>
    <xf numFmtId="0" fontId="15" fillId="25" borderId="0" xfId="0" applyFont="1" applyFill="1" applyBorder="1" applyAlignment="1">
      <alignment wrapText="1"/>
    </xf>
    <xf numFmtId="0" fontId="15" fillId="14" borderId="0" xfId="0" applyFont="1" applyFill="1" applyBorder="1" applyAlignment="1"/>
    <xf numFmtId="0" fontId="43" fillId="14" borderId="0" xfId="0" applyFont="1" applyFill="1" applyBorder="1" applyAlignment="1"/>
    <xf numFmtId="0" fontId="15" fillId="25" borderId="0" xfId="0" quotePrefix="1" applyFont="1" applyFill="1" applyBorder="1" applyAlignment="1"/>
    <xf numFmtId="0" fontId="44" fillId="14" borderId="0" xfId="0" applyFont="1" applyFill="1" applyBorder="1" applyAlignment="1"/>
    <xf numFmtId="21" fontId="15" fillId="25" borderId="0" xfId="0" applyNumberFormat="1" applyFont="1" applyFill="1" applyBorder="1" applyAlignment="1"/>
    <xf numFmtId="0" fontId="15" fillId="14" borderId="0" xfId="0" applyFont="1" applyFill="1" applyBorder="1" applyAlignment="1">
      <alignment horizontal="center" vertical="center"/>
    </xf>
    <xf numFmtId="0" fontId="10" fillId="14" borderId="0" xfId="0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>
      <alignment horizontal="center" vertical="center"/>
    </xf>
    <xf numFmtId="1" fontId="15" fillId="17" borderId="0" xfId="0" applyNumberFormat="1" applyFont="1" applyFill="1" applyBorder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>
      <alignment horizontal="left" wrapText="1"/>
    </xf>
    <xf numFmtId="0" fontId="15" fillId="17" borderId="0" xfId="0" applyFont="1" applyFill="1" applyBorder="1" applyAlignment="1">
      <alignment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54" activePane="bottomRight" state="frozen"/>
      <selection pane="bottomRight" activeCell="BP156" sqref="BP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/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1207</v>
      </c>
      <c r="BK156" s="17" t="s">
        <v>1207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1207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400"/>
      <c r="O157" s="173"/>
      <c r="P157" s="173"/>
      <c r="Q157" s="84"/>
      <c r="R157" s="10"/>
      <c r="S157" s="263"/>
      <c r="T157" s="263"/>
      <c r="U157" s="81"/>
      <c r="V157" s="401"/>
      <c r="W157" s="402"/>
      <c r="X157" s="395"/>
      <c r="Y157" s="158"/>
      <c r="Z157" s="396"/>
      <c r="AA157" s="84"/>
      <c r="AB157" s="71"/>
      <c r="AC157" s="397"/>
      <c r="AD157" s="398"/>
      <c r="AE157" s="399"/>
      <c r="AF157" s="399"/>
      <c r="AG157" s="399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1208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53</v>
      </c>
      <c r="K158" s="217">
        <v>106</v>
      </c>
      <c r="L158" s="84" t="s">
        <v>317</v>
      </c>
      <c r="M158" s="204" t="s">
        <v>125</v>
      </c>
      <c r="N158" s="204" t="s">
        <v>1209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PAT-ZGM</v>
      </c>
      <c r="V158" s="388" t="s">
        <v>945</v>
      </c>
      <c r="W158" s="389" t="s">
        <v>1210</v>
      </c>
      <c r="X158" s="390" t="s">
        <v>662</v>
      </c>
      <c r="Y158" s="158"/>
      <c r="Z158" s="391"/>
      <c r="AA158" s="84">
        <v>3</v>
      </c>
      <c r="AB158" s="71" t="s">
        <v>659</v>
      </c>
      <c r="AC158" s="393" t="s">
        <v>648</v>
      </c>
      <c r="AD158" s="394">
        <v>0</v>
      </c>
      <c r="AE158" s="392" t="s">
        <v>317</v>
      </c>
      <c r="AF158" s="392" t="s">
        <v>317</v>
      </c>
      <c r="AG158" s="392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53</v>
      </c>
      <c r="AP158" s="260">
        <f>IF(BS_CONTROLE[[#This Row],[KM - Inicio]]=0, "-", BS_CONTROLE[[#This Row],[KM - Inicio]])</f>
        <v>106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PAT-ZGM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1211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1212</v>
      </c>
      <c r="N165" s="204" t="s">
        <v>1213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1214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1215</v>
      </c>
      <c r="I167" s="173" t="s">
        <v>1216</v>
      </c>
      <c r="J167" s="217">
        <v>48</v>
      </c>
      <c r="K167" s="217">
        <v>102</v>
      </c>
      <c r="L167" s="84" t="s">
        <v>317</v>
      </c>
      <c r="M167" s="204" t="s">
        <v>1217</v>
      </c>
      <c r="N167" s="204" t="s">
        <v>1218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1219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1220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1" operator="equal">
      <formula>"ERRO"</formula>
    </cfRule>
  </conditionalFormatting>
  <conditionalFormatting sqref="X4 Y475:Y550 Y1:Z157 Y159:Z474">
    <cfRule type="cellIs" dxfId="140" priority="18420" operator="equal">
      <formula>"OPORTUNIDADE"</formula>
    </cfRule>
  </conditionalFormatting>
  <conditionalFormatting sqref="AZ6:AZ522">
    <cfRule type="expression" dxfId="139" priority="18415">
      <formula>$BU6=1</formula>
    </cfRule>
  </conditionalFormatting>
  <conditionalFormatting sqref="BQ6:BQ599">
    <cfRule type="cellIs" dxfId="138" priority="18426" operator="equal">
      <formula>"Produção e Intervalo"</formula>
    </cfRule>
    <cfRule type="cellIs" dxfId="137" priority="18427" operator="equal">
      <formula>"Aderente"</formula>
    </cfRule>
    <cfRule type="cellIs" dxfId="136" priority="18428" operator="equal">
      <formula>"Intervalo"</formula>
    </cfRule>
    <cfRule type="cellIs" dxfId="135" priority="18429" operator="equal">
      <formula>"Produção"</formula>
    </cfRule>
    <cfRule type="cellIs" dxfId="134" priority="18430" operator="equal">
      <formula>"ERRO"</formula>
    </cfRule>
  </conditionalFormatting>
  <conditionalFormatting sqref="BR6:BS552">
    <cfRule type="cellIs" dxfId="133" priority="18408" operator="equal">
      <formula>"*"</formula>
    </cfRule>
    <cfRule type="cellIs" dxfId="132" priority="18409" operator="greaterThanOrEqual">
      <formula>1</formula>
    </cfRule>
    <cfRule type="cellIs" dxfId="131" priority="18410" operator="lessThan">
      <formula>1</formula>
    </cfRule>
  </conditionalFormatting>
  <conditionalFormatting sqref="X475:X522 Y475:Y550 Y6:Z157 Y159:Z474">
    <cfRule type="cellIs" dxfId="130" priority="18356" operator="equal">
      <formula>"NÃO"</formula>
    </cfRule>
    <cfRule type="cellIs" dxfId="129" priority="18357" operator="equal">
      <formula>"SIM"</formula>
    </cfRule>
  </conditionalFormatting>
  <conditionalFormatting sqref="X475:X522">
    <cfRule type="cellIs" dxfId="128" priority="18355" operator="equal">
      <formula>"OPORTUNIDADE"</formula>
    </cfRule>
  </conditionalFormatting>
  <conditionalFormatting sqref="Z475:Z522">
    <cfRule type="cellIs" dxfId="127" priority="18353" operator="equal">
      <formula>"NÃO"</formula>
    </cfRule>
    <cfRule type="cellIs" dxfId="126" priority="18354" operator="equal">
      <formula>"SIM"</formula>
    </cfRule>
  </conditionalFormatting>
  <conditionalFormatting sqref="Z475:Z522">
    <cfRule type="cellIs" dxfId="125" priority="18352" operator="equal">
      <formula>"OPORTUNIDADE"</formula>
    </cfRule>
  </conditionalFormatting>
  <conditionalFormatting sqref="Y1048575:Y1048576">
    <cfRule type="cellIs" dxfId="124" priority="18237" operator="equal">
      <formula>"OPORTUNIDADE"</formula>
    </cfRule>
  </conditionalFormatting>
  <conditionalFormatting sqref="Y1048575:Y1048576">
    <cfRule type="cellIs" dxfId="123" priority="18235" operator="equal">
      <formula>"NÃO"</formula>
    </cfRule>
    <cfRule type="cellIs" dxfId="122" priority="18236" operator="equal">
      <formula>"SIM"</formula>
    </cfRule>
  </conditionalFormatting>
  <conditionalFormatting sqref="Z523:Z548">
    <cfRule type="cellIs" dxfId="121" priority="17972" operator="equal">
      <formula>"OPORTUNIDADE"</formula>
    </cfRule>
  </conditionalFormatting>
  <conditionalFormatting sqref="Z523:Z548">
    <cfRule type="cellIs" dxfId="120" priority="17970" operator="equal">
      <formula>"NÃO"</formula>
    </cfRule>
    <cfRule type="cellIs" dxfId="119" priority="17971" operator="equal">
      <formula>"SIM"</formula>
    </cfRule>
  </conditionalFormatting>
  <conditionalFormatting sqref="X549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549">
    <cfRule type="cellIs" dxfId="116" priority="17957" operator="equal">
      <formula>"OPORTUNIDADE"</formula>
    </cfRule>
  </conditionalFormatting>
  <conditionalFormatting sqref="Z549">
    <cfRule type="cellIs" dxfId="115" priority="17955" operator="equal">
      <formula>"NÃO"</formula>
    </cfRule>
    <cfRule type="cellIs" dxfId="114" priority="17956" operator="equal">
      <formula>"SIM"</formula>
    </cfRule>
  </conditionalFormatting>
  <conditionalFormatting sqref="Z549">
    <cfRule type="cellIs" dxfId="113" priority="17954" operator="equal">
      <formula>"OPORTUNIDADE"</formula>
    </cfRule>
  </conditionalFormatting>
  <conditionalFormatting sqref="BI549">
    <cfRule type="iconSet" priority="17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4">
      <iconSet showValue="0">
        <cfvo type="percent" val="0"/>
        <cfvo type="num" val="1"/>
        <cfvo type="num" val="1" gte="0"/>
      </iconSet>
    </cfRule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4">
      <formula>$BU492=1</formula>
    </cfRule>
  </conditionalFormatting>
  <conditionalFormatting sqref="AZ525:AZ549">
    <cfRule type="expression" dxfId="111" priority="18734">
      <formula>$BU497=1</formula>
    </cfRule>
  </conditionalFormatting>
  <conditionalFormatting sqref="BI523:BI548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7">
      <iconSet showValue="0">
        <cfvo type="percent" val="0"/>
        <cfvo type="num" val="1"/>
        <cfvo type="num" val="1" gte="0"/>
      </iconSet>
    </cfRule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9" operator="equal">
      <formula>"*"</formula>
    </cfRule>
    <cfRule type="cellIs" dxfId="109" priority="13370" operator="greaterThanOrEqual">
      <formula>1</formula>
    </cfRule>
    <cfRule type="cellIs" dxfId="108" priority="13371" operator="lessThan">
      <formula>1</formula>
    </cfRule>
  </conditionalFormatting>
  <conditionalFormatting sqref="BJ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7" operator="equal">
      <formula>"OPORTUNIDADE"</formula>
    </cfRule>
  </conditionalFormatting>
  <conditionalFormatting sqref="Y15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O6:BO599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7">
      <iconSet showValue="0">
        <cfvo type="percent" val="0"/>
        <cfvo type="num" val="1"/>
        <cfvo type="num" val="1" gte="0"/>
      </iconSet>
    </cfRule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 BK157:BK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 BP157:BP599"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1221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1222</v>
      </c>
      <c r="C4" s="331" t="s">
        <v>1223</v>
      </c>
      <c r="D4" s="331" t="s">
        <v>1224</v>
      </c>
      <c r="E4" s="331" t="s">
        <v>1225</v>
      </c>
      <c r="F4" s="331" t="s">
        <v>8</v>
      </c>
      <c r="G4" s="331" t="s">
        <v>1226</v>
      </c>
    </row>
    <row r="5" spans="2:8">
      <c r="B5" s="334" t="s">
        <v>1147</v>
      </c>
      <c r="C5" s="334">
        <v>314978</v>
      </c>
      <c r="D5" s="334" t="s">
        <v>1227</v>
      </c>
      <c r="E5" s="334" t="s">
        <v>537</v>
      </c>
      <c r="F5" s="334" t="s">
        <v>101</v>
      </c>
      <c r="G5" s="335">
        <v>46143</v>
      </c>
    </row>
    <row r="6" spans="2:8">
      <c r="B6" s="334" t="s">
        <v>1228</v>
      </c>
      <c r="C6" s="334">
        <v>256790</v>
      </c>
      <c r="D6" s="334" t="s">
        <v>1229</v>
      </c>
      <c r="E6" s="334" t="s">
        <v>537</v>
      </c>
      <c r="F6" s="334" t="s">
        <v>1230</v>
      </c>
      <c r="G6" s="335">
        <v>45992</v>
      </c>
    </row>
    <row r="7" spans="2:8">
      <c r="B7" s="334" t="s">
        <v>1231</v>
      </c>
      <c r="C7" s="334">
        <v>265193</v>
      </c>
      <c r="D7" s="334" t="s">
        <v>1232</v>
      </c>
      <c r="E7" s="334" t="s">
        <v>538</v>
      </c>
      <c r="F7" s="334" t="s">
        <v>1233</v>
      </c>
      <c r="G7" s="334" t="s">
        <v>1234</v>
      </c>
    </row>
    <row r="8" spans="2:8">
      <c r="B8" s="334" t="s">
        <v>1235</v>
      </c>
      <c r="C8" s="334">
        <v>293716</v>
      </c>
      <c r="D8" s="334" t="s">
        <v>1236</v>
      </c>
      <c r="E8" s="334" t="s">
        <v>538</v>
      </c>
      <c r="F8" s="334" t="s">
        <v>1233</v>
      </c>
      <c r="G8" s="335">
        <v>46204</v>
      </c>
    </row>
    <row r="9" spans="2:8">
      <c r="B9" s="334" t="s">
        <v>1237</v>
      </c>
      <c r="C9" s="334">
        <v>257258</v>
      </c>
      <c r="D9" s="334" t="s">
        <v>1238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1239</v>
      </c>
      <c r="C10" s="334">
        <v>371147</v>
      </c>
      <c r="D10" s="334" t="s">
        <v>1240</v>
      </c>
      <c r="E10" s="334" t="s">
        <v>539</v>
      </c>
      <c r="F10" s="334" t="s">
        <v>144</v>
      </c>
      <c r="G10" s="334" t="s">
        <v>1234</v>
      </c>
    </row>
    <row r="11" spans="2:8">
      <c r="B11" s="334" t="s">
        <v>1241</v>
      </c>
      <c r="C11" s="334">
        <v>259230</v>
      </c>
      <c r="D11" s="334" t="s">
        <v>1242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1243</v>
      </c>
      <c r="C12" s="334">
        <v>370705</v>
      </c>
      <c r="D12" s="334"/>
      <c r="E12" s="334" t="s">
        <v>539</v>
      </c>
      <c r="F12" s="334" t="s">
        <v>144</v>
      </c>
      <c r="G12" s="334" t="s">
        <v>1234</v>
      </c>
    </row>
    <row r="13" spans="2:8">
      <c r="B13" s="334" t="s">
        <v>1244</v>
      </c>
      <c r="C13" s="334">
        <v>258542</v>
      </c>
      <c r="D13" s="334" t="s">
        <v>1245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1246</v>
      </c>
      <c r="C14" s="334">
        <v>257050</v>
      </c>
      <c r="D14" s="334" t="s">
        <v>1247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1248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1249</v>
      </c>
      <c r="E3" s="326" t="s">
        <v>1250</v>
      </c>
      <c r="F3" s="326" t="s">
        <v>1251</v>
      </c>
      <c r="G3" s="331" t="s">
        <v>1252</v>
      </c>
      <c r="H3" s="326" t="s">
        <v>1253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1254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1255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1256</v>
      </c>
      <c r="G6" s="333" t="s">
        <v>1257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1258</v>
      </c>
      <c r="H7" s="327"/>
    </row>
    <row r="8" spans="3:8">
      <c r="C8" s="327" t="s">
        <v>464</v>
      </c>
      <c r="D8" s="327" t="s">
        <v>1259</v>
      </c>
      <c r="E8" s="328">
        <v>45993</v>
      </c>
      <c r="F8" s="327">
        <v>12000</v>
      </c>
      <c r="G8" s="332" t="s">
        <v>1260</v>
      </c>
      <c r="H8" s="327"/>
    </row>
    <row r="9" spans="3:8" ht="29.25">
      <c r="C9" s="327" t="s">
        <v>464</v>
      </c>
      <c r="D9" s="327" t="s">
        <v>1261</v>
      </c>
      <c r="E9" s="328">
        <v>45993</v>
      </c>
      <c r="F9" s="327">
        <v>9000</v>
      </c>
      <c r="G9" s="332" t="s">
        <v>1262</v>
      </c>
      <c r="H9" s="327"/>
    </row>
    <row r="10" spans="3:8" ht="29.25">
      <c r="C10" s="327" t="s">
        <v>464</v>
      </c>
      <c r="D10" s="327" t="s">
        <v>1263</v>
      </c>
      <c r="E10" s="328">
        <v>45993</v>
      </c>
      <c r="F10" s="327">
        <v>10000</v>
      </c>
      <c r="G10" s="332" t="s">
        <v>1262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1264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1265</v>
      </c>
      <c r="W1" s="379"/>
      <c r="X1" s="379"/>
      <c r="Y1" s="104"/>
    </row>
    <row r="2" spans="1:25" s="101" customFormat="1" ht="11.25" customHeight="1">
      <c r="A2" s="105" t="s">
        <v>1266</v>
      </c>
      <c r="B2" s="105" t="s">
        <v>1267</v>
      </c>
      <c r="C2" s="105" t="s">
        <v>313</v>
      </c>
      <c r="D2" s="106" t="s">
        <v>869</v>
      </c>
      <c r="E2" s="106" t="s">
        <v>870</v>
      </c>
      <c r="F2" s="106" t="s">
        <v>1268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1269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-</v>
      </c>
      <c r="E155" s="110" t="str">
        <f>IF(SP_SUL!T158="","*",SP_SUL!T158)</f>
        <v>-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53</v>
      </c>
      <c r="N155" s="270">
        <f>IF(SP_SUL!K158="","*",SP_SUL!K158)</f>
        <v>106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1271</v>
      </c>
      <c r="D5" s="381"/>
      <c r="E5" s="381"/>
      <c r="F5" s="381"/>
      <c r="G5" s="381"/>
      <c r="H5" s="381"/>
      <c r="I5" s="381"/>
      <c r="J5" s="382"/>
      <c r="K5" s="383" t="s">
        <v>1272</v>
      </c>
      <c r="L5" s="384"/>
      <c r="M5" s="384"/>
      <c r="N5" s="384"/>
      <c r="O5" s="385" t="s">
        <v>1273</v>
      </c>
      <c r="P5" s="386"/>
      <c r="Q5" s="387"/>
    </row>
    <row r="6" spans="1:17" s="94" customFormat="1" ht="15.75" customHeight="1">
      <c r="A6" s="88" t="s">
        <v>1268</v>
      </c>
      <c r="B6" s="95" t="s">
        <v>1267</v>
      </c>
      <c r="C6" s="96" t="s">
        <v>869</v>
      </c>
      <c r="D6" s="97" t="s">
        <v>870</v>
      </c>
      <c r="E6" s="96" t="s">
        <v>1274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1275</v>
      </c>
      <c r="M6" s="139" t="s">
        <v>335</v>
      </c>
      <c r="N6" s="140" t="s">
        <v>864</v>
      </c>
      <c r="O6" s="246" t="s">
        <v>907</v>
      </c>
      <c r="P6" s="157"/>
      <c r="Q6" s="193" t="s">
        <v>1276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-</v>
      </c>
      <c r="D159" s="100" t="str">
        <f>IF(SP_SUL!T158="","*",SP_SUL!T158)</f>
        <v>-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106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106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1277</v>
      </c>
      <c r="C2" s="96" t="s">
        <v>854</v>
      </c>
      <c r="D2" s="96" t="s">
        <v>856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1" t="s">
        <v>1284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