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9" documentId="8_{B6337239-1A00-434D-AAD0-422EA1FEB5AE}" xr6:coauthVersionLast="47" xr6:coauthVersionMax="47" xr10:uidLastSave="{9E46E9D0-E057-4069-888D-2653FE012F9F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<sst xmlns="http://schemas.openxmlformats.org/spreadsheetml/2006/main" count="8419" uniqueCount="2025">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</sst>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zoomScaleNormal="100" workbookViewId="0">
      <pane xSplit="6" topLeftCell="BK1" activePane="topRight" state="frozen"/>
      <selection pane="topRight" activeCell="BO510" sqref="BO5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1968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1969</v>
      </c>
      <c r="N518" s="193" t="s">
        <v>1970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1971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85" operator="equal">
      <formula>"ERRO"</formula>
    </cfRule>
  </conditionalFormatting>
  <conditionalFormatting sqref="X4 Y1:Z368 Y369:Y446">
    <cfRule type="cellIs" dxfId="174" priority="18474" operator="equal">
      <formula>"OPORTUNIDADE"</formula>
    </cfRule>
  </conditionalFormatting>
  <conditionalFormatting sqref="AZ6:AZ416">
    <cfRule type="expression" dxfId="173" priority="18469">
      <formula>$BU6=1</formula>
    </cfRule>
  </conditionalFormatting>
  <conditionalFormatting sqref="BQ6:BQ650">
    <cfRule type="cellIs" dxfId="172" priority="18480" operator="equal">
      <formula>"Produção e Intervalo"</formula>
    </cfRule>
    <cfRule type="cellIs" dxfId="171" priority="18481" operator="equal">
      <formula>"Aderente"</formula>
    </cfRule>
    <cfRule type="cellIs" dxfId="170" priority="18482" operator="equal">
      <formula>"Intervalo"</formula>
    </cfRule>
    <cfRule type="cellIs" dxfId="169" priority="18483" operator="equal">
      <formula>"Produção"</formula>
    </cfRule>
    <cfRule type="cellIs" dxfId="168" priority="18484" operator="equal">
      <formula>"ERRO"</formula>
    </cfRule>
  </conditionalFormatting>
  <conditionalFormatting sqref="BR6:BS650">
    <cfRule type="cellIs" dxfId="167" priority="18462" operator="equal">
      <formula>"*"</formula>
    </cfRule>
    <cfRule type="cellIs" dxfId="166" priority="18463" operator="greaterThanOrEqual">
      <formula>1</formula>
    </cfRule>
    <cfRule type="cellIs" dxfId="165" priority="18464" operator="lessThan">
      <formula>1</formula>
    </cfRule>
  </conditionalFormatting>
  <conditionalFormatting sqref="Y6:Z368 X370:X416 X418 X420 Y369:Y446">
    <cfRule type="cellIs" dxfId="164" priority="18410" operator="equal">
      <formula>"NÃO"</formula>
    </cfRule>
    <cfRule type="cellIs" dxfId="163" priority="18411" operator="equal">
      <formula>"SIM"</formula>
    </cfRule>
  </conditionalFormatting>
  <conditionalFormatting sqref="X370:X416 X418 X420">
    <cfRule type="cellIs" dxfId="162" priority="18409" operator="equal">
      <formula>"OPORTUNIDADE"</formula>
    </cfRule>
  </conditionalFormatting>
  <conditionalFormatting sqref="Z369:Z416">
    <cfRule type="cellIs" dxfId="161" priority="18407" operator="equal">
      <formula>"NÃO"</formula>
    </cfRule>
    <cfRule type="cellIs" dxfId="160" priority="18408" operator="equal">
      <formula>"SIM"</formula>
    </cfRule>
  </conditionalFormatting>
  <conditionalFormatting sqref="Z369:Z416">
    <cfRule type="cellIs" dxfId="159" priority="18406" operator="equal">
      <formula>"OPORTUNIDADE"</formula>
    </cfRule>
  </conditionalFormatting>
  <conditionalFormatting sqref="Y1048507:Y1048576">
    <cfRule type="cellIs" dxfId="158" priority="18291" operator="equal">
      <formula>"OPORTUNIDADE"</formula>
    </cfRule>
  </conditionalFormatting>
  <conditionalFormatting sqref="Y1048507:Y1048576">
    <cfRule type="cellIs" dxfId="157" priority="18289" operator="equal">
      <formula>"NÃO"</formula>
    </cfRule>
    <cfRule type="cellIs" dxfId="156" priority="18290" operator="equal">
      <formula>"SIM"</formula>
    </cfRule>
  </conditionalFormatting>
  <conditionalFormatting sqref="Z417:Z444">
    <cfRule type="cellIs" dxfId="155" priority="18026" operator="equal">
      <formula>"OPORTUNIDADE"</formula>
    </cfRule>
  </conditionalFormatting>
  <conditionalFormatting sqref="Z417:Z444">
    <cfRule type="cellIs" dxfId="154" priority="18024" operator="equal">
      <formula>"NÃO"</formula>
    </cfRule>
    <cfRule type="cellIs" dxfId="153" priority="18025" operator="equal">
      <formula>"SIM"</formula>
    </cfRule>
  </conditionalFormatting>
  <conditionalFormatting sqref="Z443">
    <cfRule type="cellIs" dxfId="152" priority="18009" operator="equal">
      <formula>"NÃO"</formula>
    </cfRule>
    <cfRule type="cellIs" dxfId="151" priority="18010" operator="equal">
      <formula>"SIM"</formula>
    </cfRule>
  </conditionalFormatting>
  <conditionalFormatting sqref="Z443">
    <cfRule type="cellIs" dxfId="150" priority="18008" operator="equal">
      <formula>"OPORTUNIDADE"</formula>
    </cfRule>
  </conditionalFormatting>
  <conditionalFormatting sqref="BI443">
    <cfRule type="iconSet" priority="18017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28">
      <formula>$BU386=1</formula>
    </cfRule>
  </conditionalFormatting>
  <conditionalFormatting sqref="AZ419:AZ443">
    <cfRule type="expression" dxfId="148" priority="18788">
      <formula>$BU391=1</formula>
    </cfRule>
  </conditionalFormatting>
  <conditionalFormatting sqref="BI417:BI442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1">
      <iconSet showValue="0">
        <cfvo type="percent" val="0"/>
        <cfvo type="num" val="1"/>
        <cfvo type="num" val="1" gte="0"/>
      </iconSet>
    </cfRule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2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24">
      <iconSet showValue="0">
        <cfvo type="percent" val="0"/>
        <cfvo type="num" val="1"/>
        <cfvo type="num" val="1" gte="0"/>
      </iconSet>
    </cfRule>
    <cfRule type="iconSet" priority="2072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48" operator="equal">
      <formula>"OPORTUNIDADE"</formula>
    </cfRule>
  </conditionalFormatting>
  <conditionalFormatting sqref="Y464:Y466">
    <cfRule type="cellIs" dxfId="146" priority="46" operator="equal">
      <formula>"NÃO"</formula>
    </cfRule>
    <cfRule type="cellIs" dxfId="145" priority="47" operator="equal">
      <formula>"SIM"</formula>
    </cfRule>
  </conditionalFormatting>
  <conditionalFormatting sqref="Y450">
    <cfRule type="cellIs" dxfId="144" priority="45" operator="equal">
      <formula>"OPORTUNIDADE"</formula>
    </cfRule>
  </conditionalFormatting>
  <conditionalFormatting sqref="Y450">
    <cfRule type="cellIs" dxfId="143" priority="43" operator="equal">
      <formula>"NÃO"</formula>
    </cfRule>
    <cfRule type="cellIs" dxfId="142" priority="44" operator="equal">
      <formula>"SIM"</formula>
    </cfRule>
  </conditionalFormatting>
  <conditionalFormatting sqref="Y453">
    <cfRule type="cellIs" dxfId="141" priority="42" operator="equal">
      <formula>"OPORTUNIDADE"</formula>
    </cfRule>
  </conditionalFormatting>
  <conditionalFormatting sqref="Y453">
    <cfRule type="cellIs" dxfId="140" priority="40" operator="equal">
      <formula>"NÃO"</formula>
    </cfRule>
    <cfRule type="cellIs" dxfId="139" priority="41" operator="equal">
      <formula>"SIM"</formula>
    </cfRule>
  </conditionalFormatting>
  <conditionalFormatting sqref="Y458">
    <cfRule type="cellIs" dxfId="138" priority="39" operator="equal">
      <formula>"OPORTUNIDADE"</formula>
    </cfRule>
  </conditionalFormatting>
  <conditionalFormatting sqref="Y458">
    <cfRule type="cellIs" dxfId="137" priority="37" operator="equal">
      <formula>"NÃO"</formula>
    </cfRule>
    <cfRule type="cellIs" dxfId="136" priority="38" operator="equal">
      <formula>"SIM"</formula>
    </cfRule>
  </conditionalFormatting>
  <conditionalFormatting sqref="Y457 Y455">
    <cfRule type="cellIs" dxfId="135" priority="36" operator="equal">
      <formula>"OPORTUNIDADE"</formula>
    </cfRule>
  </conditionalFormatting>
  <conditionalFormatting sqref="Y457 Y455">
    <cfRule type="cellIs" dxfId="134" priority="34" operator="equal">
      <formula>"NÃO"</formula>
    </cfRule>
    <cfRule type="cellIs" dxfId="133" priority="35" operator="equal">
      <formula>"SIM"</formula>
    </cfRule>
  </conditionalFormatting>
  <conditionalFormatting sqref="Y462 Y460">
    <cfRule type="cellIs" dxfId="132" priority="33" operator="equal">
      <formula>"OPORTUNIDADE"</formula>
    </cfRule>
  </conditionalFormatting>
  <conditionalFormatting sqref="Y462 Y460">
    <cfRule type="cellIs" dxfId="131" priority="31" operator="equal">
      <formula>"NÃO"</formula>
    </cfRule>
    <cfRule type="cellIs" dxfId="130" priority="32" operator="equal">
      <formula>"SIM"</formula>
    </cfRule>
  </conditionalFormatting>
  <conditionalFormatting sqref="Y469">
    <cfRule type="cellIs" dxfId="129" priority="27" operator="equal">
      <formula>"OPORTUNIDADE"</formula>
    </cfRule>
  </conditionalFormatting>
  <conditionalFormatting sqref="Y469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76:Y480 Y470:Y473">
    <cfRule type="cellIs" dxfId="126" priority="24" operator="equal">
      <formula>"OPORTUNIDADE"</formula>
    </cfRule>
  </conditionalFormatting>
  <conditionalFormatting sqref="Y476:Y480 Y470:Y473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86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:BK650">
    <cfRule type="iconSet" priority="21623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86">
      <iconSet showValue="0">
        <cfvo type="percent" val="0"/>
        <cfvo type="num" val="1"/>
        <cfvo type="num" val="1" gte="0"/>
      </iconSet>
    </cfRule>
    <cfRule type="iconSet" priority="2168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:BP650">
    <cfRule type="iconSet" priority="21690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1" operator="equal">
      <formula>"OPORTUNIDADE"</formula>
    </cfRule>
  </conditionalFormatting>
  <conditionalFormatting sqref="Y484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504 Y501 Y499 Y496:Y497 Y494 Y491 Y486:Y489">
    <cfRule type="cellIs" dxfId="120" priority="18" operator="equal">
      <formula>"OPORTUNIDADE"</formula>
    </cfRule>
  </conditionalFormatting>
  <conditionalFormatting sqref="Y504 Y501 Y499 Y496:Y497 Y494 Y491 Y486:Y489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BK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14" operator="equal">
      <formula>"OPORTUNIDADE"</formula>
    </cfRule>
  </conditionalFormatting>
  <conditionalFormatting sqref="Y510:Y512">
    <cfRule type="cellIs" dxfId="116" priority="12" operator="equal">
      <formula>"NÃO"</formula>
    </cfRule>
    <cfRule type="cellIs" dxfId="115" priority="13" operator="equal">
      <formula>"SIM"</formula>
    </cfRule>
  </conditionalFormatting>
  <conditionalFormatting sqref="Y514">
    <cfRule type="cellIs" dxfId="114" priority="11" operator="equal">
      <formula>"OPORTUNIDADE"</formula>
    </cfRule>
  </conditionalFormatting>
  <conditionalFormatting sqref="Y514">
    <cfRule type="cellIs" dxfId="113" priority="9" operator="equal">
      <formula>"NÃO"</formula>
    </cfRule>
    <cfRule type="cellIs" dxfId="112" priority="10" operator="equal">
      <formula>"SIM"</formula>
    </cfRule>
  </conditionalFormatting>
  <conditionalFormatting sqref="Y516">
    <cfRule type="cellIs" dxfId="111" priority="8" operator="equal">
      <formula>"OPORTUNIDADE"</formula>
    </cfRule>
  </conditionalFormatting>
  <conditionalFormatting sqref="Y516">
    <cfRule type="cellIs" dxfId="110" priority="6" operator="equal">
      <formula>"NÃO"</formula>
    </cfRule>
    <cfRule type="cellIs" dxfId="109" priority="7" operator="equal">
      <formula>"SIM"</formula>
    </cfRule>
  </conditionalFormatting>
  <conditionalFormatting sqref="Y518">
    <cfRule type="cellIs" dxfId="108" priority="5" operator="equal">
      <formula>"OPORTUNIDADE"</formula>
    </cfRule>
  </conditionalFormatting>
  <conditionalFormatting sqref="Y518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5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1972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1973</v>
      </c>
      <c r="E3" s="291" t="s">
        <v>1974</v>
      </c>
      <c r="F3" s="291" t="s">
        <v>1975</v>
      </c>
      <c r="G3" s="291" t="s">
        <v>1976</v>
      </c>
      <c r="H3" s="291" t="s">
        <v>1977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1978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1979</v>
      </c>
      <c r="G10" s="292" t="s">
        <v>1980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1981</v>
      </c>
      <c r="G11" s="292" t="s">
        <v>1982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1983</v>
      </c>
      <c r="G12" s="292" t="s">
        <v>1982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1984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1985</v>
      </c>
      <c r="C4" s="296" t="s">
        <v>1986</v>
      </c>
      <c r="D4" s="296" t="s">
        <v>1987</v>
      </c>
      <c r="E4" s="296" t="s">
        <v>1988</v>
      </c>
      <c r="F4" s="296" t="s">
        <v>7</v>
      </c>
      <c r="G4" s="296" t="s">
        <v>1989</v>
      </c>
      <c r="H4" s="181"/>
    </row>
    <row r="5" spans="1:8">
      <c r="A5" s="181"/>
      <c r="B5" s="297" t="s">
        <v>1990</v>
      </c>
      <c r="C5" s="297">
        <v>309525</v>
      </c>
      <c r="D5" s="297" t="s">
        <v>1991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1992</v>
      </c>
      <c r="C6" s="297">
        <v>257410</v>
      </c>
      <c r="D6" s="297" t="s">
        <v>1993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1994</v>
      </c>
      <c r="C7" s="297">
        <v>256875</v>
      </c>
      <c r="D7" s="297" t="s">
        <v>1995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1996</v>
      </c>
      <c r="C8" s="297">
        <v>257278</v>
      </c>
      <c r="D8" s="297" t="s">
        <v>1997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1998</v>
      </c>
      <c r="C9" s="297">
        <v>261794</v>
      </c>
      <c r="D9" s="297" t="s">
        <v>1999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2000</v>
      </c>
      <c r="C10" s="297">
        <v>257033</v>
      </c>
      <c r="D10" s="297" t="s">
        <v>2001</v>
      </c>
      <c r="E10" s="297" t="s">
        <v>1016</v>
      </c>
      <c r="F10" s="297" t="s">
        <v>194</v>
      </c>
      <c r="G10" s="297" t="s">
        <v>2002</v>
      </c>
      <c r="H10" s="181"/>
    </row>
    <row r="11" spans="1:8">
      <c r="A11" s="181"/>
      <c r="B11" s="297" t="s">
        <v>2003</v>
      </c>
      <c r="C11" s="297">
        <v>396578</v>
      </c>
      <c r="D11" s="297" t="s">
        <v>2004</v>
      </c>
      <c r="E11" s="297" t="s">
        <v>1016</v>
      </c>
      <c r="F11" s="297" t="s">
        <v>194</v>
      </c>
      <c r="G11" s="297" t="s">
        <v>2002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2005</v>
      </c>
      <c r="W1" s="385"/>
      <c r="X1" s="385"/>
      <c r="Y1" s="103"/>
    </row>
    <row r="2" spans="1:25" s="100" customFormat="1" ht="11.25" customHeight="1">
      <c r="A2" s="104" t="s">
        <v>2006</v>
      </c>
      <c r="B2" s="104" t="s">
        <v>2007</v>
      </c>
      <c r="C2" s="104" t="s">
        <v>604</v>
      </c>
      <c r="D2" s="105" t="s">
        <v>1179</v>
      </c>
      <c r="E2" s="105" t="s">
        <v>1180</v>
      </c>
      <c r="F2" s="105" t="s">
        <v>2008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2009</v>
      </c>
      <c r="U2" s="107" t="s">
        <v>1182</v>
      </c>
      <c r="V2" s="102">
        <f ca="1">TODAY()-1</f>
        <v>46052</v>
      </c>
      <c r="W2" s="102">
        <f ca="1">V2-1</f>
        <v>46051</v>
      </c>
      <c r="X2" s="102">
        <f ca="1">W2-1</f>
        <v>46050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3168</v>
      </c>
      <c r="X7" s="111">
        <f ca="1">_xlfn.XLOOKUP(G7&amp;$X$2,BS_CONTROLE[CHAVE],BS_CONTROLE[Quantidade_11],"-")</f>
        <v>3200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28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3168</v>
      </c>
      <c r="X10" s="111">
        <f ca="1">_xlfn.XLOOKUP(G10&amp;$X$2,BS_CONTROLE[CHAVE],BS_CONTROLE[Quantidade_11],"-")</f>
        <v>3200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0</v>
      </c>
      <c r="W11" s="111">
        <f ca="1">_xlfn.XLOOKUP(G11&amp;$W$2,BS_CONTROLE[CHAVE],BS_CONTROLE[Quantidade_11],"-")</f>
        <v>351</v>
      </c>
      <c r="X11" s="111">
        <f ca="1">_xlfn.XLOOKUP(G11&amp;$X$2,BS_CONTROLE[CHAVE],BS_CONTROLE[Quantidade_11],"-")</f>
        <v>655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28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3168</v>
      </c>
      <c r="X18" s="111">
        <f ca="1">_xlfn.XLOOKUP(G18&amp;$X$2,BS_CONTROLE[CHAVE],BS_CONTROLE[Quantidade_11],"-")</f>
        <v>3200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0</v>
      </c>
      <c r="W19" s="111">
        <f ca="1">_xlfn.XLOOKUP(G19&amp;$W$2,BS_CONTROLE[CHAVE],BS_CONTROLE[Quantidade_11],"-")</f>
        <v>351</v>
      </c>
      <c r="X19" s="111">
        <f ca="1">_xlfn.XLOOKUP(G19&amp;$X$2,BS_CONTROLE[CHAVE],BS_CONTROLE[Quantidade_11],"-")</f>
        <v>655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3168</v>
      </c>
      <c r="X23" s="111">
        <f ca="1">_xlfn.XLOOKUP(G23&amp;$X$2,BS_CONTROLE[CHAVE],BS_CONTROLE[Quantidade_11],"-")</f>
        <v>3200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28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3168</v>
      </c>
      <c r="X29" s="111">
        <f ca="1">_xlfn.XLOOKUP(G29&amp;$X$2,BS_CONTROLE[CHAVE],BS_CONTROLE[Quantidade_11],"-")</f>
        <v>3200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0</v>
      </c>
      <c r="W30" s="111">
        <f ca="1">_xlfn.XLOOKUP(G30&amp;$W$2,BS_CONTROLE[CHAVE],BS_CONTROLE[Quantidade_11],"-")</f>
        <v>351</v>
      </c>
      <c r="X30" s="111">
        <f ca="1">_xlfn.XLOOKUP(G30&amp;$X$2,BS_CONTROLE[CHAVE],BS_CONTROLE[Quantidade_11],"-")</f>
        <v>655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28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>
        <f ca="1">_xlfn.XLOOKUP(G37&amp;$W$2,BS_CONTROLE[CHAVE],BS_CONTROLE[Quantidade_11],"-")</f>
        <v>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3168</v>
      </c>
      <c r="X38" s="111">
        <f ca="1">_xlfn.XLOOKUP(G38&amp;$X$2,BS_CONTROLE[CHAVE],BS_CONTROLE[Quantidade_11],"-")</f>
        <v>3200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0</v>
      </c>
      <c r="W46" s="111">
        <f ca="1">_xlfn.XLOOKUP(G46&amp;$W$2,BS_CONTROLE[CHAVE],BS_CONTROLE[Quantidade_11],"-")</f>
        <v>351</v>
      </c>
      <c r="X46" s="111">
        <f ca="1">_xlfn.XLOOKUP(G46&amp;$X$2,BS_CONTROLE[CHAVE],BS_CONTROLE[Quantidade_11],"-")</f>
        <v>655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3168</v>
      </c>
      <c r="X52" s="111">
        <f ca="1">_xlfn.XLOOKUP(G52&amp;$X$2,BS_CONTROLE[CHAVE],BS_CONTROLE[Quantidade_11],"-")</f>
        <v>3200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>
        <f ca="1">_xlfn.XLOOKUP(G53&amp;$W$2,BS_CONTROLE[CHAVE],BS_CONTROLE[Quantidade_11],"-")</f>
        <v>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28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28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0</v>
      </c>
      <c r="W63" s="111">
        <f ca="1">_xlfn.XLOOKUP(G63&amp;$W$2,BS_CONTROLE[CHAVE],BS_CONTROLE[Quantidade_11],"-")</f>
        <v>351</v>
      </c>
      <c r="X63" s="111">
        <f ca="1">_xlfn.XLOOKUP(G63&amp;$X$2,BS_CONTROLE[CHAVE],BS_CONTROLE[Quantidade_11],"-")</f>
        <v>655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28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3168</v>
      </c>
      <c r="X70" s="111">
        <f ca="1">_xlfn.XLOOKUP(G70&amp;$X$2,BS_CONTROLE[CHAVE],BS_CONTROLE[Quantidade_11],"-")</f>
        <v>3200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>
        <f ca="1">_xlfn.XLOOKUP(G71&amp;$W$2,BS_CONTROLE[CHAVE],BS_CONTROLE[Quantidade_11],"-")</f>
        <v>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28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3168</v>
      </c>
      <c r="X92" s="111">
        <f ca="1">_xlfn.XLOOKUP(G92&amp;$X$2,BS_CONTROLE[CHAVE],BS_CONTROLE[Quantidade_11],"-")</f>
        <v>3200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0</v>
      </c>
      <c r="W102" s="111">
        <f ca="1">_xlfn.XLOOKUP(G102&amp;$W$2,BS_CONTROLE[CHAVE],BS_CONTROLE[Quantidade_11],"-")</f>
        <v>351</v>
      </c>
      <c r="X102" s="111">
        <f ca="1">_xlfn.XLOOKUP(G102&amp;$X$2,BS_CONTROLE[CHAVE],BS_CONTROLE[Quantidade_11],"-")</f>
        <v>655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3168</v>
      </c>
      <c r="X119" s="111">
        <f ca="1">_xlfn.XLOOKUP(G119&amp;$X$2,BS_CONTROLE[CHAVE],BS_CONTROLE[Quantidade_11],"-")</f>
        <v>3200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28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3168</v>
      </c>
      <c r="X128" s="111">
        <f ca="1">_xlfn.XLOOKUP(G128&amp;$X$2,BS_CONTROLE[CHAVE],BS_CONTROLE[Quantidade_11],"-")</f>
        <v>3200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0</v>
      </c>
      <c r="W132" s="111">
        <f ca="1">_xlfn.XLOOKUP(G132&amp;$W$2,BS_CONTROLE[CHAVE],BS_CONTROLE[Quantidade_11],"-")</f>
        <v>351</v>
      </c>
      <c r="X132" s="111">
        <f ca="1">_xlfn.XLOOKUP(G132&amp;$X$2,BS_CONTROLE[CHAVE],BS_CONTROLE[Quantidade_11],"-")</f>
        <v>655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3168</v>
      </c>
      <c r="X135" s="111">
        <f ca="1">_xlfn.XLOOKUP(G135&amp;$X$2,BS_CONTROLE[CHAVE],BS_CONTROLE[Quantidade_11],"-")</f>
        <v>3200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28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3168</v>
      </c>
      <c r="X156" s="111">
        <f ca="1">_xlfn.XLOOKUP(G156&amp;$X$2,BS_CONTROLE[CHAVE],BS_CONTROLE[Quantidade_11],"-")</f>
        <v>3200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28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351</v>
      </c>
      <c r="X162" s="111">
        <f ca="1">_xlfn.XLOOKUP(G162&amp;$X$2,BS_CONTROLE[CHAVE],BS_CONTROLE[Quantidade_11],"-")</f>
        <v>655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>
        <f ca="1">_xlfn.XLOOKUP(G179&amp;$X$2,BS_CONTROLE[CHAVE],BS_CONTROLE[Quantidade_11],"-")</f>
        <v>1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3168</v>
      </c>
      <c r="X182" s="111">
        <f ca="1">_xlfn.XLOOKUP(G182&amp;$X$2,BS_CONTROLE[CHAVE],BS_CONTROLE[Quantidade_11],"-")</f>
        <v>3200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28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3168</v>
      </c>
      <c r="X204" s="111">
        <f ca="1">_xlfn.XLOOKUP(G204&amp;$X$2,BS_CONTROLE[CHAVE],BS_CONTROLE[Quantidade_11],"-")</f>
        <v>3200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28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3168</v>
      </c>
      <c r="X227" s="111">
        <f ca="1">_xlfn.XLOOKUP(G227&amp;$X$2,BS_CONTROLE[CHAVE],BS_CONTROLE[Quantidade_11],"-")</f>
        <v>3200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28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0</v>
      </c>
      <c r="W237" s="111">
        <f ca="1">_xlfn.XLOOKUP(G237&amp;$W$2,BS_CONTROLE[CHAVE],BS_CONTROLE[Quantidade_11],"-")</f>
        <v>351</v>
      </c>
      <c r="X237" s="111">
        <f ca="1">_xlfn.XLOOKUP(G237&amp;$X$2,BS_CONTROLE[CHAVE],BS_CONTROLE[Quantidade_11],"-")</f>
        <v>655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3168</v>
      </c>
      <c r="X253" s="111">
        <f ca="1">_xlfn.XLOOKUP(G253&amp;$X$2,BS_CONTROLE[CHAVE],BS_CONTROLE[Quantidade_11],"-")</f>
        <v>3200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28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3168</v>
      </c>
      <c r="X269" s="111">
        <f ca="1">_xlfn.XLOOKUP(G269&amp;$X$2,BS_CONTROLE[CHAVE],BS_CONTROLE[Quantidade_11],"-")</f>
        <v>3200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28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3168</v>
      </c>
      <c r="X278" s="111">
        <f ca="1">_xlfn.XLOOKUP(G278&amp;$X$2,BS_CONTROLE[CHAVE],BS_CONTROLE[Quantidade_11],"-")</f>
        <v>3200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28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28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0</v>
      </c>
      <c r="W287" s="111">
        <f ca="1">_xlfn.XLOOKUP(G287&amp;$W$2,BS_CONTROLE[CHAVE],BS_CONTROLE[Quantidade_11],"-")</f>
        <v>351</v>
      </c>
      <c r="X287" s="111">
        <f ca="1">_xlfn.XLOOKUP(G287&amp;$X$2,BS_CONTROLE[CHAVE],BS_CONTROLE[Quantidade_11],"-")</f>
        <v>655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3168</v>
      </c>
      <c r="X299" s="111">
        <f ca="1">_xlfn.XLOOKUP(G299&amp;$X$2,BS_CONTROLE[CHAVE],BS_CONTROLE[Quantidade_11],"-")</f>
        <v>3200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28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0</v>
      </c>
      <c r="W305" s="111">
        <f ca="1">_xlfn.XLOOKUP(G305&amp;$W$2,BS_CONTROLE[CHAVE],BS_CONTROLE[Quantidade_11],"-")</f>
        <v>351</v>
      </c>
      <c r="X305" s="111">
        <f ca="1">_xlfn.XLOOKUP(G305&amp;$X$2,BS_CONTROLE[CHAVE],BS_CONTROLE[Quantidade_11],"-")</f>
        <v>655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3168</v>
      </c>
      <c r="X311" s="111">
        <f ca="1">_xlfn.XLOOKUP(G311&amp;$X$2,BS_CONTROLE[CHAVE],BS_CONTROLE[Quantidade_11],"-")</f>
        <v>3200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28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0</v>
      </c>
      <c r="W322" s="111">
        <f ca="1">_xlfn.XLOOKUP(G322&amp;$W$2,BS_CONTROLE[CHAVE],BS_CONTROLE[Quantidade_11],"-")</f>
        <v>351</v>
      </c>
      <c r="X322" s="111">
        <f ca="1">_xlfn.XLOOKUP(G322&amp;$X$2,BS_CONTROLE[CHAVE],BS_CONTROLE[Quantidade_11],"-")</f>
        <v>655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1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3168</v>
      </c>
      <c r="X341" s="111">
        <f ca="1">_xlfn.XLOOKUP(G341&amp;$X$2,BS_CONTROLE[CHAVE],BS_CONTROLE[Quantidade_11],"-")</f>
        <v>3200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351</v>
      </c>
      <c r="X360" s="111">
        <f ca="1">_xlfn.XLOOKUP(G360&amp;$X$2,BS_CONTROLE[CHAVE],BS_CONTROLE[Quantidade_11],"-")</f>
        <v>655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1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3168</v>
      </c>
      <c r="X370" s="111">
        <f ca="1">_xlfn.XLOOKUP(G370&amp;$X$2,BS_CONTROLE[CHAVE],BS_CONTROLE[Quantidade_11],"-")</f>
        <v>3200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28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351</v>
      </c>
      <c r="X377" s="111">
        <f ca="1">_xlfn.XLOOKUP(G377&amp;$X$2,BS_CONTROLE[CHAVE],BS_CONTROLE[Quantidade_11],"-")</f>
        <v>655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1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>
        <f ca="1">_xlfn.XLOOKUP(G398&amp;$W$2,BS_CONTROLE[CHAVE],BS_CONTROLE[Quantidade_11],"-")</f>
        <v>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3168</v>
      </c>
      <c r="X400" s="111">
        <f ca="1">_xlfn.XLOOKUP(G400&amp;$X$2,BS_CONTROLE[CHAVE],BS_CONTROLE[Quantidade_11],"-")</f>
        <v>3200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>
        <f ca="1">_xlfn.XLOOKUP(G403&amp;$W$2,BS_CONTROLE[CHAVE],BS_CONTROLE[Quantidade_11],"-")</f>
        <v>28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3168</v>
      </c>
      <c r="X415" s="111">
        <f ca="1">_xlfn.XLOOKUP(G415&amp;$X$2,BS_CONTROLE[CHAVE],BS_CONTROLE[Quantidade_11],"-")</f>
        <v>3200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3168</v>
      </c>
      <c r="X421" s="111">
        <f ca="1">_xlfn.XLOOKUP(G421&amp;$X$2,BS_CONTROLE[CHAVE],BS_CONTROLE[Quantidade_11],"-")</f>
        <v>3200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>
        <f ca="1">_xlfn.XLOOKUP(G423&amp;$W$2,BS_CONTROLE[CHAVE],BS_CONTROLE[Quantidade_11],"-")</f>
        <v>28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>
        <f ca="1">_xlfn.XLOOKUP(G430&amp;$W$2,BS_CONTROLE[CHAVE],BS_CONTROLE[Quantidade_11],"-")</f>
        <v>28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0</v>
      </c>
      <c r="W431" s="111">
        <f ca="1">_xlfn.XLOOKUP(G431&amp;$W$2,BS_CONTROLE[CHAVE],BS_CONTROLE[Quantidade_11],"-")</f>
        <v>3168</v>
      </c>
      <c r="X431" s="111">
        <f ca="1">_xlfn.XLOOKUP(G431&amp;$X$2,BS_CONTROLE[CHAVE],BS_CONTROLE[Quantidade_11],"-")</f>
        <v>3200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>
        <f ca="1">_xlfn.XLOOKUP(G432&amp;$W$2,BS_CONTROLE[CHAVE],BS_CONTROLE[Quantidade_11],"-")</f>
        <v>1248</v>
      </c>
      <c r="X432" s="111">
        <f ca="1">_xlfn.XLOOKUP(G432&amp;$X$2,BS_CONTROLE[CHAVE],BS_CONTROLE[Quantidade_11],"-")</f>
        <v>0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0</v>
      </c>
      <c r="W435" s="111">
        <f ca="1">_xlfn.XLOOKUP(G435&amp;$W$2,BS_CONTROLE[CHAVE],BS_CONTROLE[Quantidade_11],"-")</f>
        <v>351</v>
      </c>
      <c r="X435" s="111">
        <f ca="1">_xlfn.XLOOKUP(G435&amp;$X$2,BS_CONTROLE[CHAVE],BS_CONTROLE[Quantidade_11],"-")</f>
        <v>655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0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0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>
        <f ca="1">_xlfn.XLOOKUP(G440&amp;$W$2,BS_CONTROLE[CHAVE],BS_CONTROLE[Quantidade_11],"-")</f>
        <v>1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>
        <f ca="1">_xlfn.XLOOKUP(G441&amp;$X$2,BS_CONTROLE[CHAVE],BS_CONTROLE[Quantidade_11],"-")</f>
        <v>1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>
        <f ca="1">_xlfn.XLOOKUP(G442&amp;$W$2,BS_CONTROLE[CHAVE],BS_CONTROLE[Quantidade_11],"-")</f>
        <v>1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0</v>
      </c>
      <c r="W447" s="111">
        <f ca="1">_xlfn.XLOOKUP(G447&amp;$W$2,BS_CONTROLE[CHAVE],BS_CONTROLE[Quantidade_11],"-")</f>
        <v>3168</v>
      </c>
      <c r="X447" s="111">
        <f ca="1">_xlfn.XLOOKUP(G447&amp;$X$2,BS_CONTROLE[CHAVE],BS_CONTROLE[Quantidade_11],"-")</f>
        <v>3200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>
        <f ca="1">_xlfn.XLOOKUP(G450&amp;$W$2,BS_CONTROLE[CHAVE],BS_CONTROLE[Quantidade_11],"-")</f>
        <v>1248</v>
      </c>
      <c r="X450" s="111">
        <f ca="1">_xlfn.XLOOKUP(G450&amp;$X$2,BS_CONTROLE[CHAVE],BS_CONTROLE[Quantidade_11],"-")</f>
        <v>0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>
        <f ca="1">_xlfn.XLOOKUP(G451&amp;$W$2,BS_CONTROLE[CHAVE],BS_CONTROLE[Quantidade_11],"-")</f>
        <v>28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0</v>
      </c>
      <c r="W452" s="111">
        <f ca="1">_xlfn.XLOOKUP(G452&amp;$W$2,BS_CONTROLE[CHAVE],BS_CONTROLE[Quantidade_11],"-")</f>
        <v>2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>
        <f ca="1">_xlfn.XLOOKUP(G454&amp;$X$2,BS_CONTROLE[CHAVE],BS_CONTROLE[Quantidade_11],"-")</f>
        <v>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0</v>
      </c>
      <c r="W455" s="111">
        <f ca="1">_xlfn.XLOOKUP(G455&amp;$W$2,BS_CONTROLE[CHAVE],BS_CONTROLE[Quantidade_11],"-")</f>
        <v>351</v>
      </c>
      <c r="X455" s="111">
        <f ca="1">_xlfn.XLOOKUP(G455&amp;$X$2,BS_CONTROLE[CHAVE],BS_CONTROLE[Quantidade_11],"-")</f>
        <v>655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0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>
        <f ca="1">_xlfn.XLOOKUP(G457&amp;$W$2,BS_CONTROLE[CHAVE],BS_CONTROLE[Quantidade_11],"-")</f>
        <v>1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>
        <f ca="1">_xlfn.XLOOKUP(G459&amp;$X$2,BS_CONTROLE[CHAVE],BS_CONTROLE[Quantidade_11],"-")</f>
        <v>1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>
        <f ca="1">_xlfn.XLOOKUP(G461&amp;$X$2,BS_CONTROLE[CHAVE],BS_CONTROLE[Quantidade_11],"-")</f>
        <v>1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>
        <f ca="1">_xlfn.XLOOKUP(G462&amp;$X$2,BS_CONTROLE[CHAVE],BS_CONTROLE[Quantidade_11],"-")</f>
        <v>1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>
        <f ca="1">_xlfn.XLOOKUP(G463&amp;$W$2,BS_CONTROLE[CHAVE],BS_CONTROLE[Quantidade_11],"-")</f>
        <v>1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>
        <f ca="1">_xlfn.XLOOKUP(G466&amp;$W$2,BS_CONTROLE[CHAVE],BS_CONTROLE[Quantidade_11],"-")</f>
        <v>0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0</v>
      </c>
      <c r="W468" s="111">
        <f ca="1">_xlfn.XLOOKUP(G468&amp;$W$2,BS_CONTROLE[CHAVE],BS_CONTROLE[Quantidade_11],"-")</f>
        <v>3168</v>
      </c>
      <c r="X468" s="111">
        <f ca="1">_xlfn.XLOOKUP(G468&amp;$X$2,BS_CONTROLE[CHAVE],BS_CONTROLE[Quantidade_11],"-")</f>
        <v>3200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0</v>
      </c>
      <c r="W469" s="111">
        <f ca="1">_xlfn.XLOOKUP(G469&amp;$W$2,BS_CONTROLE[CHAVE],BS_CONTROLE[Quantidade_11],"-")</f>
        <v>28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>
        <f ca="1">_xlfn.XLOOKUP(G470&amp;$W$2,BS_CONTROLE[CHAVE],BS_CONTROLE[Quantidade_11],"-")</f>
        <v>1248</v>
      </c>
      <c r="X470" s="111">
        <f ca="1">_xlfn.XLOOKUP(G470&amp;$X$2,BS_CONTROLE[CHAVE],BS_CONTROLE[Quantidade_11],"-")</f>
        <v>0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0</v>
      </c>
      <c r="W471" s="111">
        <f ca="1">_xlfn.XLOOKUP(G471&amp;$W$2,BS_CONTROLE[CHAVE],BS_CONTROLE[Quantidade_11],"-")</f>
        <v>2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0</v>
      </c>
      <c r="W474" s="111">
        <f ca="1">_xlfn.XLOOKUP(G474&amp;$W$2,BS_CONTROLE[CHAVE],BS_CONTROLE[Quantidade_11],"-")</f>
        <v>351</v>
      </c>
      <c r="X474" s="111">
        <f ca="1">_xlfn.XLOOKUP(G474&amp;$X$2,BS_CONTROLE[CHAVE],BS_CONTROLE[Quantidade_11],"-")</f>
        <v>655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>
        <f ca="1">_xlfn.XLOOKUP(G476&amp;$W$2,BS_CONTROLE[CHAVE],BS_CONTROLE[Quantidade_11],"-")</f>
        <v>1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>
        <f ca="1">_xlfn.XLOOKUP(G478&amp;$W$2,BS_CONTROLE[CHAVE],BS_CONTROLE[Quantidade_11],"-")</f>
        <v>1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>
        <f ca="1">_xlfn.XLOOKUP(G479&amp;$W$2,BS_CONTROLE[CHAVE],BS_CONTROLE[Quantidade_11],"-")</f>
        <v>1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>
        <f ca="1">_xlfn.XLOOKUP(G481&amp;$W$2,BS_CONTROLE[CHAVE],BS_CONTROLE[Quantidade_11],"-")</f>
        <v>1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>
        <f ca="1">_xlfn.XLOOKUP(G485&amp;$W$2,BS_CONTROLE[CHAVE],BS_CONTROLE[Quantidade_11],"-")</f>
        <v>0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0</v>
      </c>
      <c r="W487" s="111">
        <f ca="1">_xlfn.XLOOKUP(G487&amp;$W$2,BS_CONTROLE[CHAVE],BS_CONTROLE[Quantidade_11],"-")</f>
        <v>3168</v>
      </c>
      <c r="X487" s="111">
        <f ca="1">_xlfn.XLOOKUP(G487&amp;$X$2,BS_CONTROLE[CHAVE],BS_CONTROLE[Quantidade_11],"-")</f>
        <v>3200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0</v>
      </c>
      <c r="W488" s="111">
        <f ca="1">_xlfn.XLOOKUP(G488&amp;$W$2,BS_CONTROLE[CHAVE],BS_CONTROLE[Quantidade_11],"-")</f>
        <v>28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>
        <f ca="1">_xlfn.XLOOKUP(G489&amp;$V$2,BS_CONTROLE[CHAVE],BS_CONTROLE[Quantidade_11],"-")</f>
        <v>1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>
        <f ca="1">_xlfn.XLOOKUP(G490&amp;$V$2,BS_CONTROLE[CHAVE],BS_CONTROLE[Quantidade_11],"-")</f>
        <v>2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0</v>
      </c>
      <c r="W492" s="111">
        <f ca="1">_xlfn.XLOOKUP(G492&amp;$W$2,BS_CONTROLE[CHAVE],BS_CONTROLE[Quantidade_11],"-")</f>
        <v>2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0</v>
      </c>
      <c r="W494" s="111">
        <f ca="1">_xlfn.XLOOKUP(G494&amp;$W$2,BS_CONTROLE[CHAVE],BS_CONTROLE[Quantidade_11],"-")</f>
        <v>351</v>
      </c>
      <c r="X494" s="111">
        <f ca="1">_xlfn.XLOOKUP(G494&amp;$X$2,BS_CONTROLE[CHAVE],BS_CONTROLE[Quantidade_11],"-")</f>
        <v>655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0</v>
      </c>
      <c r="W495" s="111">
        <f ca="1">_xlfn.XLOOKUP(G495&amp;$W$2,BS_CONTROLE[CHAVE],BS_CONTROLE[Quantidade_11],"-")</f>
        <v>351</v>
      </c>
      <c r="X495" s="111">
        <f ca="1">_xlfn.XLOOKUP(G495&amp;$X$2,BS_CONTROLE[CHAVE],BS_CONTROLE[Quantidade_11],"-")</f>
        <v>655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0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>
        <f ca="1">_xlfn.XLOOKUP(G498&amp;$V$2,BS_CONTROLE[CHAVE],BS_CONTROLE[Quantidade_11],"-")</f>
        <v>0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>
        <f ca="1">_xlfn.XLOOKUP(G502&amp;$W$2,BS_CONTROLE[CHAVE],BS_CONTROLE[Quantidade_11],"-")</f>
        <v>1248</v>
      </c>
      <c r="X502" s="111">
        <f ca="1">_xlfn.XLOOKUP(G502&amp;$X$2,BS_CONTROLE[CHAVE],BS_CONTROLE[Quantidade_11],"-")</f>
        <v>0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>
        <f ca="1">_xlfn.XLOOKUP(G505&amp;$W$2,BS_CONTROLE[CHAVE],BS_CONTROLE[Quantidade_11],"-")</f>
        <v>1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0</v>
      </c>
      <c r="W511" s="111">
        <f ca="1">_xlfn.XLOOKUP(G511&amp;$W$2,BS_CONTROLE[CHAVE],BS_CONTROLE[Quantidade_11],"-")</f>
        <v>28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>
        <f ca="1">_xlfn.XLOOKUP(G513&amp;$V$2,BS_CONTROLE[CHAVE],BS_CONTROLE[Quantidade_11],"-")</f>
        <v>2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0</v>
      </c>
      <c r="W515" s="111">
        <f ca="1">_xlfn.XLOOKUP(G515&amp;$W$2,BS_CONTROLE[CHAVE],BS_CONTROLE[Quantidade_11],"-")</f>
        <v>2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>
        <f ca="1">_xlfn.XLOOKUP(G517&amp;$V$2,BS_CONTROLE[CHAVE],BS_CONTROLE[Quantidade_11],"-")</f>
        <v>0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2010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2011</v>
      </c>
      <c r="C2" s="95" t="s">
        <v>1164</v>
      </c>
      <c r="D2" s="95" t="s">
        <v>1166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0" t="s">
        <v>2018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2019</v>
      </c>
      <c r="D5" s="387"/>
      <c r="E5" s="387"/>
      <c r="F5" s="387"/>
      <c r="G5" s="387"/>
      <c r="H5" s="387"/>
      <c r="I5" s="387"/>
      <c r="J5" s="388"/>
      <c r="K5" s="389" t="s">
        <v>2020</v>
      </c>
      <c r="L5" s="390"/>
      <c r="M5" s="390"/>
      <c r="N5" s="390"/>
      <c r="O5" s="391" t="s">
        <v>2021</v>
      </c>
      <c r="P5" s="392"/>
      <c r="Q5" s="393"/>
    </row>
    <row r="6" spans="1:17" s="93" customFormat="1" ht="15.75" customHeight="1">
      <c r="A6" s="87" t="s">
        <v>2008</v>
      </c>
      <c r="B6" s="94" t="s">
        <v>2007</v>
      </c>
      <c r="C6" s="95" t="s">
        <v>1179</v>
      </c>
      <c r="D6" s="96" t="s">
        <v>1180</v>
      </c>
      <c r="E6" s="95" t="s">
        <v>2022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2023</v>
      </c>
      <c r="M6" s="138" t="s">
        <v>807</v>
      </c>
      <c r="N6" s="139" t="s">
        <v>1174</v>
      </c>
      <c r="O6" s="233" t="s">
        <v>1217</v>
      </c>
      <c r="P6" s="152"/>
      <c r="Q6" s="182" t="s">
        <v>2024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2026-01-31T10:05:36Z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