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62" documentId="120_S{118792C3-22EF-5104-A093-F22BFE3913F3}" xr6:coauthVersionLast="47" xr6:coauthVersionMax="47" xr10:uidLastSave="{8F820019-5E55-4937-9CF6-74B0FA0E1024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7" i="1" a="1"/>
  <c r="L257" i="1"/>
  <c r="M257" i="1" a="1"/>
  <c r="M257" i="1"/>
  <c r="Q257" i="1"/>
  <c r="L263" i="1" a="1"/>
  <c r="L263" i="1" s="1"/>
  <c r="K260" i="15" s="1"/>
  <c r="M263" i="1" a="1"/>
  <c r="M263" i="1" s="1"/>
  <c r="L260" i="15" s="1"/>
  <c r="L264" i="1" a="1"/>
  <c r="L264" i="1" s="1"/>
  <c r="K261" i="15" s="1"/>
  <c r="M264" i="1" a="1"/>
  <c r="M264" i="1" s="1"/>
  <c r="L261" i="15" s="1"/>
  <c r="L265" i="1" a="1"/>
  <c r="L265" i="1" s="1"/>
  <c r="K262" i="15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R224" i="15" s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<sst xmlns="http://schemas.openxmlformats.org/spreadsheetml/2006/main" count="6326" uniqueCount="1543">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</sst>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zoomScaleNormal="100" workbookViewId="0">
      <pane xSplit="4" ySplit="3" topLeftCell="S4" activePane="bottomRight" state="frozen"/>
      <selection pane="bottomRight" activeCell="AB252" sqref="AB25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 t="s">
        <v>450</v>
      </c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ZDG-ZTN</v>
      </c>
      <c r="AM257" s="105" t="str">
        <f>IF(BS_CONTROLE[[#This Row],[SB]]=0, "-", BS_CONTROLE[[#This Row],[SB]])</f>
        <v>K62ZTN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/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/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/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 t="s">
        <v>624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A2"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ZDG-ZTN</v>
      </c>
      <c r="L254" s="138" t="str">
        <f>IF(SP_NORTE!M257="","*",SP_NORTE!M257)</f>
        <v>K62ZTN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>
      <c r="A255" s="146" t="str">
        <f>IF(SP_NORTE!X258="","*",SP_NORTE!X258)</f>
        <v>*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>
      <c r="A256" s="146" t="str">
        <f>IF(SP_NORTE!X259="","*",SP_NORTE!X259)</f>
        <v>*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*</v>
      </c>
      <c r="B257" s="146" t="str">
        <f>IF(SP_NORTE!W260="","*",SP_NORTE!W260)</f>
        <v>Oportunidade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W99</v>
      </c>
      <c r="H257" s="145" t="str">
        <f>IF(SP_NORTE!E260="","*",SP_NORTE!E260)</f>
        <v>OUTRAS ATIVIDADES</v>
      </c>
      <c r="I257" s="145" t="str">
        <f>IF(SP_NORTE!G260="","*",SP_NORTE!G260)</f>
        <v>ZMAPAT2</v>
      </c>
      <c r="J257" s="145" t="str">
        <f>IF(SP_NORTE!H260="","*",SP_NORTE!H260)</f>
        <v>ZMAPAT2</v>
      </c>
      <c r="K257" s="138" t="str">
        <f>IF(SP_NORTE!L260="","*",SP_NORTE!L260)</f>
        <v>ZMA-ZDG</v>
      </c>
      <c r="L257" s="138" t="str">
        <f>IF(SP_NORTE!M260="","*",SP_NORTE!M260)</f>
        <v>ZMAK47</v>
      </c>
      <c r="M257" s="139">
        <f>IF(SP_NORTE!I260="","*",SP_NORTE!I260)</f>
        <v>73</v>
      </c>
      <c r="N257" s="144">
        <f>IF(SP_NORTE!J260="","*",SP_NORTE!J260)</f>
        <v>43.5</v>
      </c>
      <c r="O257" s="144" t="str">
        <f>IF(SP_NORTE!K260="","*",SP_NORTE!K260)</f>
        <v>-</v>
      </c>
      <c r="P257" s="143">
        <f>IF(SP_NORTE!N260="","*",SP_NORTE!N260)</f>
        <v>0.5</v>
      </c>
      <c r="Q257" s="143">
        <f>IF(SP_NORTE!O260="","*",SP_NORTE!O260)</f>
        <v>2.7777777777777776E-2</v>
      </c>
      <c r="R257" s="145" t="str">
        <f>IF(SP_NORTE!P260="","*",CONCATENATE(SP_NORTE!P260," ",SP_NORTE!Q260))</f>
        <v>1 BINÁRIO</v>
      </c>
      <c r="S257" s="145" t="str">
        <f>IF(SP_NORTE!U260="","*",SP_NORTE!U260)</f>
        <v xml:space="preserve">Guilherme </v>
      </c>
      <c r="T257" s="145" t="str">
        <f>IF(SP_NORTE!V260="","*",SP_NORTE!V260)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1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*</v>
      </c>
      <c r="L258" s="138" t="str">
        <f>IF(SP_NORTE!M261="","*",SP_NORTE!M261)</f>
        <v>*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*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ZCZ-ZTI</v>
      </c>
      <c r="F259" s="145">
        <f>IF(SP_NORTE!B262="","*",SP_NORTE!B262)</f>
        <v>46071</v>
      </c>
      <c r="G259" s="145" t="str">
        <f>IF(SP_NORTE!D262="","*",SP_NORTE!D262)</f>
        <v>A63</v>
      </c>
      <c r="H259" s="145" t="str">
        <f>IF(SP_NORTE!E262="","*",SP_NORTE!E262)</f>
        <v>DESLOCAMENTO</v>
      </c>
      <c r="I259" s="145" t="str">
        <f>IF(SP_NORTE!G262="","*",SP_NORTE!G262)</f>
        <v>ZFTKM91</v>
      </c>
      <c r="J259" s="145" t="str">
        <f>IF(SP_NORTE!H262="","*",SP_NORTE!H262)</f>
        <v>ZRU</v>
      </c>
      <c r="K259" s="138" t="str">
        <f>IF(SP_NORTE!L262="","*",SP_NORTE!L262)</f>
        <v>ZTO-ZRU</v>
      </c>
      <c r="L259" s="138" t="str">
        <f>IF(SP_NORTE!M262="","*",SP_NORTE!M262)</f>
        <v>ZTOZRU</v>
      </c>
      <c r="M259" s="139">
        <f>IF(SP_NORTE!I262="","*",SP_NORTE!I262)</f>
        <v>73</v>
      </c>
      <c r="N259" s="144">
        <f>IF(SP_NORTE!J262="","*",SP_NORTE!J262)</f>
        <v>8</v>
      </c>
      <c r="O259" s="144" t="str">
        <f>IF(SP_NORTE!K262="","*",SP_NORTE!K262)</f>
        <v>-</v>
      </c>
      <c r="P259" s="143">
        <f>IF(SP_NORTE!N262="","*",SP_NORTE!N262)</f>
        <v>0.41666666666666669</v>
      </c>
      <c r="Q259" s="143">
        <f>IF(SP_NORTE!O262="","*",SP_NORTE!O262)</f>
        <v>4.1666666666666664E-2</v>
      </c>
      <c r="R259" s="145" t="str">
        <f>IF(SP_NORTE!P262="","*",CONCATENATE(SP_NORTE!P262," ",SP_NORTE!Q262))</f>
        <v>1 BINÁRIO</v>
      </c>
      <c r="S259" s="145" t="str">
        <f>IF(SP_NORTE!U262="","*",SP_NORTE!U262)</f>
        <v>Nelson</v>
      </c>
      <c r="T259" s="145" t="str">
        <f>IF(SP_NORTE!V262="","*",SP_NORTE!V262)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*</v>
      </c>
      <c r="B260" s="146" t="str">
        <f>IF(SP_NORTE!W263="","*",SP_NORTE!W263)</f>
        <v>Contrato</v>
      </c>
      <c r="C260" s="146" t="str">
        <f>IF(SP_NORTE!Y263="","*",SP_NORTE!Y263)</f>
        <v>*</v>
      </c>
      <c r="D260" s="138" t="str">
        <f>IF(SP_NORTE!R263="","*",SP_NORTE!R263)</f>
        <v>SP NORTE</v>
      </c>
      <c r="E260" s="138" t="str">
        <f>IF(SP_NORTE!S263="","*",SP_NORTE!S263)</f>
        <v>ZCZ-ZTI</v>
      </c>
      <c r="F260" s="145">
        <f>IF(SP_NORTE!B263="","*",SP_NORTE!B263)</f>
        <v>46071</v>
      </c>
      <c r="G260" s="145" t="str">
        <f>IF(SP_NORTE!D263="","*",SP_NORTE!D263)</f>
        <v>A74</v>
      </c>
      <c r="H260" s="145" t="str">
        <f>IF(SP_NORTE!E263="","*",SP_NORTE!E263)</f>
        <v>DETECÇÃO - RONDA 7 DIAS</v>
      </c>
      <c r="I260" s="145" t="str">
        <f>IF(SP_NORTE!G263="","*",SP_NORTE!G263)</f>
        <v>253ZTO</v>
      </c>
      <c r="J260" s="145" t="str">
        <f>IF(SP_NORTE!H263="","*",SP_NORTE!H263)</f>
        <v xml:space="preserve">ZIQ </v>
      </c>
      <c r="K260" s="138" t="str">
        <f>IF(SP_NORTE!L263="","*",SP_NORTE!L263)</f>
        <v>244-ZTO</v>
      </c>
      <c r="L260" s="138" t="str">
        <f>IF(SP_NORTE!M263="","*",SP_NORTE!M263)</f>
        <v>250ZTO1</v>
      </c>
      <c r="M260" s="139">
        <f>IF(SP_NORTE!I263="","*",SP_NORTE!I263)</f>
        <v>42</v>
      </c>
      <c r="N260" s="144">
        <f>IF(SP_NORTE!J263="","*",SP_NORTE!J263)</f>
        <v>252</v>
      </c>
      <c r="O260" s="144" t="str">
        <f>IF(SP_NORTE!K263="","*",SP_NORTE!K263)</f>
        <v>-</v>
      </c>
      <c r="P260" s="143">
        <f>IF(SP_NORTE!N263="","*",SP_NORTE!N263)</f>
        <v>0.375</v>
      </c>
      <c r="Q260" s="143">
        <f>IF(SP_NORTE!O263="","*",SP_NORTE!O263)</f>
        <v>4.1666666666666664E-2</v>
      </c>
      <c r="R260" s="145" t="str">
        <f>IF(SP_NORTE!P263="","*",CONCATENATE(SP_NORTE!P263," ",SP_NORTE!Q263))</f>
        <v>70 KM</v>
      </c>
      <c r="S260" s="145" t="str">
        <f>IF(SP_NORTE!U263="","*",SP_NORTE!U263)</f>
        <v>Daniel</v>
      </c>
      <c r="T260" s="145" t="str">
        <f>IF(SP_NORTE!V263="","*",SP_NORTE!V263)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*</v>
      </c>
      <c r="B261" s="146" t="str">
        <f>IF(SP_NORTE!W264="","*",SP_NORTE!W264)</f>
        <v>Oportunidade</v>
      </c>
      <c r="C261" s="146" t="str">
        <f>IF(SP_NORTE!Y264="","*",SP_NORTE!Y264)</f>
        <v>*</v>
      </c>
      <c r="D261" s="138" t="str">
        <f>IF(SP_NORTE!R264="","*",SP_NORTE!R264)</f>
        <v>SP NORTE</v>
      </c>
      <c r="E261" s="138" t="str">
        <f>IF(SP_NORTE!S264="","*",SP_NORTE!S264)</f>
        <v>ZRX-ZTI</v>
      </c>
      <c r="F261" s="145">
        <f>IF(SP_NORTE!B264="","*",SP_NORTE!B264)</f>
        <v>46071</v>
      </c>
      <c r="G261" s="145" t="str">
        <f>IF(SP_NORTE!D264="","*",SP_NORTE!D264)</f>
        <v>CARLOS (TP-722)</v>
      </c>
      <c r="H261" s="145" t="str">
        <f>IF(SP_NORTE!E264="","*",SP_NORTE!E264)</f>
        <v>PDM - SOLDA</v>
      </c>
      <c r="I261" s="145" t="str">
        <f>IF(SP_NORTE!G264="","*",SP_NORTE!G264)</f>
        <v>-</v>
      </c>
      <c r="J261" s="145" t="str">
        <f>IF(SP_NORTE!H264="","*",SP_NORTE!H264)</f>
        <v>-</v>
      </c>
      <c r="K261" s="138" t="str">
        <f>IF(SP_NORTE!L264="","*",SP_NORTE!L264)</f>
        <v>ZOX</v>
      </c>
      <c r="L261" s="138" t="str">
        <f>IF(SP_NORTE!M264="","*",SP_NORTE!M264)</f>
        <v>ZOX1</v>
      </c>
      <c r="M261" s="139">
        <f>IF(SP_NORTE!I264="","*",SP_NORTE!I264)</f>
        <v>70</v>
      </c>
      <c r="N261" s="144">
        <f>IF(SP_NORTE!J264="","*",SP_NORTE!J264)</f>
        <v>157.30000000000001</v>
      </c>
      <c r="O261" s="144" t="str">
        <f>IF(SP_NORTE!K264="","*",SP_NORTE!K264)</f>
        <v>-</v>
      </c>
      <c r="P261" s="143">
        <f>IF(SP_NORTE!N264="","*",SP_NORTE!N264)</f>
        <v>0.375</v>
      </c>
      <c r="Q261" s="143">
        <f>IF(SP_NORTE!O264="","*",SP_NORTE!O264)</f>
        <v>6.25E-2</v>
      </c>
      <c r="R261" s="145" t="str">
        <f>IF(SP_NORTE!P264="","*",CONCATENATE(SP_NORTE!P264," ",SP_NORTE!Q264))</f>
        <v>1 Nº DE SOLDA</v>
      </c>
      <c r="S261" s="145" t="str">
        <f>IF(SP_NORTE!U264="","*",SP_NORTE!U264)</f>
        <v>Carlos</v>
      </c>
      <c r="T261" s="145" t="str">
        <f>IF(SP_NORTE!V264="","*",SP_NORTE!V264)</f>
        <v xml:space="preserve">Execução de solda - Condicionado a temperatura </v>
      </c>
      <c r="U261" s="136">
        <f ca="1">_xlfn.XLOOKUP(G261&amp;$U$2,BS_CONTROLE[CHAVE],BS_CONTROLE[Quantidade_11],"-")</f>
        <v>1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*</v>
      </c>
      <c r="B262" s="146" t="str">
        <f>IF(SP_NORTE!W265="","*",SP_NORTE!W265)</f>
        <v>Oportunidade</v>
      </c>
      <c r="C262" s="146" t="str">
        <f>IF(SP_NORTE!Y265="","*",SP_NORTE!Y265)</f>
        <v>*</v>
      </c>
      <c r="D262" s="138" t="str">
        <f>IF(SP_NORTE!R265="","*",SP_NORTE!R265)</f>
        <v>SP NORTE</v>
      </c>
      <c r="E262" s="138" t="str">
        <f>IF(SP_NORTE!S265="","*",SP_NORTE!S265)</f>
        <v>ZRX-ZTI</v>
      </c>
      <c r="F262" s="145">
        <f>IF(SP_NORTE!B265="","*",SP_NORTE!B265)</f>
        <v>46071</v>
      </c>
      <c r="G262" s="145" t="str">
        <f>IF(SP_NORTE!D265="","*",SP_NORTE!D265)</f>
        <v>V83</v>
      </c>
      <c r="H262" s="145" t="str">
        <f>IF(SP_NORTE!E265="","*",SP_NORTE!E265)</f>
        <v>MECANIZAÇÃO - SOCADORA</v>
      </c>
      <c r="I262" s="145" t="str">
        <f>IF(SP_NORTE!G265="","*",SP_NORTE!G265)</f>
        <v>ZIQ1752</v>
      </c>
      <c r="J262" s="145" t="str">
        <f>IF(SP_NORTE!H265="","*",SP_NORTE!H265)</f>
        <v>ZIQ1752</v>
      </c>
      <c r="K262" s="138" t="str">
        <f>IF(SP_NORTE!L265="","*",SP_NORTE!L265)</f>
        <v>ZRQ</v>
      </c>
      <c r="L262" s="138" t="str">
        <f>IF(SP_NORTE!M265="","*",SP_NORTE!M265)</f>
        <v>ZRQ1/ZRQ1381</v>
      </c>
      <c r="M262" s="139">
        <f>IF(SP_NORTE!I265="","*",SP_NORTE!I265)</f>
        <v>70</v>
      </c>
      <c r="N262" s="144">
        <f>IF(SP_NORTE!J265="","*",SP_NORTE!J265)</f>
        <v>135</v>
      </c>
      <c r="O262" s="144">
        <f>IF(SP_NORTE!K265="","*",SP_NORTE!K265)</f>
        <v>136</v>
      </c>
      <c r="P262" s="143">
        <f>IF(SP_NORTE!N265="","*",SP_NORTE!N265)</f>
        <v>0.35416666666666669</v>
      </c>
      <c r="Q262" s="143">
        <f>IF(SP_NORTE!O265="","*",SP_NORTE!O265)</f>
        <v>6.25E-2</v>
      </c>
      <c r="R262" s="145" t="str">
        <f>IF(SP_NORTE!P265="","*",CONCATENATE(SP_NORTE!P265," ",SP_NORTE!Q265))</f>
        <v>360 M</v>
      </c>
      <c r="S262" s="145" t="str">
        <f>IF(SP_NORTE!U265="","*",SP_NORTE!U265)</f>
        <v>Antonioni</v>
      </c>
      <c r="T262" s="145" t="str">
        <f>IF(SP_NORTE!V265="","*",SP_NORTE!V265)</f>
        <v>Socaria mecanizada</v>
      </c>
      <c r="U262" s="136">
        <f ca="1">_xlfn.XLOOKUP(G262&amp;$U$2,BS_CONTROLE[CHAVE],BS_CONTROLE[Quantidade_11],"-")</f>
        <v>500</v>
      </c>
      <c r="V262" s="136">
        <f ca="1">_xlfn.XLOOKUP(G262&amp;$V$2,BS_CONTROLE[CHAVE],BS_CONTROLE[Quantidade_11],"-")</f>
        <v>800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AGD ACIONAMENTO PCM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ZDG-ZTN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ZDG-ZTN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ZDG-ZTN</v>
      </c>
      <c r="M202" s="83">
        <f>IF(SP_NORTE!AO257="","*",SP_NORTE!AO257)</f>
        <v>65.2</v>
      </c>
      <c r="N202" s="83" t="str">
        <f>IF(SP_NORTE!AL257="","*",SP_NORTE!AL257)</f>
        <v>ZDG-ZTN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2026-02-17T20:16:52Z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