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71" documentId="8_{B6337239-1A00-434D-AAD0-422EA1FEB5AE}" xr6:coauthVersionLast="47" xr6:coauthVersionMax="47" xr10:uidLastSave="{D601D253-0BB0-4CE9-AEE1-82EF7099082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1" i="1" l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AN471" i="1"/>
  <c r="R471" i="1"/>
  <c r="U471" i="1"/>
  <c r="AI471" i="1"/>
  <c r="BB471" i="1" s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AY448" i="1"/>
  <c r="BR448" i="1" s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AY449" i="1"/>
  <c r="BR449" i="1" s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AY450" i="1"/>
  <c r="BR450" i="1" s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AY451" i="1"/>
  <c r="BR451" i="1" s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<sst xmlns="http://schemas.openxmlformats.org/spreadsheetml/2006/main" count="10503" uniqueCount="1651">
  <si>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</si>
  <si>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</si>
  <si>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</si>
  <si>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</si>
  <si>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</si>
  <si>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</si>
  <si>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</si>
  <si>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</si>
  <si>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</si>
  <si>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</si>
  <si>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</si>
  <si>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</si>
  <si>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</si>
  <si>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</si>
  <si>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</si>
  <si>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</si>
  <si>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</si>
  <si>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</si>
  <si>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</si>
  <si>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</si>
  <si>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</si>
  <si>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</si>
  <si>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</si>
  <si>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</si>
  <si>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</si>
  <si>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</si>
  <si>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</si>
  <si>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</si>
  <si>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</si>
  <si>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</si>
  <si>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</si>
  <si>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</si>
  <si>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</si>
  <si>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</si>
  <si>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</si>
  <si>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</si>
  <si>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</si>
  <si>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</si>
  <si>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</si>
  <si>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</si>
  <si>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</si>
  <si>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</si>
  <si>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</si>
  <si>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</si>
  <si>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</si>
  <si>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</si>
  <si>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</si>
  <si>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</si>
  <si>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</si>
  <si>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</si>
  <si>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</si>
  <si>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</si>
  <si>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</si>
  <si>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</si>
  <si>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</si>
  <si>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</si>
  <si>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</si>
  <si>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</si>
  <si>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</si>
  <si>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</si>
  <si>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</si>
  <si>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</si>
  <si>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</si>
  <si>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</si>
  <si>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</si>
  <si>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</si>
  <si>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</si>
  <si>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</si>
  <si>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</si>
  <si>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</si>
  <si>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</si>
  <si>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</si>
  <si>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</si>
  <si>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</si>
  <si>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</si>
  <si>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</si>
  <si>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</si>
  <si>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</si>
  <si>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</si>
  <si>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</si>
  <si>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</si>
  <si>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</si>
  <si>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</si>
  <si>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</si>
  <si>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</si>
  <si>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</si>
  <si>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</si>
  <si>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</si>
  <si>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</si>
  <si>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</si>
  <si>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</si>
  <si>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</si>
  <si>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</si>
  <si>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</si>
  <si>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</si>
  <si>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</si>
  <si>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</si>
  <si>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</si>
  <si>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</si>
  <si>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</si>
  <si>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</si>
  <si>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</si>
  <si>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</si>
  <si>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</si>
  <si>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</si>
  <si>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</si>
  <si>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</si>
  <si>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</si>
  <si>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</si>
  <si>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</si>
  <si>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</si>
  <si>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</si>
  <si>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</si>
  <si>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</si>
  <si>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</si>
  <si>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</si>
  <si>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</si>
  <si>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</si>
  <si>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</si>
  <si>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</si>
  <si>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</si>
  <si>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</si>
  <si>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</si>
  <si>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</si>
  <si>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</si>
  <si>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</si>
  <si>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</si>
  <si>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</si>
  <si>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</si>
  <si>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</si>
  <si>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</si>
  <si>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</si>
  <si>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</si>
  <si>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</si>
  <si>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</si>
  <si>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</si>
  <si>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</si>
  <si>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</si>
  <si>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</si>
  <si>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</si>
  <si>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</si>
  <si>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</si>
  <si>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</si>
  <si>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</si>
  <si>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</si>
  <si>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</si>
  <si>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</si>
  <si>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</si>
  <si>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</si>
  <si>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</si>
  <si>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</si>
  <si>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</si>
  <si>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</si>
  <si>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</si>
  <si>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</si>
  <si>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</si>
  <si>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</si>
  <si>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</si>
  <si>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</si>
  <si>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</si>
  <si>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</si>
  <si>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</si>
  <si>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</si>
  <si>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</si>
  <si>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</si>
  <si>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</si>
  <si>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</si>
  <si>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</si>
  <si>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</si>
  <si>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</si>
  <si>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</si>
  <si>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</si>
  <si>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</si>
  <si>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</si>
  <si>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</si>
  <si>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</si>
  <si>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</si>
  <si>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</si>
  <si>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</si>
  <si>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</si>
  <si>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</si>
  <si>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</si>
  <si>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</si>
  <si>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</si>
  <si>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</si>
  <si>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</si>
  <si>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</si>
  <si>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</si>
  <si>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</si>
  <si>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</si>
  <si>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</si>
  <si>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</si>
  <si>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</si>
  <si>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</si>
  <si>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</si>
  <si>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</si>
  <si>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</si>
  <si>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</si>
  <si>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</si>
  <si>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</si>
  <si>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</si>
  <si>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</si>
  <si>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</si>
  <si>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</si>
  <si>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</si>
  <si>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</si>
  <si>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</si>
  <si>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</si>
  <si>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</si>
  <si>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</si>
  <si>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</si>
  <si>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</si>
  <si>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</si>
  <si>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</si>
  <si>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</si>
  <si>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</si>
  <si>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</si>
  <si>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</si>
  <si>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</si>
  <si>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</si>
  <si>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</si>
  <si>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</si>
  <si>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</si>
  <si>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</si>
  <si>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</si>
  <si>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</si>
  <si>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</si>
  <si>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</si>
  <si>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</si>
  <si>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</si>
  <si>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</si>
  <si>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</si>
  <si>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</si>
  <si>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</si>
  <si>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</si>
  <si>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</si>
  <si>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</si>
  <si>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</si>
  <si>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</si>
  <si>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</si>
  <si>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</si>
  <si>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</si>
  <si>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</si>
  <si>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</si>
  <si>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</si>
  <si>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</si>
  <si>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</si>
  <si>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</si>
  <si>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</si>
  <si>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</si>
  <si>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</si>
  <si>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</si>
  <si>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</si>
  <si>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</si>
  <si>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</si>
  <si>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</si>
  <si>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</si>
  <si>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</si>
  <si>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</si>
  <si>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</si>
  <si>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</si>
  <si>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</si>
  <si>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</si>
  <si>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</si>
  <si>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</si>
  <si>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</si>
  <si>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</si>
  <si>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</si>
  <si>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</si>
  <si>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</si>
  <si>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</si>
  <si>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</si>
  <si>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</si>
  <si>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</si>
  <si>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</si>
  <si>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</si>
  <si>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</si>
  <si>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</si>
  <si>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</si>
  <si>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</si>
  <si>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</si>
  <si>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</si>
  <si>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</si>
  <si>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</si>
  <si>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</si>
  <si>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</si>
  <si>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</si>
  <si>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</si>
  <si>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</si>
  <si>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</si>
  <si>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</si>
  <si>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</si>
  <si>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</si>
  <si>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</si>
  <si>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</si>
  <si>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</si>
  <si>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</si>
  <si>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</si>
  <si>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</si>
  <si>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</si>
  <si>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</si>
  <si>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</si>
  <si>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</si>
  <si>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</si>
  <si>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</si>
  <si>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</si>
  <si>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</si>
  <si>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</si>
  <si>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</si>
  <si>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</si>
  <si>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</si>
  <si>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</si>
  <si>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</si>
  <si>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</si>
  <si>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</si>
  <si>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</si>
  <si>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</si>
  <si>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</si>
  <si>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</si>
  <si>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</si>
  <si>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</si>
  <si>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</si>
  <si>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</si>
  <si>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</si>
  <si>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</si>
  <si>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</si>
  <si>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</si>
  <si>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</si>
  <si>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</si>
  <si>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</si>
  <si>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</si>
  <si>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</si>
  <si>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</si>
  <si>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</si>
  <si>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</si>
  <si>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</si>
  <si>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</si>
  <si>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</si>
  <si>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</si>
  <si>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</si>
  <si>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</si>
  <si>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</si>
  <si>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</si>
  <si>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</si>
  <si>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</si>
  <si>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</si>
  <si>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</si>
  <si>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</si>
  <si>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</si>
  <si>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</si>
  <si>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</si>
  <si>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</si>
  <si>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</si>
  <si>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</si>
  <si>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</si>
  <si>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</si>
  <si>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</si>
  <si>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</si>
  <si>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</si>
  <si>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</si>
  <si>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</si>
  <si>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</si>
  <si>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</si>
  <si>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</si>
  <si>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</si>
  <si>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</si>
  <si>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</si>
  <si>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</si>
  <si>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</si>
  <si>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</si>
  <si>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</si>
  <si>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</si>
  <si>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</si>
  <si>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</si>
  <si>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</si>
  <si>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</si>
  <si>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</si>
  <si>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</si>
  <si>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</si>
  <si>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</si>
  <si>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</si>
  <si>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</si>
  <si>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</si>
  <si>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</si>
  <si>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</si>
  <si>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</si>
  <si>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</si>
  <si>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</si>
  <si>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</si>
  <si>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</si>
  <si>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</si>
  <si>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</si>
  <si>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</si>
  <si>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</si>
  <si>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</si>
  <si>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</si>
  <si>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</si>
  <si>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</si>
  <si>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</si>
  <si>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</si>
  <si>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</si>
  <si>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</si>
  <si>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</si>
  <si>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</si>
  <si>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</si>
  <si>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</si>
  <si>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</si>
  <si>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</si>
  <si>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</si>
  <si>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</si>
  <si>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</si>
  <si>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</si>
  <si>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</si>
  <si>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</si>
  <si>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</si>
  <si>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</si>
  <si>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</si>
  <si>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</si>
  <si>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</si>
  <si>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</si>
  <si>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</si>
  <si>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</si>
  <si>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</si>
  <si>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</si>
  <si>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</si>
  <si>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</si>
  <si>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</si>
  <si>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</si>
  <si>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</si>
  <si>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</si>
  <si>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</si>
  <si>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</si>
  <si>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</si>
  <si>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</si>
  <si>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</si>
  <si>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</si>
  <si>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</si>
  <si>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</si>
  <si>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</si>
  <si>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</si>
  <si>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</si>
  <si>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</si>
  <si>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</si>
  <si>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</si>
  <si>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</si>
  <si>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</si>
  <si>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</si>
  <si>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</si>
  <si>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</si>
  <si>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</si>
  <si>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</si>
  <si>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</si>
  <si>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</si>
  <si>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</si>
  <si>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</si>
  <si>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</si>
  <si>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</si>
  <si>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</si>
  <si>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</si>
  <si>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</si>
  <si>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</si>
  <si>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</si>
  <si>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</si>
  <si>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</si>
  <si>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</si>
  <si>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</si>
  <si>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</si>
  <si>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</si>
  <si>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</si>
  <si>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</si>
  <si>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</si>
  <si>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</si>
  <si>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</si>
  <si>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</si>
  <si>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</si>
  <si>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</si>
  <si>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</si>
  <si>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</si>
  <si>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</si>
  <si>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</si>
  <si>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</si>
  <si>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</si>
  <si>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</si>
  <si>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</si>
  <si>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</si>
  <si>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</si>
  <si>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</si>
  <si>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</si>
  <si>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</si>
  <si>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</si>
  <si>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</si>
  <si>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</si>
  <si>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</si>
  <si>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</si>
  <si>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</si>
  <si>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</si>
  <si>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</si>
  <si>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</si>
  <si>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</si>
  <si>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</si>
  <si>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</si>
  <si>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</si>
  <si>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</si>
  <si>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</si>
  <si>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</si>
  <si>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</si>
  <si>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</si>
  <si>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</si>
  <si>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</si>
  <si>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</si>
  <si>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</si>
  <si>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</si>
  <si>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</si>
  <si>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</si>
  <si>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</si>
  <si>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</si>
  <si>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</si>
  <si>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</si>
  <si>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</si>
  <si>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</si>
  <si>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</si>
  <si>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</si>
  <si>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</si>
  <si>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</si>
  <si>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</si>
  <si>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</si>
  <si>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</si>
  <si>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</si>
  <si>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</si>
  <si>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</si>
  <si>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</si>
  <si>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</si>
  <si>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</si>
  <si>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</si>
  <si>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</si>
  <si>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</si>
  <si>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</si>
  <si>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</si>
  <si>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</si>
  <si>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</si>
  <si>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</si>
  <si>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</si>
  <si>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</si>
  <si>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</si>
  <si>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</si>
  <si>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</si>
  <si>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</si>
  <si>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</si>
  <si>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</si>
  <si>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</si>
  <si>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</si>
  <si>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</si>
  <si>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</si>
  <si>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</si>
  <si>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</si>
  <si>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</si>
  <si>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</si>
  <si>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</si>
  <si>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</si>
  <si>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</si>
  <si>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</si>
  <si>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</si>
  <si>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</si>
  <si>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</si>
  <si>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</si>
  <si>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</si>
  <si>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</si>
  <si>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</si>
  <si>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</si>
  <si>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</si>
  <si>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</si>
  <si>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</si>
  <si>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</si>
  <si>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</si>
  <si>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</si>
  <si>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</si>
  <si>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</si>
  <si>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</si>
  <si>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</si>
  <si>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</si>
  <si>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</si>
  <si>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</si>
  <si>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</si>
  <si>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</si>
  <si>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</si>
  <si>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</si>
  <si>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</si>
  <si>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</si>
  <si>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</si>
  <si>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</si>
  <si>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</si>
  <si>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</si>
  <si>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</si>
  <si>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</si>
  <si>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</si>
  <si>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</si>
  <si>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</si>
  <si>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</si>
  <si>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</si>
  <si>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</si>
  <si>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</si>
  <si>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</si>
  <si>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</si>
  <si>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</si>
  <si>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</si>
  <si>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</si>
  <si>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</si>
  <si>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</si>
  <si>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</si>
  <si>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</si>
  <si>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</si>
  <si>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</si>
  <si>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</si>
  <si>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</si>
  <si>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</si>
  <si>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</si>
  <si>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</si>
  <si>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</si>
  <si>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</si>
  <si>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</si>
  <si>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</si>
  <si>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</si>
  <si>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</si>
  <si>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</si>
  <si>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</si>
  <si>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</si>
  <si>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</si>
  <si>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</si>
  <si>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</si>
  <si>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</si>
  <si>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</si>
  <si>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</si>
  <si>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</si>
  <si>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</si>
  <si>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</si>
  <si>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</si>
  <si>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</si>
  <si>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</si>
  <si>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</si>
  <si>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</si>
  <si>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</si>
  <si>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</si>
  <si>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</si>
  <si>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</si>
  <si>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</si>
  <si>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</si>
  <si>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</si>
  <si>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</si>
  <si>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</si>
  <si>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</si>
  <si>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</si>
  <si>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</si>
  <si>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</si>
  <si>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</si>
  <si>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</si>
  <si>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</si>
  <si>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</si>
  <si>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</si>
  <si>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</si>
  <si>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</si>
  <si>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</si>
  <si>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</si>
  <si>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</si>
  <si>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</si>
  <si>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</si>
  <si>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</si>
  <si>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</si>
  <si>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</si>
  <si>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</si>
  <si>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</si>
  <si>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</si>
  <si>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</si>
  <si>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</si>
  <si>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</si>
  <si>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</si>
  <si>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</si>
  <si>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</si>
  <si>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</si>
  <si>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</si>
  <si>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</si>
  <si>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</si>
  <si>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</si>
  <si>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</si>
  <si>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</si>
  <si>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</si>
  <si>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</si>
  <si>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</si>
  <si>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</si>
  <si>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</si>
  <si>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</si>
  <si>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</si>
  <si>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</si>
  <si>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</si>
  <si>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</si>
  <si>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</si>
  <si>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</si>
  <si>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</si>
  <si>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</si>
  <si>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</si>
  <si>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</si>
  <si>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</si>
  <si>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</si>
  <si>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</si>
  <si>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</si>
  <si>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</si>
  <si>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</si>
  <si>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</si>
  <si>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</si>
  <si>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</si>
  <si>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</si>
  <si>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</si>
  <si>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</si>
  <si>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</si>
  <si>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</si>
  <si>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</si>
  <si>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</si>
  <si>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</si>
  <si>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</si>
  <si>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</si>
  <si>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</si>
  <si>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</si>
  <si>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</si>
  <si>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</si>
  <si>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</si>
  <si>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</si>
  <si>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</si>
  <si>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</si>
  <si>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</si>
  <si>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</si>
  <si>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</si>
  <si>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</si>
  <si>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</si>
  <si>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</si>
  <si>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</si>
  <si>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</si>
  <si>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</si>
  <si>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</si>
  <si>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</si>
  <si>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</si>
  <si>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</si>
  <si>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</si>
  <si>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</si>
  <si>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</si>
  <si>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</si>
  <si>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</si>
  <si>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</si>
  <si>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</si>
  <si>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</si>
  <si>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</si>
  <si>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</si>
  <si>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</si>
  <si>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</si>
  <si>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</si>
  <si>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</si>
  <si>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</si>
  <si>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</si>
  <si>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</si>
  <si>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</si>
  <si>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</si>
  <si>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</si>
  <si>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</si>
  <si>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</si>
  <si>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</si>
  <si>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</si>
  <si>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</si>
  <si>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</si>
  <si>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</si>
  <si>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</si>
  <si>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</si>
  <si>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</si>
  <si>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</si>
  <si>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</si>
  <si>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</si>
  <si>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</si>
  <si>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</si>
  <si>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</si>
  <si>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</si>
  <si>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</si>
  <si>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</si>
  <si>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</si>
  <si>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</si>
  <si>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</si>
  <si>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</si>
  <si>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</si>
  <si>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</si>
  <si>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</si>
  <si>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</si>
  <si>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</si>
  <si>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</si>
  <si>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</si>
  <si>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</si>
  <si>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</si>
  <si>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</si>
  <si>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</si>
  <si>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</si>
  <si>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</si>
  <si>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</si>
  <si>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</si>
  <si>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</si>
  <si>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</si>
  <si>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</si>
  <si>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</si>
  <si>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</si>
  <si>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</si>
  <si>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</si>
  <si>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</si>
  <si>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</si>
  <si>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</si>
  <si>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</si>
  <si>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</si>
  <si>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</si>
  <si>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</si>
  <si>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</si>
  <si>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</si>
  <si>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</si>
  <si>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</si>
  <si>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</si>
  <si>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</si>
  <si>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</si>
  <si>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</si>
  <si>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</si>
  <si>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</si>
  <si>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</si>
  <si>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</si>
  <si>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</si>
  <si>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</si>
  <si>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</si>
  <si>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</si>
  <si>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</si>
  <si>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</si>
  <si>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</si>
  <si>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</si>
  <si>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</si>
  <si>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</si>
  <si>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</si>
  <si>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</si>
  <si>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</si>
  <si>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</si>
  <si>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</si>
  <si>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</si>
  <si>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</si>
  <si>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</si>
  <si>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</si>
  <si>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</si>
  <si>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</si>
  <si>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</si>
  <si>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</si>
  <si>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</si>
  <si>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</si>
  <si>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</si>
  <si>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</si>
  <si>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</si>
  <si>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</si>
  <si>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</si>
  <si>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</si>
  <si>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</si>
  <si>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</si>
  <si>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</si>
  <si>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</si>
  <si>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</si>
  <si>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</si>
  <si>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</si>
  <si>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</si>
  <si>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</si>
  <si>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</si>
  <si>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</si>
  <si>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</si>
  <si>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</si>
  <si>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</si>
  <si>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</si>
  <si>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</si>
  <si>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</si>
  <si>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</si>
  <si>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</si>
  <si>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</si>
  <si>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</si>
  <si>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</si>
  <si>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</si>
  <si>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</si>
  <si>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</si>
  <si>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</si>
  <si>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</si>
  <si>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</si>
  <si>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</si>
  <si>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</si>
  <si>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</si>
  <si>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</si>
  <si>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</si>
  <si>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</si>
  <si>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</si>
  <si>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</si>
  <si>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</si>
  <si>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</si>
  <si>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</si>
  <si>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</si>
  <si>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</si>
  <si>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</si>
  <si>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</si>
  <si>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</si>
  <si>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</si>
  <si>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</si>
  <si>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</si>
  <si>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</si>
  <si>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</si>
  <si>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</si>
  <si>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</si>
  <si>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</si>
  <si>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</si>
  <si>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</si>
  <si>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</si>
  <si>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</si>
  <si>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</si>
  <si>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</si>
  <si>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</si>
  <si>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</si>
  <si>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</si>
  <si>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</si>
  <si>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</si>
  <si>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</si>
  <si>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</si>
  <si>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</si>
  <si>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</si>
  <si>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</si>
  <si>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</si>
  <si>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</si>
  <si>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</si>
  <si>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</si>
  <si>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</si>
  <si>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</si>
  <si>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</si>
  <si>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</si>
  <si>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</si>
  <si>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</si>
  <si>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</si>
  <si>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</si>
  <si>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</si>
  <si>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</si>
  <si>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</si>
  <si>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</si>
  <si>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</si>
  <si>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</si>
  <si>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</si>
  <si>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</si>
  <si>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</si>
  <si>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</si>
  <si>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</si>
  <si>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</si>
  <si>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</si>
  <si>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</si>
  <si>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</si>
  <si>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</si>
  <si>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</si>
  <si>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</si>
  <si>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</si>
  <si>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</si>
  <si>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</si>
  <si>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</si>
  <si>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</si>
  <si>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</si>
  <si>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</si>
  <si>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</si>
  <si>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</si>
  <si>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</si>
  <si>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</si>
  <si>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</si>
  <si>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</si>
  <si>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</si>
  <si>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</si>
  <si>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</si>
  <si>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</si>
  <si>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</si>
  <si>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</si>
  <si>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</si>
  <si>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</si>
  <si>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</si>
  <si>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</si>
  <si>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</si>
  <si>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</si>
  <si>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</si>
  <si>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</si>
  <si>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</si>
  <si>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</si>
  <si>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</si>
  <si>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</si>
  <si>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</si>
  <si>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</si>
  <si>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</si>
  <si>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</si>
  <si>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</si>
  <si>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</si>
  <si>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</si>
  <si>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</si>
  <si>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</si>
  <si>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</si>
  <si>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</si>
  <si>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</si>
  <si>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</si>
  <si>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</si>
  <si>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</si>
  <si>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</si>
  <si>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</si>
  <si>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</si>
  <si>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</si>
  <si>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</si>
  <si>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</si>
  <si>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</si>
  <si>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</si>
  <si>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</si>
  <si>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</si>
  <si>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</si>
  <si>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</si>
  <si>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</si>
  <si>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</si>
  <si>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</si>
  <si>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</si>
  <si>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</si>
  <si>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</si>
  <si>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</si>
  <si>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</si>
  <si>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</si>
  <si>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</si>
  <si>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</si>
  <si>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</si>
  <si>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</si>
  <si>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</si>
  <si>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</si>
  <si>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</si>
  <si>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</si>
  <si>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</si>
  <si>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</si>
  <si>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</si>
  <si>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</si>
  <si>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</si>
  <si>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</si>
  <si>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</si>
  <si>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</si>
  <si>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</si>
  <si>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</si>
  <si>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</si>
  <si>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</si>
  <si>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</si>
  <si>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</si>
  <si>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</si>
  <si>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</si>
  <si>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</si>
  <si>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</si>
  <si>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</si>
  <si>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</si>
  <si>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</si>
  <si>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</si>
  <si>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</si>
  <si>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</si>
  <si>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</si>
  <si>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</si>
  <si>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</si>
  <si>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</si>
  <si>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</si>
  <si>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</si>
  <si>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</si>
  <si>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</si>
  <si>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</si>
  <si>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</si>
  <si>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</si>
  <si>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</si>
  <si>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</si>
  <si>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</si>
  <si>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</si>
  <si>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</si>
  <si>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</si>
  <si>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</si>
  <si>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</si>
  <si>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</si>
  <si>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</si>
  <si>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</si>
  <si>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</si>
  <si>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</si>
  <si>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</si>
  <si>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</si>
  <si>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</si>
  <si>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</si>
  <si>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</si>
  <si>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</si>
  <si>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</si>
  <si>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</si>
  <si>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</si>
  <si>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</si>
  <si>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</si>
  <si>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</si>
  <si>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</si>
  <si>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</si>
  <si>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</si>
  <si>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</si>
  <si>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</si>
  <si>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</si>
  <si>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</si>
  <si>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</si>
  <si>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</si>
  <si>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</si>
  <si>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</si>
  <si>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</si>
  <si>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</si>
  <si>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</si>
  <si>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</si>
  <si>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</si>
  <si>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</si>
  <si>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</si>
  <si>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</si>
  <si>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</si>
  <si>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</si>
  <si>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</si>
  <si>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</si>
  <si>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</si>
  <si>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</si>
  <si>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</si>
  <si>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</si>
  <si>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</si>
  <si>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</si>
  <si>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</si>
  <si>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</si>
  <si>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</si>
  <si>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</si>
  <si>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</si>
  <si>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</si>
  <si>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</si>
  <si>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</si>
  <si>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</si>
  <si>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</si>
  <si>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</si>
  <si>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</si>
  <si>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</si>
  <si>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</si>
  <si>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</si>
  <si>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</si>
  <si>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</si>
  <si>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</si>
  <si>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</si>
  <si>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</si>
  <si>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</si>
  <si>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</si>
  <si>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</si>
  <si>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</si>
  <si>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</si>
  <si>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</si>
  <si>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</si>
  <si>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</si>
  <si>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</si>
  <si>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</si>
  <si>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</si>
  <si>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</si>
  <si>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</si>
  <si>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</si>
  <si>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</si>
  <si>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</si>
  <si>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</si>
  <si>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</si>
  <si>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</si>
  <si>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</si>
  <si>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</si>
  <si>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</si>
  <si>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</si>
  <si>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</si>
  <si>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</si>
  <si>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</si>
  <si>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</si>
  <si>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</si>
  <si>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</si>
  <si>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</si>
  <si>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</si>
  <si>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</si>
  <si>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</si>
  <si>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</si>
  <si>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</si>
  <si>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</si>
  <si>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</si>
  <si>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</si>
  <si>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</si>
  <si>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</si>
  <si>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</si>
  <si>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</si>
  <si>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</si>
  <si>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</si>
  <si>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</si>
  <si>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</si>
  <si>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</si>
  <si>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</si>
  <si>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</si>
  <si>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</si>
  <si>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</si>
  <si>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</si>
  <si>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</si>
  <si>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</si>
  <si>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</si>
  <si>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</si>
  <si>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</si>
  <si>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</si>
  <si>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</si>
  <si>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</si>
  <si>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</si>
  <si>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</si>
  <si>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</si>
  <si>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</si>
  <si>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</si>
  <si>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</si>
  <si>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</si>
  <si>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</si>
  <si>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</si>
  <si>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</si>
  <si>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</si>
  <si>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</si>
  <si>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</si>
  <si>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</si>
  <si>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</si>
  <si>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</si>
  <si>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</si>
  <si>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</si>
  <si>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</si>
  <si>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</si>
  <si>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</si>
  <si>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</si>
  <si>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</si>
  <si>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</si>
  <si>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</si>
  <si>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</si>
  <si>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</si>
  <si>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</si>
  <si>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</si>
  <si>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</si>
  <si>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</si>
  <si>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</si>
  <si>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</si>
  <si>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</si>
  <si>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</si>
  <si>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</si>
  <si>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</si>
  <si>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</si>
  <si>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</si>
  <si>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</si>
  <si>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</si>
  <si>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</si>
  <si>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</si>
  <si>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</si>
  <si>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</si>
  <si>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</si>
  <si>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</si>
  <si>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</si>
  <si>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</si>
  <si>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</si>
  <si>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</si>
  <si>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</si>
  <si>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</si>
  <si>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</si>
  <si>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</si>
  <si>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</si>
  <si>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</si>
  <si>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</si>
  <si>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</si>
  <si>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</si>
  <si>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</si>
  <si>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</si>
  <si>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</si>
  <si>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</si>
  <si>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</si>
  <si>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</si>
  <si>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</si>
  <si>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</si>
  <si>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</si>
  <si>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</si>
  <si>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</si>
  <si>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</si>
  <si>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</si>
  <si>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</si>
  <si>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</si>
  <si>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</si>
  <si>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</si>
  <si>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</si>
  <si>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</si>
  <si>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</si>
  <si>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</si>
  <si>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</si>
  <si>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</si>
  <si>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</si>
  <si>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</si>
  <si>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</si>
  <si>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</si>
  <si>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</si>
  <si>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</si>
  <si>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</si>
  <si>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</si>
  <si>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</si>
  <si>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</si>
  <si>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</si>
  <si>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</si>
  <si>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</si>
  <si>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</si>
  <si>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</si>
  <si>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</si>
  <si>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</si>
  <si>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</si>
  <si>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</si>
  <si>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</si>
  <si>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</si>
  <si>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</si>
  <si>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</si>
  <si>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</si>
  <si>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</si>
  <si>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</si>
  <si>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</si>
  <si>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</si>
  <si>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</si>
  <si>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</si>
  <si>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</si>
  <si>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</si>
  <si>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</si>
  <si>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</si>
  <si>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</si>
  <si>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</si>
  <si>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</si>
  <si>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</si>
  <si>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</si>
  <si>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</si>
  <si>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</si>
  <si>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</si>
  <si>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</si>
  <si>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</si>
  <si>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</si>
  <si>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</si>
  <si>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</si>
  <si>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</si>
  <si>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</si>
  <si>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</si>
  <si>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</si>
  <si>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</si>
  <si>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</si>
  <si>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</si>
  <si>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</si>
  <si>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</si>
  <si>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</si>
  <si>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</si>
  <si>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</si>
  <si>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</si>
  <si>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</si>
  <si>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</si>
  <si>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</si>
  <si>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</si>
  <si>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</si>
  <si>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</si>
  <si>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</si>
  <si>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</si>
  <si>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</si>
  <si>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</si>
  <si>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</si>
  <si>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</si>
  <si>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</si>
  <si>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</si>
  <si>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</si>
  <si>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</si>
  <si>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</si>
  <si>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</si>
  <si>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</si>
  <si>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</si>
  <si>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</si>
  <si>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</si>
  <si>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</si>
  <si>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</si>
  <si>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</si>
  <si>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</si>
  <si>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</si>
  <si>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</si>
  <si>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</si>
  <si>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</si>
  <si>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</si>
  <si>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</si>
  <si>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</si>
  <si>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</si>
  <si>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</si>
  <si>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</si>
  <si>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</si>
  <si>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</si>
  <si>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</si>
  <si>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</si>
  <si>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</si>
  <si>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</si>
  <si>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</si>
  <si>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</si>
  <si>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</si>
  <si>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</si>
  <si>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</si>
  <si>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</si>
  <si>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</si>
  <si>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</si>
  <si>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</si>
  <si>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</si>
  <si>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</si>
  <si>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</si>
  <si>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</si>
  <si>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</si>
  <si>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</si>
  <si>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</si>
  <si>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</si>
  <si>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</si>
  <si>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</si>
  <si>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</si>
  <si>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</si>
  <si>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</si>
  <si>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</si>
  <si>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</si>
  <si>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</si>
  <si>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</si>
  <si>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</si>
  <si>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</si>
  <si>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</si>
  <si>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</si>
  <si>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</si>
  <si>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</si>
  <si>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</si>
  <si>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</si>
  <si>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</si>
  <si>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</si>
  <si>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</si>
  <si>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</si>
  <si>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</si>
  <si>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</si>
  <si>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</si>
  <si>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</si>
  <si>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</si>
  <si>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</si>
  <si>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</si>
  <si>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</si>
  <si>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</si>
  <si>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</si>
  <si>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</si>
  <si>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</si>
  <si>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</si>
  <si>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</si>
  <si>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</si>
  <si>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</si>
  <si>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</si>
  <si>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</si>
  <si>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</si>
  <si>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</si>
  <si>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</si>
  <si>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</si>
  <si>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</si>
  <si>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</si>
  <si>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</si>
  <si>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</si>
  <si>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</si>
  <si>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</si>
  <si>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</si>
  <si>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</si>
  <si>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</si>
  <si>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</si>
  <si>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</si>
  <si>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</si>
  <si>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</si>
  <si>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</si>
  <si>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</si>
  <si>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</si>
  <si>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</si>
  <si>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</si>
  <si>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</si>
  <si>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</si>
  <si>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</si>
  <si>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</si>
  <si>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</si>
  <si>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</si>
  <si>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</si>
  <si>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</si>
  <si>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</si>
  <si>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</si>
  <si>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</si>
  <si>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</si>
  <si>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</si>
  <si>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</si>
  <si>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</si>
  <si>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</si>
  <si>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</si>
  <si>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</si>
  <si>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</si>
  <si>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</si>
  <si>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</si>
  <si>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</si>
  <si>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</si>
  <si>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</si>
  <si>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</si>
  <si>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</si>
  <si>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</si>
  <si>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</si>
  <si>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</si>
  <si>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</si>
  <si>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</si>
  <si>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</si>
  <si>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</si>
  <si>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</si>
  <si>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</si>
  <si>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</si>
  <si>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</si>
  <si>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</si>
  <si>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</si>
  <si>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</si>
  <si>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</si>
  <si>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</si>
  <si>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</si>
  <si>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</si>
  <si>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</si>
  <si>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</si>
  <si>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</si>
  <si>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</si>
  <si>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</si>
  <si>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</si>
  <si>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</si>
  <si>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</si>
  <si>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</si>
  <si>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</si>
  <si>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</si>
  <si>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</si>
  <si>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</si>
  <si>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</si>
  <si>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</si>
  <si>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</si>
  <si>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</si>
  <si>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</si>
  <si>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</si>
  <si>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</si>
  <si>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</si>
  <si>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</si>
  <si>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</si>
  <si>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</si>
  <si>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</si>
  <si>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</si>
  <si>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</si>
  <si>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</si>
  <si>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</si>
  <si>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</si>
  <si>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</si>
  <si>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</si>
  <si>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</si>
  <si>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</si>
  <si>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</si>
  <si>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</si>
  <si>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</si>
  <si>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</si>
  <si>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</si>
  <si>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</si>
  <si>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</si>
  <si>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</si>
  <si>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</si>
  <si>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</si>
  <si>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</si>
  <si>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</si>
  <si>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</si>
  <si>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</si>
  <si>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</si>
  <si>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</si>
  <si>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</si>
  <si>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</si>
  <si>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</si>
  <si>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</si>
  <si>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</si>
  <si>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</si>
  <si>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</si>
  <si>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</si>
  <si>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</si>
  <si>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</si>
  <si>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</si>
  <si>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Ag. Solicitar MC1 / Prev. 09h30</t>
  </si>
  <si>
    <t>TP em preparação do local de trabalho, aguardo pronto para alinhamento de intervalo na oportunidade</t>
  </si>
  <si>
    <t>Descarga de pedra km 183+000 (30min); Descarga de dormentes km168+000 (30min); Descarga de jacaré km158+000 (10min)</t>
  </si>
  <si>
    <t>CCO Confirmou FX, aguardando retorno da escala se teremos disponibilidade de Maquinista</t>
  </si>
  <si>
    <t>Programaçã Desc. de dormentes na VIA2 no km 118+160 em ZWI1132 / Ag. Solitar a MC1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</si>
  <si>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</si>
  <si>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</si>
  <si>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Intervalo BLOCO MOD ZRB, na chegada do W97 no km 155+700 em 1551561</t>
  </si>
  <si>
    <t>V96 solicita MC1 em K67ZEV-2 às 07h20 e circula em licença até o KM 156+900 em 157156-1</t>
  </si>
  <si>
    <t>Solicitado MC1 às 07h29, aguardando autorização do CCO</t>
  </si>
  <si>
    <t>W97 solicita MC1 em ZEM-1 às 07h00 e circula em licença até o KM 154+350 em 155154-1;</t>
  </si>
  <si>
    <t>Solicitado MC1 às 07h04, autorizado na VIA às 07h36, licenciado às 07h40 para iniciar o deslocamento.</t>
  </si>
  <si>
    <t>Solicitado MC1 às 07h52, MC29 às 07h53 / Ag. Autorização do CCO para deslocamento + recolhimento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</si>
  <si>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</si>
  <si>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TP's + Ativos prontos às 07h58, aguardando bloqueio para iniciar o deslocamento para o bloco sobre bloqueio</t>
  </si>
  <si>
    <t>1 Liverson</t>
  </si>
  <si>
    <t>Solicitado MC1 às 06h44, autorizado na VIA às 07h10 / Em inspeção R7D entre ZPT-ZEM</t>
  </si>
  <si>
    <t>TP Trabalha dentro do intervalo da modernização / Ag. Início do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</si>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</sst>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463" activePane="bottomRight" state="frozen"/>
      <selection pane="bottomRight" activeCell="BJ469" sqref="BJ4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>
        <f t="shared" si="44"/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>
        <f t="shared" si="44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1</v>
      </c>
      <c r="BI449" s="17"/>
      <c r="BJ449" s="17" t="s">
        <v>1566</v>
      </c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>
        <f t="shared" si="44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1</v>
      </c>
      <c r="BI450" s="17"/>
      <c r="BJ450" s="17" t="s">
        <v>1566</v>
      </c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1567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293">
        <f t="shared" si="44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1</v>
      </c>
      <c r="BI451" s="17"/>
      <c r="BJ451" s="17" t="s">
        <v>1568</v>
      </c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>
      <c r="A452" s="167" t="str">
        <f t="shared" ref="A452:A454" si="49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1566</v>
      </c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>
      <c r="A453" s="167" t="str">
        <f t="shared" si="49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1</v>
      </c>
      <c r="BI453" s="17"/>
      <c r="BJ453" s="17" t="s">
        <v>1566</v>
      </c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>
      <c r="A456" s="167" t="str">
        <f t="shared" si="50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1</v>
      </c>
      <c r="BI456" s="17"/>
      <c r="BJ456" s="284" t="s">
        <v>1569</v>
      </c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0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1570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1571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1</v>
      </c>
      <c r="BI458" s="17"/>
      <c r="BJ458" s="284" t="s">
        <v>1572</v>
      </c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t="23.25">
      <c r="A459" s="167" t="str">
        <f t="shared" si="50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1573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1</v>
      </c>
      <c r="BI459" s="17"/>
      <c r="BJ459" s="284" t="s">
        <v>1574</v>
      </c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t="23.25">
      <c r="A460" s="167" t="str">
        <f t="shared" si="50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1575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2</v>
      </c>
      <c r="BI460" s="17"/>
      <c r="BJ460" s="284" t="s">
        <v>1576</v>
      </c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1566</v>
      </c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>
      <c r="A464" s="167" t="str">
        <f t="shared" si="50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1</v>
      </c>
      <c r="BI464" s="17"/>
      <c r="BJ464" s="284" t="s">
        <v>1577</v>
      </c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t="139.5">
      <c r="A465" s="167" t="str">
        <f t="shared" si="50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1578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1</v>
      </c>
      <c r="BI465" s="17"/>
      <c r="BJ465" s="284" t="s">
        <v>1579</v>
      </c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 ht="23.25">
      <c r="A466" s="167" t="str">
        <f t="shared" si="50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1</v>
      </c>
      <c r="BI466" s="17"/>
      <c r="BJ466" s="284" t="s">
        <v>1579</v>
      </c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 ht="23.25">
      <c r="A467" s="167" t="str">
        <f t="shared" si="50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1</v>
      </c>
      <c r="BI467" s="17"/>
      <c r="BJ467" s="284" t="s">
        <v>1579</v>
      </c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 ht="23.25">
      <c r="A468" s="167" t="str">
        <f t="shared" si="50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1580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1581</v>
      </c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>
      <c r="A469" s="167" t="str">
        <f t="shared" si="50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1</v>
      </c>
      <c r="BI469" s="17"/>
      <c r="BJ469" s="284" t="s">
        <v>1582</v>
      </c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>
      <c r="A470" s="167" t="str">
        <f t="shared" si="50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1</v>
      </c>
      <c r="BI470" s="17"/>
      <c r="BJ470" s="284" t="s">
        <v>1582</v>
      </c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>
      <c r="A471" s="167" t="str">
        <f t="shared" si="50"/>
        <v>DIEGO (TF-42)46010</v>
      </c>
      <c r="B471" s="171">
        <v>46010</v>
      </c>
      <c r="C471" s="8">
        <f>IF(BS_CONTROLE[[#This Row],[DATA]]="","",WEEKNUM(BS_CONTROLE[[#This Row],[DATA]]))</f>
        <v>51</v>
      </c>
      <c r="D471" s="52" t="s">
        <v>581</v>
      </c>
      <c r="E471" s="314">
        <v>46</v>
      </c>
      <c r="F471" s="172" t="s">
        <v>992</v>
      </c>
      <c r="G471" s="9" t="e">
        <f>IF(D471="","*",VLOOKUP(F471,BS_ATIVIDADE[#All],3,FALSE))</f>
        <v>#N/A</v>
      </c>
      <c r="H471" s="173" t="s">
        <v>317</v>
      </c>
      <c r="I471" s="173" t="s">
        <v>317</v>
      </c>
      <c r="J471" s="217">
        <v>53</v>
      </c>
      <c r="K471" s="217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73">
        <v>0.45833333333333331</v>
      </c>
      <c r="P471" s="173">
        <v>8.3333333333333329E-2</v>
      </c>
      <c r="Q471" s="84">
        <v>15</v>
      </c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962</v>
      </c>
      <c r="W471" s="173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LASTRO</v>
      </c>
      <c r="AJ471" s="9" t="e">
        <f>IF(D471="","*",VLOOKUP(AI471,BS_ATIVIDADE[#Data],3,FALSE))</f>
        <v>#N/A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17" t="s">
        <v>1566</v>
      </c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1583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1584</v>
      </c>
      <c r="C4" s="331" t="s">
        <v>1585</v>
      </c>
      <c r="D4" s="331" t="s">
        <v>1586</v>
      </c>
      <c r="E4" s="331" t="s">
        <v>1587</v>
      </c>
      <c r="F4" s="331" t="s">
        <v>8</v>
      </c>
      <c r="G4" s="331" t="s">
        <v>1588</v>
      </c>
    </row>
    <row r="5" spans="2:8">
      <c r="B5" s="334" t="s">
        <v>1152</v>
      </c>
      <c r="C5" s="334">
        <v>314978</v>
      </c>
      <c r="D5" s="334" t="s">
        <v>1589</v>
      </c>
      <c r="E5" s="334" t="s">
        <v>539</v>
      </c>
      <c r="F5" s="334" t="s">
        <v>101</v>
      </c>
      <c r="G5" s="335">
        <v>46143</v>
      </c>
    </row>
    <row r="6" spans="2:8">
      <c r="B6" s="334" t="s">
        <v>1590</v>
      </c>
      <c r="C6" s="334">
        <v>256790</v>
      </c>
      <c r="D6" s="334" t="s">
        <v>1591</v>
      </c>
      <c r="E6" s="334" t="s">
        <v>539</v>
      </c>
      <c r="F6" s="334" t="s">
        <v>1592</v>
      </c>
      <c r="G6" s="335">
        <v>45992</v>
      </c>
    </row>
    <row r="7" spans="2:8">
      <c r="B7" s="334" t="s">
        <v>1593</v>
      </c>
      <c r="C7" s="334">
        <v>265193</v>
      </c>
      <c r="D7" s="334" t="s">
        <v>1594</v>
      </c>
      <c r="E7" s="334" t="s">
        <v>540</v>
      </c>
      <c r="F7" s="334" t="s">
        <v>1499</v>
      </c>
      <c r="G7" s="334" t="s">
        <v>1595</v>
      </c>
    </row>
    <row r="8" spans="2:8">
      <c r="B8" s="334" t="s">
        <v>1596</v>
      </c>
      <c r="C8" s="334">
        <v>293716</v>
      </c>
      <c r="D8" s="334" t="s">
        <v>1597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1598</v>
      </c>
      <c r="C9" s="334">
        <v>257258</v>
      </c>
      <c r="D9" s="334" t="s">
        <v>1599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1600</v>
      </c>
      <c r="C10" s="334">
        <v>371147</v>
      </c>
      <c r="D10" s="334" t="s">
        <v>1601</v>
      </c>
      <c r="E10" s="334" t="s">
        <v>541</v>
      </c>
      <c r="F10" s="334" t="s">
        <v>144</v>
      </c>
      <c r="G10" s="334" t="s">
        <v>1595</v>
      </c>
    </row>
    <row r="11" spans="2:8">
      <c r="B11" s="334" t="s">
        <v>1602</v>
      </c>
      <c r="C11" s="334">
        <v>259230</v>
      </c>
      <c r="D11" s="334" t="s">
        <v>1603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1604</v>
      </c>
      <c r="C12" s="334">
        <v>370705</v>
      </c>
      <c r="D12" s="334"/>
      <c r="E12" s="334" t="s">
        <v>541</v>
      </c>
      <c r="F12" s="334" t="s">
        <v>144</v>
      </c>
      <c r="G12" s="334" t="s">
        <v>1595</v>
      </c>
    </row>
    <row r="13" spans="2:8">
      <c r="B13" s="334" t="s">
        <v>1605</v>
      </c>
      <c r="C13" s="334">
        <v>258542</v>
      </c>
      <c r="D13" s="334" t="s">
        <v>1606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1607</v>
      </c>
      <c r="C14" s="334">
        <v>257050</v>
      </c>
      <c r="D14" s="334" t="s">
        <v>1608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1609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1610</v>
      </c>
      <c r="E3" s="326" t="s">
        <v>1611</v>
      </c>
      <c r="F3" s="326" t="s">
        <v>1612</v>
      </c>
      <c r="G3" s="331" t="s">
        <v>1613</v>
      </c>
      <c r="H3" s="326" t="s">
        <v>1614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1615</v>
      </c>
      <c r="H4" s="329"/>
    </row>
    <row r="5" spans="3:8" ht="29.25">
      <c r="C5" s="327" t="s">
        <v>539</v>
      </c>
      <c r="D5" s="327" t="s">
        <v>1616</v>
      </c>
      <c r="E5" s="328">
        <v>46000</v>
      </c>
      <c r="F5" s="327">
        <v>9000</v>
      </c>
      <c r="G5" s="332" t="s">
        <v>1617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1618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1619</v>
      </c>
      <c r="G7" s="333" t="s">
        <v>1620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1621</v>
      </c>
      <c r="G8" s="332" t="s">
        <v>1622</v>
      </c>
      <c r="H8" s="327" t="s">
        <v>1623</v>
      </c>
    </row>
    <row r="9" spans="3:8">
      <c r="C9" s="327" t="s">
        <v>463</v>
      </c>
      <c r="D9" s="327" t="s">
        <v>1624</v>
      </c>
      <c r="E9" s="328">
        <v>45993</v>
      </c>
      <c r="F9" s="327">
        <v>12000</v>
      </c>
      <c r="G9" s="332" t="s">
        <v>1625</v>
      </c>
      <c r="H9" s="327"/>
    </row>
    <row r="10" spans="3:8" ht="29.25">
      <c r="C10" s="327" t="s">
        <v>463</v>
      </c>
      <c r="D10" s="327" t="s">
        <v>1626</v>
      </c>
      <c r="E10" s="328">
        <v>45993</v>
      </c>
      <c r="F10" s="327">
        <v>9000</v>
      </c>
      <c r="G10" s="332" t="s">
        <v>1627</v>
      </c>
      <c r="H10" s="327"/>
    </row>
    <row r="11" spans="3:8" ht="29.25">
      <c r="C11" s="327" t="s">
        <v>463</v>
      </c>
      <c r="D11" s="327" t="s">
        <v>1628</v>
      </c>
      <c r="E11" s="328">
        <v>45993</v>
      </c>
      <c r="F11" s="327">
        <v>10000</v>
      </c>
      <c r="G11" s="332" t="s">
        <v>1627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1629</v>
      </c>
      <c r="H12" s="327" t="s">
        <v>1630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1631</v>
      </c>
      <c r="W1" s="397"/>
      <c r="X1" s="397"/>
      <c r="Y1" s="104"/>
    </row>
    <row r="2" spans="1:25" s="101" customFormat="1" ht="11.25" customHeight="1">
      <c r="A2" s="105" t="s">
        <v>1632</v>
      </c>
      <c r="B2" s="105" t="s">
        <v>1633</v>
      </c>
      <c r="C2" s="105" t="s">
        <v>313</v>
      </c>
      <c r="D2" s="106" t="s">
        <v>873</v>
      </c>
      <c r="E2" s="106" t="s">
        <v>874</v>
      </c>
      <c r="F2" s="106" t="s">
        <v>1634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1635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*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1636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1637</v>
      </c>
      <c r="D5" s="399"/>
      <c r="E5" s="399"/>
      <c r="F5" s="399"/>
      <c r="G5" s="399"/>
      <c r="H5" s="399"/>
      <c r="I5" s="399"/>
      <c r="J5" s="400"/>
      <c r="K5" s="401" t="s">
        <v>1638</v>
      </c>
      <c r="L5" s="402"/>
      <c r="M5" s="402"/>
      <c r="N5" s="402"/>
      <c r="O5" s="403" t="s">
        <v>1639</v>
      </c>
      <c r="P5" s="404"/>
      <c r="Q5" s="405"/>
    </row>
    <row r="6" spans="1:17" s="94" customFormat="1" ht="15.75" customHeight="1">
      <c r="A6" s="88" t="s">
        <v>1634</v>
      </c>
      <c r="B6" s="95" t="s">
        <v>1633</v>
      </c>
      <c r="C6" s="96" t="s">
        <v>873</v>
      </c>
      <c r="D6" s="97" t="s">
        <v>874</v>
      </c>
      <c r="E6" s="96" t="s">
        <v>1640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1641</v>
      </c>
      <c r="M6" s="139" t="s">
        <v>335</v>
      </c>
      <c r="N6" s="140" t="s">
        <v>868</v>
      </c>
      <c r="O6" s="246" t="s">
        <v>911</v>
      </c>
      <c r="P6" s="157"/>
      <c r="Q6" s="193" t="s">
        <v>1642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1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1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1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1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1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1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1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2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1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1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1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1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1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1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1643</v>
      </c>
      <c r="C2" s="96" t="s">
        <v>858</v>
      </c>
      <c r="D2" s="96" t="s">
        <v>860</v>
      </c>
      <c r="E2" s="96" t="s">
        <v>1644</v>
      </c>
      <c r="F2" s="96" t="s">
        <v>1645</v>
      </c>
      <c r="G2" s="96" t="s">
        <v>1646</v>
      </c>
      <c r="H2" s="96" t="s">
        <v>1647</v>
      </c>
      <c r="I2" s="96" t="s">
        <v>1648</v>
      </c>
      <c r="J2" s="96" t="s">
        <v>1649</v>
      </c>
      <c r="K2" s="131" t="s">
        <v>1650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2025-12-19T11:09:19Z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