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316" documentId="8_{B6337239-1A00-434D-AAD0-422EA1FEB5AE}" xr6:coauthVersionLast="47" xr6:coauthVersionMax="47" xr10:uidLastSave="{71E1E2B5-2025-4E69-8389-A094A39B4D4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" i="1" l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BE309" i="1" s="1"/>
  <c r="AP309" i="1"/>
  <c r="AQ309" i="1"/>
  <c r="BB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/>
  <c r="R310" i="1"/>
  <c r="S310" i="1" a="1"/>
  <c r="S310" i="1"/>
  <c r="T310" i="1" a="1"/>
  <c r="T310" i="1" s="1"/>
  <c r="E308" i="12" s="1"/>
  <c r="U310" i="1"/>
  <c r="AI310" i="1"/>
  <c r="AJ310" i="1"/>
  <c r="AK310" i="1"/>
  <c r="AL310" i="1"/>
  <c r="AN310" i="1"/>
  <c r="AO310" i="1"/>
  <c r="AP310" i="1"/>
  <c r="AQ310" i="1"/>
  <c r="BB310" i="1"/>
  <c r="BC310" i="1" a="1"/>
  <c r="BC310" i="1" s="1"/>
  <c r="BD310" i="1" a="1"/>
  <c r="BD310" i="1" s="1"/>
  <c r="BE310" i="1"/>
  <c r="BF310" i="1"/>
  <c r="BR310" i="1"/>
  <c r="BS310" i="1"/>
  <c r="A311" i="1"/>
  <c r="C311" i="1"/>
  <c r="G311" i="1"/>
  <c r="M311" i="1" a="1"/>
  <c r="M311" i="1" s="1"/>
  <c r="N311" i="1" a="1"/>
  <c r="N311" i="1"/>
  <c r="R311" i="1"/>
  <c r="S311" i="1" a="1"/>
  <c r="S311" i="1" s="1"/>
  <c r="D309" i="12" s="1"/>
  <c r="T311" i="1" a="1"/>
  <c r="T311" i="1"/>
  <c r="U311" i="1"/>
  <c r="AI311" i="1"/>
  <c r="AJ311" i="1"/>
  <c r="AK311" i="1"/>
  <c r="AL311" i="1"/>
  <c r="AN311" i="1"/>
  <c r="AO311" i="1"/>
  <c r="AP311" i="1"/>
  <c r="AQ311" i="1"/>
  <c r="BB311" i="1"/>
  <c r="BC311" i="1" a="1"/>
  <c r="BC311" i="1" s="1"/>
  <c r="BD311" i="1" a="1"/>
  <c r="BD311" i="1"/>
  <c r="BE311" i="1"/>
  <c r="BF311" i="1"/>
  <c r="BR311" i="1"/>
  <c r="BS311" i="1"/>
  <c r="A312" i="1"/>
  <c r="C312" i="1"/>
  <c r="G312" i="1"/>
  <c r="M312" i="1" a="1"/>
  <c r="M312" i="1" s="1"/>
  <c r="N312" i="1" a="1"/>
  <c r="N312" i="1"/>
  <c r="R312" i="1"/>
  <c r="S312" i="1" a="1"/>
  <c r="S312" i="1" s="1"/>
  <c r="D310" i="12" s="1"/>
  <c r="T312" i="1" a="1"/>
  <c r="T312" i="1"/>
  <c r="U312" i="1"/>
  <c r="AI312" i="1"/>
  <c r="AJ312" i="1"/>
  <c r="AK312" i="1"/>
  <c r="AL312" i="1"/>
  <c r="AN312" i="1"/>
  <c r="AO312" i="1"/>
  <c r="BE312" i="1" s="1"/>
  <c r="AP312" i="1"/>
  <c r="AQ312" i="1"/>
  <c r="BB312" i="1"/>
  <c r="BC312" i="1" a="1"/>
  <c r="BC312" i="1" s="1"/>
  <c r="BD312" i="1" a="1"/>
  <c r="BD312" i="1"/>
  <c r="BF312" i="1"/>
  <c r="BR312" i="1"/>
  <c r="BS312" i="1"/>
  <c r="A313" i="1"/>
  <c r="C313" i="1"/>
  <c r="G313" i="1"/>
  <c r="M313" i="1" a="1"/>
  <c r="M313" i="1" s="1"/>
  <c r="N313" i="1" a="1"/>
  <c r="N313" i="1"/>
  <c r="R313" i="1"/>
  <c r="S313" i="1" a="1"/>
  <c r="S313" i="1"/>
  <c r="T313" i="1" a="1"/>
  <c r="T313" i="1" s="1"/>
  <c r="E311" i="12" s="1"/>
  <c r="U313" i="1"/>
  <c r="AI313" i="1"/>
  <c r="AJ313" i="1"/>
  <c r="AK313" i="1"/>
  <c r="AL313" i="1"/>
  <c r="AN313" i="1"/>
  <c r="AO313" i="1"/>
  <c r="BE313" i="1" s="1"/>
  <c r="AP313" i="1"/>
  <c r="AQ313" i="1"/>
  <c r="BB313" i="1"/>
  <c r="BC313" i="1" a="1"/>
  <c r="BC313" i="1" s="1"/>
  <c r="BD313" i="1" a="1"/>
  <c r="BD313" i="1" s="1"/>
  <c r="BF313" i="1"/>
  <c r="BR313" i="1"/>
  <c r="BS313" i="1"/>
  <c r="A314" i="1"/>
  <c r="C314" i="1"/>
  <c r="G314" i="1"/>
  <c r="M314" i="1" a="1"/>
  <c r="M314" i="1" s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N314" i="1"/>
  <c r="AO314" i="1"/>
  <c r="AP314" i="1"/>
  <c r="AQ314" i="1"/>
  <c r="BB314" i="1"/>
  <c r="BC314" i="1" a="1"/>
  <c r="BC314" i="1" s="1"/>
  <c r="BD314" i="1" a="1"/>
  <c r="BD314" i="1"/>
  <c r="BE314" i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/>
  <c r="U315" i="1"/>
  <c r="AI315" i="1"/>
  <c r="AJ315" i="1"/>
  <c r="AK315" i="1"/>
  <c r="AL315" i="1"/>
  <c r="AO315" i="1"/>
  <c r="BE315" i="1" s="1"/>
  <c r="AP315" i="1"/>
  <c r="AQ315" i="1"/>
  <c r="BB315" i="1"/>
  <c r="BC315" i="1" a="1"/>
  <c r="BC315" i="1" s="1"/>
  <c r="BD315" i="1" a="1"/>
  <c r="BD315" i="1"/>
  <c r="BF315" i="1"/>
  <c r="BR315" i="1"/>
  <c r="BS315" i="1"/>
  <c r="A316" i="1"/>
  <c r="C316" i="1"/>
  <c r="G316" i="1"/>
  <c r="M316" i="1" a="1"/>
  <c r="M316" i="1" s="1"/>
  <c r="N316" i="1" a="1"/>
  <c r="N316" i="1"/>
  <c r="R316" i="1"/>
  <c r="S316" i="1" a="1"/>
  <c r="S316" i="1"/>
  <c r="T316" i="1" a="1"/>
  <c r="T316" i="1" s="1"/>
  <c r="E314" i="12" s="1"/>
  <c r="U316" i="1"/>
  <c r="AI316" i="1"/>
  <c r="AJ316" i="1"/>
  <c r="AK316" i="1"/>
  <c r="AL316" i="1"/>
  <c r="AN316" i="1"/>
  <c r="AO316" i="1"/>
  <c r="BE316" i="1" s="1"/>
  <c r="AP316" i="1"/>
  <c r="AQ316" i="1"/>
  <c r="BB316" i="1"/>
  <c r="BC316" i="1" a="1"/>
  <c r="BC316" i="1"/>
  <c r="BD316" i="1" a="1"/>
  <c r="BD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/>
  <c r="U317" i="1"/>
  <c r="AI317" i="1"/>
  <c r="BB317" i="1" s="1"/>
  <c r="AJ317" i="1"/>
  <c r="AK317" i="1"/>
  <c r="AL317" i="1"/>
  <c r="AO317" i="1"/>
  <c r="AP317" i="1"/>
  <c r="AQ317" i="1"/>
  <c r="BC317" i="1" a="1"/>
  <c r="BC317" i="1" s="1"/>
  <c r="BD317" i="1" a="1"/>
  <c r="BD317" i="1" s="1"/>
  <c r="BE317" i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D318" i="1" a="1"/>
  <c r="BD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AJ319" i="1"/>
  <c r="AK319" i="1"/>
  <c r="AL319" i="1"/>
  <c r="AO319" i="1"/>
  <c r="BE319" i="1" s="1"/>
  <c r="AP319" i="1"/>
  <c r="AQ319" i="1"/>
  <c r="BB319" i="1"/>
  <c r="BC319" i="1" a="1"/>
  <c r="BC319" i="1"/>
  <c r="BD319" i="1" a="1"/>
  <c r="BD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/>
  <c r="U320" i="1"/>
  <c r="AI320" i="1"/>
  <c r="AJ320" i="1"/>
  <c r="AK320" i="1"/>
  <c r="AL320" i="1"/>
  <c r="AO320" i="1"/>
  <c r="AP320" i="1"/>
  <c r="AQ320" i="1"/>
  <c r="BB320" i="1"/>
  <c r="BC320" i="1" a="1"/>
  <c r="BC320" i="1"/>
  <c r="BD320" i="1" a="1"/>
  <c r="BD320" i="1" s="1"/>
  <c r="BE320" i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D321" i="1" a="1"/>
  <c r="BD321" i="1" s="1"/>
  <c r="BF321" i="1"/>
  <c r="BR321" i="1"/>
  <c r="BS321" i="1"/>
  <c r="A322" i="1"/>
  <c r="C322" i="1"/>
  <c r="G322" i="1"/>
  <c r="M322" i="1" a="1"/>
  <c r="M322" i="1" s="1"/>
  <c r="N322" i="1" a="1"/>
  <c r="N322" i="1"/>
  <c r="AN322" i="1" s="1"/>
  <c r="R322" i="1"/>
  <c r="S322" i="1" a="1"/>
  <c r="S322" i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D322" i="1" a="1"/>
  <c r="BD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D323" i="1" a="1"/>
  <c r="BD323" i="1"/>
  <c r="BE323" i="1"/>
  <c r="BF323" i="1"/>
  <c r="BR323" i="1"/>
  <c r="BS323" i="1"/>
  <c r="A324" i="1"/>
  <c r="C324" i="1"/>
  <c r="G324" i="1"/>
  <c r="M324" i="1" a="1"/>
  <c r="M324" i="1"/>
  <c r="A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AJ324" i="1"/>
  <c r="AK324" i="1"/>
  <c r="AL324" i="1"/>
  <c r="AO324" i="1"/>
  <c r="BE324" i="1" s="1"/>
  <c r="AP324" i="1"/>
  <c r="AQ324" i="1"/>
  <c r="BB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AJ325" i="1"/>
  <c r="AK325" i="1"/>
  <c r="AL325" i="1"/>
  <c r="AO325" i="1"/>
  <c r="BE325" i="1" s="1"/>
  <c r="AP325" i="1"/>
  <c r="AQ325" i="1"/>
  <c r="BB325" i="1"/>
  <c r="BC325" i="1" a="1"/>
  <c r="BC325" i="1" s="1"/>
  <c r="BD325" i="1" a="1"/>
  <c r="BD325" i="1" s="1"/>
  <c r="BF325" i="1"/>
  <c r="BR325" i="1"/>
  <c r="BS325" i="1"/>
  <c r="A326" i="1"/>
  <c r="C326" i="1"/>
  <c r="G326" i="1"/>
  <c r="M326" i="1" a="1"/>
  <c r="M326" i="1" s="1"/>
  <c r="N326" i="1" a="1"/>
  <c r="N326" i="1"/>
  <c r="AN326" i="1" s="1"/>
  <c r="R326" i="1"/>
  <c r="S326" i="1" a="1"/>
  <c r="S326" i="1"/>
  <c r="T326" i="1" a="1"/>
  <c r="T326" i="1" s="1"/>
  <c r="E324" i="12" s="1"/>
  <c r="U326" i="1"/>
  <c r="AI326" i="1"/>
  <c r="AJ326" i="1"/>
  <c r="AK326" i="1"/>
  <c r="AL326" i="1"/>
  <c r="AO326" i="1"/>
  <c r="BE326" i="1" s="1"/>
  <c r="AP326" i="1"/>
  <c r="AQ326" i="1"/>
  <c r="BB326" i="1"/>
  <c r="BC326" i="1" a="1"/>
  <c r="BC326" i="1" s="1"/>
  <c r="BD326" i="1" a="1"/>
  <c r="BD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/>
  <c r="U327" i="1"/>
  <c r="AI327" i="1"/>
  <c r="AJ327" i="1"/>
  <c r="AK327" i="1"/>
  <c r="AL327" i="1"/>
  <c r="AO327" i="1"/>
  <c r="BE327" i="1" s="1"/>
  <c r="AP327" i="1"/>
  <c r="AQ327" i="1"/>
  <c r="BB327" i="1"/>
  <c r="BC327" i="1" a="1"/>
  <c r="BC327" i="1" s="1"/>
  <c r="BD327" i="1" a="1"/>
  <c r="BD327" i="1" s="1"/>
  <c r="BF327" i="1"/>
  <c r="BR327" i="1"/>
  <c r="BS327" i="1"/>
  <c r="A328" i="1"/>
  <c r="C328" i="1"/>
  <c r="G328" i="1"/>
  <c r="M328" i="1" a="1"/>
  <c r="M328" i="1"/>
  <c r="A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AJ328" i="1"/>
  <c r="AK328" i="1"/>
  <c r="AL328" i="1"/>
  <c r="AO328" i="1"/>
  <c r="BE328" i="1" s="1"/>
  <c r="AP328" i="1"/>
  <c r="AQ328" i="1"/>
  <c r="BB328" i="1"/>
  <c r="BC328" i="1" a="1"/>
  <c r="BC328" i="1"/>
  <c r="BD328" i="1" a="1"/>
  <c r="BD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D329" i="1" a="1"/>
  <c r="BD329" i="1" s="1"/>
  <c r="BE329" i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D331" i="1" a="1"/>
  <c r="BD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E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AJ333" i="1"/>
  <c r="AK333" i="1"/>
  <c r="AL333" i="1"/>
  <c r="AO333" i="1"/>
  <c r="BE333" i="1" s="1"/>
  <c r="AP333" i="1"/>
  <c r="AQ333" i="1"/>
  <c r="BB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AJ334" i="1"/>
  <c r="AK334" i="1"/>
  <c r="AL334" i="1"/>
  <c r="AO334" i="1"/>
  <c r="BE334" i="1" s="1"/>
  <c r="AP334" i="1"/>
  <c r="AQ334" i="1"/>
  <c r="BB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AJ335" i="1"/>
  <c r="AK335" i="1"/>
  <c r="AL335" i="1"/>
  <c r="AO335" i="1"/>
  <c r="BD335" i="1" s="1" a="1"/>
  <c r="BD335" i="1" s="1"/>
  <c r="AP335" i="1"/>
  <c r="AQ335" i="1"/>
  <c r="BB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E289" i="12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E2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4" i="12"/>
  <c r="L320" i="12"/>
  <c r="L314" i="12"/>
  <c r="L312" i="12"/>
  <c r="L311" i="12"/>
  <c r="L310" i="12"/>
  <c r="L309" i="12"/>
  <c r="L308" i="12"/>
  <c r="L307" i="12"/>
  <c r="K307" i="12"/>
  <c r="K306" i="12"/>
  <c r="K326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25" i="12"/>
  <c r="D324" i="12"/>
  <c r="D320" i="12"/>
  <c r="E318" i="12"/>
  <c r="E315" i="12"/>
  <c r="D314" i="12"/>
  <c r="E313" i="12"/>
  <c r="E312" i="12"/>
  <c r="D312" i="12"/>
  <c r="D311" i="12"/>
  <c r="E310" i="12"/>
  <c r="E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4" i="12"/>
  <c r="D294" i="12"/>
  <c r="D292" i="12"/>
  <c r="D289" i="12"/>
  <c r="E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4" i="11"/>
  <c r="K106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M285" i="11"/>
  <c r="K286" i="11"/>
  <c r="M288" i="11"/>
  <c r="K289" i="11"/>
  <c r="M289" i="11"/>
  <c r="K290" i="11"/>
  <c r="K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2" i="1" l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<sst xmlns="http://schemas.openxmlformats.org/spreadsheetml/2006/main" count="4748" uniqueCount="1350">
  <si>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</si>
  <si>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</si>
  <si>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</si>
  <si>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</si>
  <si>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</si>
  <si>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</si>
  <si>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</si>
  <si>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</si>
  <si>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</si>
  <si>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</si>
  <si>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</si>
  <si>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</si>
  <si>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</si>
  <si>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</si>
  <si>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</si>
  <si>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</si>
  <si>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</si>
  <si>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</si>
  <si>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</si>
  <si>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</si>
  <si>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</si>
  <si>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</si>
  <si>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</si>
  <si>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</si>
  <si>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</si>
  <si>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</si>
  <si>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</si>
  <si>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</si>
  <si>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</si>
  <si>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</si>
  <si>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</si>
  <si>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</si>
  <si>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</si>
  <si>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</si>
  <si>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</si>
  <si>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</si>
  <si>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</si>
  <si>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</si>
  <si>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</si>
  <si>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</si>
  <si>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</si>
  <si>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</si>
  <si>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</si>
  <si>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</si>
  <si>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</si>
  <si>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</si>
  <si>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</si>
  <si>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</si>
  <si>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</si>
  <si>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</si>
  <si>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</si>
  <si>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</si>
  <si>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</si>
  <si>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</si>
  <si>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</si>
  <si>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</si>
  <si>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</si>
  <si>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</si>
  <si>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</si>
  <si>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</si>
  <si>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</si>
  <si>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</si>
  <si>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</si>
  <si>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</si>
  <si>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</si>
  <si>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</si>
  <si>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</si>
  <si>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</si>
  <si>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</si>
  <si>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</si>
  <si>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</si>
  <si>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</si>
  <si>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</si>
  <si>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</si>
  <si>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</si>
  <si>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</si>
  <si>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</si>
  <si>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</si>
  <si>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</si>
  <si>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</si>
  <si>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</si>
  <si>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</si>
  <si>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</si>
  <si>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</si>
  <si>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</si>
  <si>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</si>
  <si>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</si>
  <si>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</si>
  <si>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</si>
  <si>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</si>
  <si>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</si>
  <si>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</si>
  <si>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</si>
  <si>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</si>
  <si>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</si>
  <si>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</si>
  <si>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</si>
  <si>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</si>
  <si>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</si>
  <si>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</si>
  <si>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</si>
  <si>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</si>
  <si>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</si>
  <si>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</si>
  <si>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</si>
  <si>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</si>
  <si>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</si>
  <si>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</si>
  <si>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</si>
  <si>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</si>
  <si>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</si>
  <si>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</si>
  <si>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</si>
  <si>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</si>
  <si>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</si>
  <si>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</si>
  <si>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</si>
  <si>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</si>
  <si>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</si>
  <si>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</si>
  <si>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</si>
  <si>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</si>
  <si>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</si>
  <si>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</si>
  <si>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</si>
  <si>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</si>
  <si>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</si>
  <si>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</si>
  <si>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</si>
  <si>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</si>
  <si>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</si>
  <si>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</si>
  <si>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</si>
  <si>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</si>
  <si>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</si>
  <si>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</si>
  <si>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</si>
  <si>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</si>
  <si>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</si>
  <si>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</si>
  <si>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</si>
  <si>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</si>
  <si>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</si>
  <si>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</si>
  <si>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</si>
  <si>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</si>
  <si>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</si>
  <si>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</si>
  <si>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</si>
  <si>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</si>
  <si>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</si>
  <si>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</si>
  <si>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</si>
  <si>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</si>
  <si>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</si>
  <si>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</si>
  <si>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</si>
  <si>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</si>
  <si>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</si>
  <si>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</si>
  <si>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</si>
  <si>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</si>
  <si>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</si>
  <si>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</si>
  <si>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</si>
  <si>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</si>
  <si>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</si>
  <si>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</si>
  <si>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</si>
  <si>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</si>
  <si>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</si>
  <si>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</si>
  <si>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</si>
  <si>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</si>
  <si>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</si>
  <si>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</si>
  <si>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</si>
  <si>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</si>
  <si>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</si>
  <si>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</si>
  <si>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</si>
  <si>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</si>
  <si>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</si>
  <si>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</si>
  <si>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</si>
  <si>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</si>
  <si>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</si>
  <si>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</si>
  <si>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</si>
  <si>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</si>
  <si>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</si>
  <si>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</si>
  <si>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</si>
  <si>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</si>
  <si>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</si>
  <si>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</si>
  <si>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</si>
  <si>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</si>
  <si>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</si>
  <si>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</si>
  <si>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</si>
  <si>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</si>
  <si>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</si>
  <si>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</si>
  <si>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</si>
  <si>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</si>
  <si>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</si>
  <si>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</si>
  <si>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</si>
  <si>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</si>
  <si>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</si>
  <si>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</si>
  <si>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</si>
  <si>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</si>
  <si>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</si>
  <si>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</si>
  <si>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</si>
  <si>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</si>
  <si>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</si>
  <si>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</si>
  <si>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</si>
  <si>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</si>
  <si>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</si>
  <si>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</si>
  <si>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</si>
  <si>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</si>
  <si>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</si>
  <si>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</si>
  <si>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</si>
  <si>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</si>
  <si>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</si>
  <si>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</si>
  <si>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</si>
  <si>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</si>
  <si>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</si>
  <si>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</si>
  <si>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</si>
  <si>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</si>
  <si>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</si>
  <si>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</si>
  <si>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</si>
  <si>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</si>
  <si>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</si>
  <si>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</si>
  <si>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</si>
  <si>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</si>
  <si>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</si>
  <si>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</si>
  <si>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</si>
  <si>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</si>
  <si>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</si>
  <si>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</si>
  <si>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</si>
  <si>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</si>
  <si>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</si>
  <si>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</si>
  <si>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</si>
  <si>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</si>
  <si>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</si>
  <si>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</si>
  <si>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</si>
  <si>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</si>
  <si>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</si>
  <si>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</si>
  <si>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</si>
  <si>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</si>
  <si>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</si>
  <si>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</si>
  <si>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</si>
  <si>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</si>
  <si>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</si>
  <si>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</si>
  <si>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</si>
  <si>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</si>
  <si>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</si>
  <si>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</si>
  <si>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</si>
  <si>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</si>
  <si>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</si>
  <si>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</si>
  <si>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</si>
  <si>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</si>
  <si>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</si>
  <si>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</si>
  <si>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</si>
  <si>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</si>
  <si>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</si>
  <si>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</si>
  <si>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</si>
  <si>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</si>
  <si>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</si>
  <si>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</si>
  <si>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</si>
  <si>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</si>
  <si>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</si>
  <si>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</si>
  <si>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</si>
  <si>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</si>
  <si>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</si>
  <si>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</si>
  <si>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</si>
  <si>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</si>
  <si>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</si>
  <si>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</si>
  <si>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</si>
  <si>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</si>
  <si>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</si>
  <si>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</si>
  <si>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</si>
  <si>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</si>
  <si>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</si>
  <si>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</si>
  <si>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</si>
  <si>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</si>
  <si>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</si>
  <si>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</si>
  <si>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</si>
  <si>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</si>
  <si>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</si>
  <si>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</si>
  <si>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</si>
  <si>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</si>
  <si>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</si>
  <si>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</si>
  <si>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</si>
  <si>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</si>
  <si>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</si>
  <si>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</si>
  <si>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</si>
  <si>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</si>
  <si>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</si>
  <si>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</si>
  <si>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</si>
  <si>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</si>
  <si>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</si>
  <si>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</si>
  <si>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</si>
  <si>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</si>
  <si>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</si>
  <si>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</si>
  <si>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</si>
  <si>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</si>
  <si>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</si>
  <si>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</si>
  <si>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</si>
  <si>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</si>
  <si>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</si>
  <si>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</si>
  <si>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</si>
  <si>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</si>
  <si>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</si>
  <si>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</si>
  <si>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</si>
  <si>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</si>
  <si>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</si>
  <si>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</si>
  <si>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</si>
  <si>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</si>
  <si>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</si>
  <si>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</si>
  <si>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</si>
  <si>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</si>
  <si>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</si>
  <si>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</si>
  <si>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</si>
  <si>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</si>
  <si>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</si>
  <si>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</si>
  <si>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</si>
  <si>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</si>
  <si>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</si>
  <si>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</si>
  <si>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</si>
  <si>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</si>
  <si>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</si>
  <si>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</si>
  <si>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</si>
  <si>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</si>
  <si>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</si>
  <si>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</si>
  <si>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</si>
  <si>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</si>
  <si>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</si>
  <si>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</si>
  <si>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</si>
  <si>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</si>
  <si>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</si>
  <si>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</si>
  <si>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</si>
  <si>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</si>
  <si>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</si>
  <si>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</si>
  <si>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</si>
  <si>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</si>
  <si>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</si>
  <si>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</si>
  <si>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</si>
  <si>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</si>
  <si>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</si>
  <si>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</si>
  <si>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</si>
  <si>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</si>
  <si>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</si>
  <si>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</si>
  <si>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</si>
  <si>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</si>
  <si>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</si>
  <si>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</si>
  <si>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</si>
  <si>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</si>
  <si>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</si>
  <si>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</si>
  <si>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</si>
  <si>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</si>
  <si>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</si>
  <si>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</si>
  <si>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</si>
  <si>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</si>
  <si>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</si>
  <si>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</si>
  <si>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</si>
  <si>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</si>
  <si>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</si>
  <si>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</si>
  <si>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</si>
  <si>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</si>
  <si>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</si>
  <si>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</si>
  <si>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</si>
  <si>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</si>
  <si>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</si>
  <si>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</si>
  <si>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</si>
  <si>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</si>
  <si>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</si>
  <si>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</si>
  <si>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</si>
  <si>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</si>
  <si>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</si>
  <si>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</si>
  <si>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</si>
  <si>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</si>
  <si>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</si>
  <si>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</si>
  <si>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</si>
  <si>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</si>
  <si>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</si>
  <si>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</si>
  <si>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</si>
  <si>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</si>
  <si>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</si>
  <si>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</si>
  <si>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</si>
  <si>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</si>
  <si>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</si>
  <si>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</si>
  <si>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</si>
  <si>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</si>
  <si>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</si>
  <si>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</si>
  <si>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</si>
  <si>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</si>
  <si>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</si>
  <si>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</si>
  <si>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</si>
  <si>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</si>
  <si>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</si>
  <si>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</si>
  <si>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</si>
  <si>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</si>
  <si>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</si>
  <si>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</si>
  <si>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</si>
  <si>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</si>
  <si>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</si>
  <si>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</si>
  <si>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</si>
  <si>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</si>
  <si>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</si>
  <si>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</si>
  <si>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</si>
  <si>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</si>
  <si>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</si>
  <si>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</si>
  <si>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</si>
  <si>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</si>
  <si>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</si>
  <si>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</si>
  <si>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</si>
  <si>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</si>
  <si>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</si>
  <si>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</si>
  <si>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</si>
  <si>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</si>
  <si>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</si>
  <si>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</si>
  <si>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</si>
  <si>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</si>
  <si>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</si>
  <si>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</si>
  <si>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</si>
  <si>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</si>
  <si>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</si>
  <si>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</si>
  <si>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</si>
  <si>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</si>
  <si>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</si>
  <si>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</si>
  <si>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</si>
  <si>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</si>
  <si>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</si>
  <si>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</si>
  <si>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</si>
  <si>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</si>
  <si>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</si>
  <si>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</si>
  <si>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</si>
  <si>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</si>
  <si>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</si>
  <si>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</si>
  <si>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</si>
  <si>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</si>
  <si>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</si>
  <si>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</si>
  <si>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</si>
  <si>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</si>
  <si>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</si>
  <si>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</si>
  <si>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</si>
  <si>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</si>
  <si>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</si>
  <si>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</si>
  <si>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</si>
  <si>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</si>
  <si>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</si>
  <si>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</si>
  <si>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</si>
  <si>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</si>
  <si>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</si>
  <si>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</si>
  <si>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</si>
  <si>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</si>
  <si>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</si>
  <si>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</si>
  <si>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</si>
  <si>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</si>
  <si>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</si>
  <si>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</si>
  <si>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</si>
  <si>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</si>
  <si>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</si>
  <si>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</si>
  <si>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</si>
  <si>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</si>
  <si>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</si>
  <si>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</si>
  <si>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</si>
  <si>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</si>
  <si>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</si>
  <si>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</si>
  <si>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</si>
  <si>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</si>
  <si>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</si>
  <si>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</si>
  <si>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</si>
  <si>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</si>
  <si>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</si>
  <si>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</si>
  <si>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</si>
  <si>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</si>
  <si>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</si>
  <si>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</si>
  <si>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</si>
  <si>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</si>
  <si>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</si>
  <si>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</si>
  <si>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</si>
  <si>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</si>
  <si>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</si>
  <si>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</si>
  <si>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</si>
  <si>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</si>
  <si>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</si>
  <si>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</si>
  <si>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</si>
  <si>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</si>
  <si>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</si>
  <si>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</si>
  <si>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</si>
  <si>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</si>
  <si>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</si>
  <si>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</si>
  <si>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</si>
  <si>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</si>
  <si>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</si>
  <si>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</si>
  <si>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</si>
  <si>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</si>
  <si>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</si>
  <si>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</si>
  <si>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</si>
  <si>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</si>
  <si>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</si>
  <si>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</si>
  <si>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</si>
  <si>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</si>
  <si>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</si>
  <si>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</si>
  <si>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</si>
  <si>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</si>
  <si>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</si>
  <si>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</si>
  <si>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</si>
  <si>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</si>
  <si>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</si>
  <si>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</si>
  <si>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</si>
  <si>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</si>
  <si>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</si>
  <si>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</si>
  <si>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</si>
  <si>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</si>
  <si>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</si>
  <si>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</si>
  <si>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</si>
  <si>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</si>
  <si>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</si>
  <si>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</si>
  <si>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</si>
  <si>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</si>
  <si>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</si>
  <si>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</si>
  <si>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</si>
  <si>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</si>
  <si>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</si>
  <si>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</si>
  <si>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</si>
  <si>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</si>
  <si>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</si>
  <si>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</si>
  <si>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</si>
  <si>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</si>
  <si>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</si>
  <si>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</si>
  <si>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</si>
  <si>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</si>
  <si>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</si>
  <si>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</si>
  <si>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</si>
  <si>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</si>
  <si>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</si>
  <si>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</si>
  <si>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</si>
  <si>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</si>
  <si>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</si>
  <si>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</si>
  <si>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</si>
  <si>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</si>
  <si>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</si>
  <si>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</si>
  <si>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</si>
  <si>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</si>
  <si>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</si>
  <si>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</si>
  <si>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</si>
  <si>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</si>
  <si>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</si>
  <si>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</si>
  <si>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</si>
  <si>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</si>
  <si>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</si>
  <si>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</si>
  <si>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</si>
  <si>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</si>
  <si>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</si>
  <si>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</si>
  <si>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</si>
  <si>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</si>
  <si>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</si>
  <si>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</si>
  <si>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</si>
  <si>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</si>
  <si>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</si>
  <si>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</si>
  <si>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</si>
  <si>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</si>
  <si>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</si>
  <si>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</si>
  <si>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</si>
  <si>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</si>
  <si>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</si>
  <si>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</si>
  <si>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</si>
  <si>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</si>
  <si>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</si>
  <si>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</si>
  <si>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</si>
  <si>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</si>
  <si>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</si>
  <si>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</si>
  <si>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</si>
  <si>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</si>
  <si>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</si>
  <si>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</si>
  <si>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</si>
  <si>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</si>
  <si>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</si>
  <si>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</si>
  <si>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</si>
  <si>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</si>
  <si>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</si>
  <si>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</si>
  <si>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</si>
  <si>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</si>
  <si>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</si>
  <si>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</si>
  <si>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</si>
  <si>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</si>
  <si>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</si>
  <si>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</si>
  <si>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</si>
  <si>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</si>
  <si>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</si>
  <si>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</si>
  <si>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</si>
  <si>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</si>
  <si>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</si>
  <si>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</si>
  <si>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</si>
  <si>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</si>
  <si>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</si>
  <si>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</si>
  <si>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</si>
  <si>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</si>
  <si>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</si>
  <si>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</si>
  <si>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</si>
  <si>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</si>
  <si>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</si>
  <si>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</si>
  <si>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</si>
  <si>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</si>
  <si>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</si>
  <si>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</si>
  <si>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</si>
  <si>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</si>
  <si>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</si>
  <si>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</si>
  <si>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</si>
  <si>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</si>
  <si>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</si>
  <si>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</si>
  <si>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</si>
  <si>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</si>
  <si>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</si>
  <si>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</si>
  <si>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</si>
  <si>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</si>
  <si>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</si>
  <si>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</si>
  <si>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</si>
  <si>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</si>
  <si>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</si>
  <si>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</si>
  <si>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</si>
  <si>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</si>
  <si>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</si>
  <si>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</si>
  <si>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</si>
  <si>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</si>
  <si>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</si>
  <si>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</si>
  <si>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</si>
  <si>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</si>
  <si>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</si>
  <si>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</si>
  <si>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</si>
  <si>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</si>
  <si>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</si>
  <si>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</si>
  <si>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</si>
  <si>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</si>
  <si>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</si>
  <si>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</si>
  <si>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</si>
  <si>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</si>
  <si>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</si>
  <si>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</si>
  <si>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</si>
  <si>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</si>
  <si>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</si>
  <si>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</si>
  <si>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</si>
  <si>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</si>
  <si>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</si>
  <si>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</si>
  <si>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</si>
  <si>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</si>
  <si>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</si>
  <si>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</si>
  <si>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</si>
  <si>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</si>
  <si>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</si>
  <si>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</si>
  <si>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</si>
  <si>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</si>
  <si>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</si>
  <si>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</si>
  <si>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</si>
  <si>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</si>
  <si>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</si>
  <si>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</si>
  <si>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</si>
  <si>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</si>
  <si>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</si>
  <si>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</si>
  <si>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</si>
  <si>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</si>
  <si>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</si>
  <si>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</si>
  <si>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</si>
  <si>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</si>
  <si>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</si>
  <si>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</si>
  <si>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</si>
  <si>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</si>
  <si>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</si>
  <si>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</si>
  <si>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</si>
  <si>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</si>
  <si>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</si>
  <si>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</si>
  <si>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</si>
  <si>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</si>
  <si>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</si>
  <si>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</si>
  <si>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</si>
  <si>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</si>
  <si>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</si>
  <si>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</si>
  <si>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</si>
  <si>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</si>
  <si>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</si>
  <si>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</si>
  <si>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</si>
  <si>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</si>
  <si>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</si>
  <si>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</si>
  <si>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</si>
  <si>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</si>
  <si>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</si>
  <si>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</si>
  <si>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</si>
  <si>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</si>
  <si>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</si>
  <si>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</si>
  <si>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</si>
  <si>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</si>
  <si>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</si>
  <si>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</si>
  <si>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</si>
  <si>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</si>
  <si>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</si>
  <si>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</si>
  <si>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</si>
  <si>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</si>
  <si>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</si>
  <si>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</si>
  <si>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</si>
  <si>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</si>
  <si>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</si>
  <si>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</si>
  <si>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</si>
  <si>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</si>
  <si>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</si>
  <si>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</si>
  <si>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</si>
  <si>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</si>
  <si>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</si>
  <si>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</si>
  <si>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</si>
  <si>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</si>
  <si>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</si>
  <si>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</si>
  <si>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</si>
  <si>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</si>
  <si>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</si>
  <si>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</si>
  <si>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</si>
  <si>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</si>
  <si>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</si>
  <si>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</si>
  <si>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</si>
  <si>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</si>
  <si>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</si>
  <si>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</si>
  <si>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</si>
  <si>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</si>
  <si>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</si>
  <si>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</si>
  <si>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</si>
  <si>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</si>
  <si>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</si>
  <si>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</si>
  <si>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</si>
  <si>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</si>
  <si>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</si>
  <si>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</si>
  <si>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</si>
  <si>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</si>
  <si>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</si>
  <si>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</si>
  <si>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</si>
  <si>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</si>
  <si>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</si>
  <si>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</si>
  <si>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</si>
  <si>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</si>
  <si>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</si>
  <si>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</si>
  <si>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</si>
  <si>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</si>
  <si>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</si>
  <si>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</si>
  <si>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</si>
  <si>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</si>
  <si>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</si>
  <si>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</si>
  <si>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</si>
  <si>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</si>
  <si>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</si>
  <si>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</si>
  <si>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</si>
  <si>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</si>
  <si>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</si>
  <si>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</si>
  <si>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</si>
  <si>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</si>
  <si>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</si>
  <si>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</si>
  <si>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</si>
  <si>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</si>
  <si>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</si>
  <si>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</si>
  <si>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</si>
  <si>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</si>
  <si>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</si>
  <si>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</si>
  <si>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</si>
  <si>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</si>
  <si>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</si>
  <si>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</si>
  <si>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</si>
  <si>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</si>
  <si>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</si>
  <si>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</si>
  <si>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</si>
  <si>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</si>
  <si>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</si>
  <si>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</si>
  <si>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</si>
  <si>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</si>
  <si>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</si>
  <si>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</si>
  <si>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</si>
  <si>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</si>
  <si>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</si>
  <si>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</si>
  <si>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</si>
  <si>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</si>
  <si>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</si>
  <si>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</si>
  <si>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</si>
  <si>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</si>
  <si>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</si>
  <si>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</si>
  <si>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</si>
  <si>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</si>
  <si>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</si>
  <si>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</si>
  <si>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</si>
  <si>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</si>
  <si>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</si>
  <si>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</si>
  <si>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</si>
  <si>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</si>
  <si>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</si>
  <si>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</si>
  <si>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</si>
  <si>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</si>
  <si>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</si>
  <si>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</si>
  <si>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</si>
  <si>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</si>
  <si>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</si>
  <si>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</si>
  <si>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</si>
  <si>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</si>
  <si>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</si>
  <si>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</si>
  <si>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</si>
  <si>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</si>
  <si>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</si>
  <si>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</si>
  <si>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</si>
  <si>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</si>
  <si>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</si>
  <si>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</si>
  <si>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</si>
  <si>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</si>
  <si>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</si>
  <si>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</si>
  <si>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</si>
  <si>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</si>
  <si>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</si>
  <si>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</si>
  <si>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</si>
  <si>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</si>
  <si>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</si>
  <si>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</si>
  <si>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</si>
  <si>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</si>
  <si>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</si>
  <si>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</si>
  <si>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</si>
  <si>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</si>
  <si>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</si>
  <si>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</si>
  <si>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</si>
  <si>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</si>
  <si>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</si>
  <si>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</si>
  <si>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</si>
  <si>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</si>
  <si>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</si>
  <si>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</si>
  <si>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</si>
  <si>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</si>
  <si>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</si>
  <si>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</si>
  <si>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</si>
  <si>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</si>
  <si>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</si>
  <si>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</si>
  <si>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</si>
  <si>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</si>
  <si>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</si>
  <si>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</si>
  <si>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</si>
  <si>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</si>
  <si>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</si>
  <si>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</si>
  <si>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</si>
  <si>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</si>
  <si>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</si>
  <si>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</si>
  <si>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</si>
  <si>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</si>
  <si>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</si>
  <si>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</si>
  <si>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</si>
  <si>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</si>
  <si>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</si>
  <si>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</si>
  <si>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</si>
  <si>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</si>
  <si>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</si>
  <si>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</si>
  <si>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</si>
  <si>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</si>
  <si>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</si>
  <si>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</si>
  <si>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</si>
  <si>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</si>
  <si>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</si>
  <si>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</si>
  <si>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</si>
  <si>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</si>
  <si>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</si>
  <si>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</si>
  <si>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</si>
  <si>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</si>
  <si>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</si>
  <si>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</si>
  <si>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</si>
  <si>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</si>
  <si>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</si>
  <si>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</si>
  <si>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</si>
  <si>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</si>
  <si>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</si>
  <si>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</si>
  <si>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</si>
  <si>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</si>
  <si>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</si>
  <si>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</si>
  <si>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</si>
  <si>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</si>
  <si>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</si>
  <si>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</si>
  <si>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</si>
  <si>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</si>
  <si>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</si>
  <si>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</si>
  <si>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</si>
  <si>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</si>
  <si>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</si>
  <si>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</si>
  <si>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</si>
  <si>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</si>
  <si>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</si>
  <si>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</si>
  <si>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</si>
  <si>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</si>
  <si>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</si>
  <si>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</si>
  <si>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</si>
  <si>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</si>
  <si>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</si>
  <si>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</si>
  <si>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</si>
  <si>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</si>
  <si>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</si>
  <si>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</si>
  <si>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</si>
  <si>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</si>
  <si>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</si>
  <si>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</si>
  <si>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</si>
  <si>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</si>
  <si>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</si>
  <si>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</si>
  <si>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</si>
  <si>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</si>
  <si>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</si>
  <si>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</si>
  <si>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</si>
  <si>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</si>
  <si>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</si>
  <si>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</si>
  <si>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</si>
  <si>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</si>
  <si>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</si>
  <si>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</si>
  <si>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</si>
  <si>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</si>
  <si>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</si>
  <si>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</si>
  <si>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</si>
  <si>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</si>
  <si>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</si>
  <si>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</si>
  <si>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</si>
  <si>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</si>
  <si>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</si>
  <si>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</si>
  <si>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</si>
  <si>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</si>
  <si>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</si>
  <si>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</si>
  <si>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</si>
  <si>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</si>
  <si>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</si>
  <si>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</si>
  <si>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</si>
  <si>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</si>
  <si>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</si>
  <si>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</si>
  <si>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</si>
  <si>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</si>
  <si>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</si>
  <si>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</si>
  <si>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</si>
  <si>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</si>
  <si>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</si>
  <si>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</si>
  <si>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</si>
  <si>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</si>
  <si>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</si>
  <si>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</si>
  <si>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</si>
  <si>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</si>
  <si>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</si>
  <si>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</si>
  <si>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</si>
  <si>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</si>
  <si>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</si>
  <si>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</si>
  <si>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</si>
  <si>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</si>
  <si>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</si>
  <si>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</si>
  <si>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</si>
  <si>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</si>
  <si>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</si>
  <si>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</si>
  <si>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</si>
  <si>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</si>
  <si>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</si>
  <si>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</si>
  <si>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</si>
  <si>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</si>
  <si>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</si>
  <si>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</si>
  <si>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</si>
  <si>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</si>
  <si>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</si>
  <si>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</si>
  <si>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</si>
  <si>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</si>
  <si>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</si>
  <si>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</si>
  <si>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</si>
  <si>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</si>
  <si>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</si>
  <si>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</si>
  <si>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</si>
  <si>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</si>
  <si>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</si>
  <si>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</si>
  <si>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</si>
  <si>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</si>
  <si>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</si>
  <si>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</si>
  <si>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</si>
  <si>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</si>
  <si>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</si>
  <si>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</si>
  <si>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</si>
  <si>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</si>
  <si>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</si>
  <si>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</si>
  <si>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</si>
  <si>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</si>
  <si>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</si>
  <si>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</si>
  <si>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</si>
  <si>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</si>
  <si>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</si>
  <si>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</si>
  <si>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</si>
  <si>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</si>
  <si>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</si>
  <si>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</si>
  <si>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</si>
  <si>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</si>
  <si>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</si>
  <si>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</si>
  <si>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</si>
  <si>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</si>
  <si>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</si>
  <si>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</si>
  <si>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</si>
  <si>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</si>
  <si>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</si>
  <si>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</si>
  <si>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</si>
  <si>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</si>
  <si>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</si>
  <si>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</si>
  <si>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</si>
  <si>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</si>
  <si>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</si>
  <si>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</si>
  <si>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</si>
  <si>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</si>
  <si>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</si>
  <si>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</si>
  <si>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</si>
  <si>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</si>
  <si>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</si>
  <si>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</si>
  <si>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</si>
  <si>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</si>
  <si>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</si>
  <si>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</si>
  <si>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</si>
  <si>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</si>
  <si>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</si>
  <si>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</si>
  <si>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</si>
  <si>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</si>
  <si>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</si>
  <si>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</si>
  <si>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</si>
  <si>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</si>
  <si>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</si>
  <si>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</si>
  <si>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</si>
  <si>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</si>
  <si>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</si>
  <si>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</si>
  <si>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</si>
  <si>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</si>
  <si>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</si>
  <si>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</si>
  <si>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previsao apos I21 10hrs</t>
  </si>
  <si>
    <t>TP pronta 09hrs, em intervalo troca de jacare das 09hrs ate 11:30 km 615/ prod</t>
  </si>
  <si>
    <t>pmd</t>
  </si>
  <si>
    <t>Descarga de pedra em TAG2</t>
  </si>
  <si>
    <t>Enio  e Daniel</t>
  </si>
  <si>
    <t xml:space="preserve"> MC1 09:15, previsao apos X25 11HRS</t>
  </si>
  <si>
    <t>TP pronto 07:57, autorizado intervalo execução da solda km 446+200 10hrs ate 12hs/ prod</t>
  </si>
  <si>
    <t>Execução de solda (VIA 1)</t>
  </si>
  <si>
    <t xml:space="preserve">TP pronta 07:31,autorizado intervalo execução da solda km 428+020 das 10:25 ate 12:25/prod </t>
  </si>
  <si>
    <t xml:space="preserve"> MC1 08:33, previsao de faixa as 14hr , na parte da manha irá atuar na manutenção preventiva do equipamento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</si>
  <si>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</si>
  <si>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</si>
  <si>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</si>
  <si>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</si>
  <si>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</si>
  <si>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</si>
  <si>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</si>
  <si>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</si>
  <si>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</si>
  <si>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</si>
  <si>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previsao apos M89 as 13hrs</t>
  </si>
  <si>
    <t xml:space="preserve"> MC1 09hrs, </t>
  </si>
  <si>
    <t>TMI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</si>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</sst>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61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613" tableBorderDxfId="61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11"/>
    <tableColumn id="8" xr3:uid="{69D5AC3B-4F64-4F8F-AD2A-0AD158918DDD}" name="CORRELATO" dataDxfId="6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961</v>
      </c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28" activePane="bottomRight" state="frozen"/>
      <selection pane="bottomRight" activeCell="BK37" sqref="BK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7" t="s">
        <v>1123</v>
      </c>
      <c r="AJ1" s="328"/>
      <c r="AK1" s="328"/>
      <c r="AL1" s="328"/>
      <c r="AM1" s="328"/>
      <c r="AN1" s="328"/>
      <c r="AO1" s="328"/>
      <c r="AP1" s="328"/>
      <c r="AQ1" s="328"/>
      <c r="AR1" s="329"/>
      <c r="AS1" s="329"/>
      <c r="AT1" s="329"/>
      <c r="AU1" s="329"/>
      <c r="AV1" s="329"/>
      <c r="AW1" s="329"/>
      <c r="AX1" s="328"/>
      <c r="AY1" s="328"/>
      <c r="AZ1" s="328"/>
      <c r="BA1" s="328"/>
      <c r="BB1" s="328"/>
      <c r="BC1" s="328"/>
      <c r="BD1" s="328"/>
      <c r="BE1" s="328"/>
      <c r="BF1" s="330"/>
      <c r="BG1" s="3"/>
      <c r="BH1" s="331" t="s">
        <v>1124</v>
      </c>
      <c r="BI1" s="332"/>
      <c r="BJ1" s="333"/>
      <c r="BK1" s="334"/>
      <c r="BL1" s="49"/>
      <c r="BM1" s="324" t="s">
        <v>1125</v>
      </c>
      <c r="BN1" s="325"/>
      <c r="BO1" s="325"/>
      <c r="BP1" s="325"/>
      <c r="BQ1" s="325"/>
      <c r="BR1" s="325"/>
      <c r="BS1" s="326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7" t="s">
        <v>1126</v>
      </c>
      <c r="AJ2" s="328"/>
      <c r="AK2" s="328"/>
      <c r="AL2" s="328"/>
      <c r="AM2" s="328"/>
      <c r="AN2" s="328"/>
      <c r="AO2" s="328"/>
      <c r="AP2" s="328"/>
      <c r="AQ2" s="330"/>
      <c r="AR2" s="239"/>
      <c r="AS2" s="342" t="s">
        <v>1129</v>
      </c>
      <c r="AT2" s="329"/>
      <c r="AU2" s="329"/>
      <c r="AV2" s="329"/>
      <c r="AW2" s="329"/>
      <c r="AX2" s="328"/>
      <c r="AY2" s="330"/>
      <c r="AZ2" s="4"/>
      <c r="BA2" s="321" t="s">
        <v>1130</v>
      </c>
      <c r="BB2" s="323"/>
      <c r="BC2" s="327" t="s">
        <v>1127</v>
      </c>
      <c r="BD2" s="328"/>
      <c r="BE2" s="328"/>
      <c r="BF2" s="330"/>
      <c r="BG2" s="3"/>
      <c r="BH2" s="335"/>
      <c r="BI2" s="336"/>
      <c r="BJ2" s="337"/>
      <c r="BK2" s="338"/>
      <c r="BL2" s="49"/>
      <c r="BM2" s="339"/>
      <c r="BN2" s="340"/>
      <c r="BO2" s="340"/>
      <c r="BP2" s="340"/>
      <c r="BQ2" s="340"/>
      <c r="BR2" s="340"/>
      <c r="BS2" s="341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1" t="s">
        <v>1131</v>
      </c>
      <c r="AJ3" s="323"/>
      <c r="AK3" s="321" t="s">
        <v>1132</v>
      </c>
      <c r="AL3" s="322"/>
      <c r="AM3" s="322"/>
      <c r="AN3" s="322"/>
      <c r="AO3" s="322"/>
      <c r="AP3" s="322"/>
      <c r="AQ3" s="323"/>
      <c r="AR3" s="240"/>
      <c r="AS3" s="345" t="s">
        <v>1138</v>
      </c>
      <c r="AT3" s="346"/>
      <c r="AU3" s="345" t="s">
        <v>1139</v>
      </c>
      <c r="AV3" s="346"/>
      <c r="AW3" s="345" t="s">
        <v>1140</v>
      </c>
      <c r="AX3" s="347"/>
      <c r="AY3" s="63" t="s">
        <v>1141</v>
      </c>
      <c r="AZ3" s="63"/>
      <c r="BA3" s="343"/>
      <c r="BB3" s="344"/>
      <c r="BC3" s="321" t="s">
        <v>1134</v>
      </c>
      <c r="BD3" s="322"/>
      <c r="BE3" s="322"/>
      <c r="BF3" s="323"/>
      <c r="BG3" s="62"/>
      <c r="BH3" s="335"/>
      <c r="BI3" s="336"/>
      <c r="BJ3" s="337"/>
      <c r="BK3" s="338"/>
      <c r="BL3" s="49"/>
      <c r="BM3" s="324" t="s">
        <v>1142</v>
      </c>
      <c r="BN3" s="325"/>
      <c r="BO3" s="325"/>
      <c r="BP3" s="326"/>
      <c r="BQ3" s="324" t="s">
        <v>757</v>
      </c>
      <c r="BR3" s="325"/>
      <c r="BS3" s="326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6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1214</v>
      </c>
      <c r="W6" s="173" t="s">
        <v>1215</v>
      </c>
      <c r="X6" s="218" t="s">
        <v>955</v>
      </c>
      <c r="Y6" s="158"/>
      <c r="Z6" s="158"/>
      <c r="AA6" s="83" t="s">
        <v>1216</v>
      </c>
      <c r="AB6" s="70" t="s">
        <v>946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980</v>
      </c>
      <c r="BN6" s="14" t="s">
        <v>980</v>
      </c>
      <c r="BO6" s="165" t="s">
        <v>980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1218</v>
      </c>
      <c r="W7" s="173" t="s">
        <v>1219</v>
      </c>
      <c r="X7" s="218" t="s">
        <v>955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982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1221</v>
      </c>
      <c r="W8" s="173" t="s">
        <v>1222</v>
      </c>
      <c r="X8" s="218" t="s">
        <v>955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980</v>
      </c>
      <c r="BN8" s="14" t="s">
        <v>980</v>
      </c>
      <c r="BO8" s="165" t="s">
        <v>980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1227</v>
      </c>
      <c r="W9" s="173" t="s">
        <v>1228</v>
      </c>
      <c r="X9" s="218" t="s">
        <v>950</v>
      </c>
      <c r="Y9" s="158"/>
      <c r="Z9" s="158"/>
      <c r="AA9" s="83">
        <v>1</v>
      </c>
      <c r="AB9" s="70" t="s">
        <v>946</v>
      </c>
      <c r="AC9" s="70" t="s">
        <v>941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980</v>
      </c>
      <c r="BN9" s="14" t="s">
        <v>980</v>
      </c>
      <c r="BO9" s="165" t="s">
        <v>980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1230</v>
      </c>
      <c r="W10" s="173" t="s">
        <v>1231</v>
      </c>
      <c r="X10" s="218" t="s">
        <v>955</v>
      </c>
      <c r="Y10" s="158"/>
      <c r="Z10" s="158"/>
      <c r="AA10" s="83">
        <v>1</v>
      </c>
      <c r="AB10" s="70" t="s">
        <v>946</v>
      </c>
      <c r="AC10" s="70" t="s">
        <v>941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972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1233</v>
      </c>
      <c r="W11" s="173" t="s">
        <v>1222</v>
      </c>
      <c r="X11" s="218" t="s">
        <v>955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980</v>
      </c>
      <c r="BN11" s="14" t="s">
        <v>980</v>
      </c>
      <c r="BO11" s="165" t="s">
        <v>980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1235</v>
      </c>
      <c r="W12" s="173" t="s">
        <v>1236</v>
      </c>
      <c r="X12" s="218" t="s">
        <v>955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980</v>
      </c>
      <c r="BN12" s="14" t="s">
        <v>980</v>
      </c>
      <c r="BO12" s="165" t="s">
        <v>980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1238</v>
      </c>
      <c r="W13" s="173" t="s">
        <v>1231</v>
      </c>
      <c r="X13" s="218" t="s">
        <v>955</v>
      </c>
      <c r="Y13" s="158"/>
      <c r="Z13" s="158"/>
      <c r="AA13" s="83">
        <v>1</v>
      </c>
      <c r="AB13" s="70" t="s">
        <v>946</v>
      </c>
      <c r="AC13" s="70" t="s">
        <v>941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978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1240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1243</v>
      </c>
      <c r="W14" s="217" t="s">
        <v>1244</v>
      </c>
      <c r="X14" s="218" t="s">
        <v>955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980</v>
      </c>
      <c r="BN14" s="14" t="s">
        <v>980</v>
      </c>
      <c r="BO14" s="165" t="s">
        <v>980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1246</v>
      </c>
      <c r="W15" s="173" t="s">
        <v>1247</v>
      </c>
      <c r="X15" s="218" t="s">
        <v>955</v>
      </c>
      <c r="Y15" s="158"/>
      <c r="Z15" s="158"/>
      <c r="AA15" s="83">
        <v>1</v>
      </c>
      <c r="AB15" s="70" t="s">
        <v>946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976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1249</v>
      </c>
      <c r="W18" s="173" t="s">
        <v>1250</v>
      </c>
      <c r="X18" s="218" t="s">
        <v>950</v>
      </c>
      <c r="Y18" s="158" t="s">
        <v>949</v>
      </c>
      <c r="Z18" s="158" t="s">
        <v>956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1251</v>
      </c>
      <c r="BK18" s="16" t="s">
        <v>1251</v>
      </c>
      <c r="BL18" s="15"/>
      <c r="BM18" s="14" t="s">
        <v>976</v>
      </c>
      <c r="BN18" s="14" t="s">
        <v>1006</v>
      </c>
      <c r="BO18" s="165" t="s">
        <v>1069</v>
      </c>
      <c r="BP18" s="16" t="s">
        <v>1251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1252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1227</v>
      </c>
      <c r="W19" s="173" t="s">
        <v>1253</v>
      </c>
      <c r="X19" s="218" t="s">
        <v>955</v>
      </c>
      <c r="Y19" s="158" t="s">
        <v>958</v>
      </c>
      <c r="Z19" s="158" t="s">
        <v>951</v>
      </c>
      <c r="AA19" s="83">
        <v>1</v>
      </c>
      <c r="AB19" s="70" t="s">
        <v>946</v>
      </c>
      <c r="AC19" s="70" t="s">
        <v>941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1254</v>
      </c>
      <c r="BK19" s="16" t="s">
        <v>1254</v>
      </c>
      <c r="BL19" s="15"/>
      <c r="BM19" s="14" t="s">
        <v>983</v>
      </c>
      <c r="BN19" s="14" t="s">
        <v>1008</v>
      </c>
      <c r="BO19" s="165" t="s">
        <v>1089</v>
      </c>
      <c r="BP19" s="16" t="s">
        <v>1254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1256</v>
      </c>
      <c r="W20" s="173" t="s">
        <v>1257</v>
      </c>
      <c r="X20" s="218" t="s">
        <v>955</v>
      </c>
      <c r="Y20" s="158"/>
      <c r="Z20" s="158" t="s">
        <v>951</v>
      </c>
      <c r="AA20" s="83" t="s">
        <v>1258</v>
      </c>
      <c r="AB20" s="70" t="s">
        <v>946</v>
      </c>
      <c r="AC20" s="70" t="s">
        <v>941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1259</v>
      </c>
      <c r="W21" s="173" t="s">
        <v>1260</v>
      </c>
      <c r="X21" s="218" t="s">
        <v>955</v>
      </c>
      <c r="Y21" s="158" t="s">
        <v>958</v>
      </c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1261</v>
      </c>
      <c r="BK21" s="16" t="s">
        <v>1261</v>
      </c>
      <c r="BL21" s="15"/>
      <c r="BM21" s="14" t="s">
        <v>980</v>
      </c>
      <c r="BN21" s="14" t="s">
        <v>980</v>
      </c>
      <c r="BO21" s="165" t="s">
        <v>980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1262</v>
      </c>
      <c r="W22" s="173" t="s">
        <v>1263</v>
      </c>
      <c r="X22" s="218" t="s">
        <v>950</v>
      </c>
      <c r="Y22" s="158" t="s">
        <v>949</v>
      </c>
      <c r="Z22" s="158" t="s">
        <v>951</v>
      </c>
      <c r="AA22" s="83">
        <v>1</v>
      </c>
      <c r="AB22" s="70" t="s">
        <v>946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1264</v>
      </c>
      <c r="BK22" s="16" t="s">
        <v>1264</v>
      </c>
      <c r="BL22" s="15"/>
      <c r="BM22" s="14" t="s">
        <v>975</v>
      </c>
      <c r="BN22" s="14" t="s">
        <v>996</v>
      </c>
      <c r="BO22" s="165" t="s">
        <v>1107</v>
      </c>
      <c r="BP22" s="16" t="s">
        <v>1264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1221</v>
      </c>
      <c r="W23" s="173" t="s">
        <v>1222</v>
      </c>
      <c r="X23" s="218" t="s">
        <v>955</v>
      </c>
      <c r="Y23" s="158" t="s">
        <v>958</v>
      </c>
      <c r="Z23" s="158" t="s">
        <v>956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1265</v>
      </c>
      <c r="BK23" s="16" t="s">
        <v>1266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1267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1230</v>
      </c>
      <c r="W24" s="173" t="s">
        <v>1231</v>
      </c>
      <c r="X24" s="218" t="s">
        <v>950</v>
      </c>
      <c r="Y24" s="158" t="s">
        <v>949</v>
      </c>
      <c r="Z24" s="158" t="s">
        <v>960</v>
      </c>
      <c r="AA24" s="83">
        <v>1</v>
      </c>
      <c r="AB24" s="70" t="s">
        <v>946</v>
      </c>
      <c r="AC24" s="70" t="s">
        <v>941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1268</v>
      </c>
      <c r="BK24" s="16" t="s">
        <v>1269</v>
      </c>
      <c r="BL24" s="15"/>
      <c r="BM24" s="14" t="s">
        <v>978</v>
      </c>
      <c r="BN24" s="14" t="s">
        <v>1006</v>
      </c>
      <c r="BO24" s="165" t="s">
        <v>1101</v>
      </c>
      <c r="BP24" s="16" t="s">
        <v>1270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1222</v>
      </c>
      <c r="X25" s="218" t="s">
        <v>950</v>
      </c>
      <c r="Y25" s="158" t="s">
        <v>949</v>
      </c>
      <c r="Z25" s="158" t="s">
        <v>956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1270</v>
      </c>
      <c r="BL25" s="15"/>
      <c r="BM25" s="14" t="s">
        <v>978</v>
      </c>
      <c r="BN25" s="14" t="s">
        <v>1006</v>
      </c>
      <c r="BO25" s="165" t="s">
        <v>1101</v>
      </c>
      <c r="BP25" s="16" t="s">
        <v>1270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1230</v>
      </c>
      <c r="W26" s="173" t="s">
        <v>1231</v>
      </c>
      <c r="X26" s="218" t="s">
        <v>961</v>
      </c>
      <c r="Y26" s="158" t="s">
        <v>958</v>
      </c>
      <c r="Z26" s="158" t="s">
        <v>960</v>
      </c>
      <c r="AA26" s="83">
        <v>1</v>
      </c>
      <c r="AB26" s="70" t="s">
        <v>946</v>
      </c>
      <c r="AC26" s="70" t="s">
        <v>941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1273</v>
      </c>
      <c r="BK26" s="16" t="s">
        <v>1274</v>
      </c>
      <c r="BL26" s="15"/>
      <c r="BM26" s="14" t="s">
        <v>980</v>
      </c>
      <c r="BN26" s="14" t="s">
        <v>980</v>
      </c>
      <c r="BO26" s="165" t="s">
        <v>980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1222</v>
      </c>
      <c r="X27" s="218" t="s">
        <v>955</v>
      </c>
      <c r="Y27" s="158" t="s">
        <v>958</v>
      </c>
      <c r="Z27" s="158" t="s">
        <v>956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1275</v>
      </c>
      <c r="BK27" s="16" t="s">
        <v>1276</v>
      </c>
      <c r="BL27" s="15"/>
      <c r="BM27" s="14" t="s">
        <v>980</v>
      </c>
      <c r="BN27" s="14" t="s">
        <v>980</v>
      </c>
      <c r="BO27" s="165" t="s">
        <v>980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1243</v>
      </c>
      <c r="W28" s="217" t="s">
        <v>1244</v>
      </c>
      <c r="X28" s="218" t="s">
        <v>955</v>
      </c>
      <c r="Y28" s="158" t="s">
        <v>958</v>
      </c>
      <c r="Z28" s="158" t="s">
        <v>960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1277</v>
      </c>
      <c r="BK28" s="16" t="s">
        <v>1277</v>
      </c>
      <c r="BL28" s="15"/>
      <c r="BM28" s="14" t="s">
        <v>980</v>
      </c>
      <c r="BN28" s="14" t="s">
        <v>980</v>
      </c>
      <c r="BO28" s="165" t="s">
        <v>980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1278</v>
      </c>
      <c r="N29" s="217" t="s">
        <v>1279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1280</v>
      </c>
      <c r="W29" s="173" t="s">
        <v>1281</v>
      </c>
      <c r="X29" s="218" t="s">
        <v>955</v>
      </c>
      <c r="Y29" s="158" t="s">
        <v>958</v>
      </c>
      <c r="Z29" s="158" t="s">
        <v>951</v>
      </c>
      <c r="AA29" s="83">
        <v>1</v>
      </c>
      <c r="AB29" s="70" t="s">
        <v>946</v>
      </c>
      <c r="AC29" s="70" t="s">
        <v>941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1282</v>
      </c>
      <c r="BK29" s="16" t="s">
        <v>1283</v>
      </c>
      <c r="BL29" s="15"/>
      <c r="BM29" s="14" t="s">
        <v>980</v>
      </c>
      <c r="BN29" s="14" t="s">
        <v>980</v>
      </c>
      <c r="BO29" s="165" t="s">
        <v>980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1284</v>
      </c>
      <c r="N30" s="204" t="s">
        <v>1285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1286</v>
      </c>
      <c r="W30" s="173" t="s">
        <v>1287</v>
      </c>
      <c r="X30" s="218" t="s">
        <v>955</v>
      </c>
      <c r="Y30" s="158" t="s">
        <v>958</v>
      </c>
      <c r="Z30" s="158" t="s">
        <v>956</v>
      </c>
      <c r="AA30" s="83" t="s">
        <v>607</v>
      </c>
      <c r="AB30" s="70" t="s">
        <v>946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1288</v>
      </c>
      <c r="BK30" s="16" t="s">
        <v>1288</v>
      </c>
      <c r="BL30" s="15"/>
      <c r="BM30" s="14" t="s">
        <v>980</v>
      </c>
      <c r="BN30" s="14" t="s">
        <v>980</v>
      </c>
      <c r="BO30" s="165" t="s">
        <v>980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1289</v>
      </c>
      <c r="W31" s="173" t="s">
        <v>1290</v>
      </c>
      <c r="X31" s="218" t="s">
        <v>955</v>
      </c>
      <c r="Y31" s="158" t="s">
        <v>958</v>
      </c>
      <c r="Z31" s="158" t="s">
        <v>951</v>
      </c>
      <c r="AA31" s="83">
        <v>1</v>
      </c>
      <c r="AB31" s="70" t="s">
        <v>946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1291</v>
      </c>
      <c r="BK31" s="16" t="s">
        <v>1291</v>
      </c>
      <c r="BL31" s="15"/>
      <c r="BM31" s="14" t="s">
        <v>976</v>
      </c>
      <c r="BN31" s="14" t="s">
        <v>997</v>
      </c>
      <c r="BO31" s="165" t="s">
        <v>1068</v>
      </c>
      <c r="BP31" s="16" t="s">
        <v>1291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1292</v>
      </c>
      <c r="I33" s="173" t="s">
        <v>1255</v>
      </c>
      <c r="J33" s="217">
        <v>98</v>
      </c>
      <c r="K33" s="217">
        <v>750</v>
      </c>
      <c r="L33" s="83" t="s">
        <v>607</v>
      </c>
      <c r="M33" s="204" t="s">
        <v>1293</v>
      </c>
      <c r="N33" s="204" t="s">
        <v>1294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1249</v>
      </c>
      <c r="W33" s="173" t="s">
        <v>1295</v>
      </c>
      <c r="X33" s="218" t="s">
        <v>955</v>
      </c>
      <c r="Y33" s="158" t="s">
        <v>958</v>
      </c>
      <c r="Z33" s="158" t="s">
        <v>951</v>
      </c>
      <c r="AA33" s="83" t="s">
        <v>607</v>
      </c>
      <c r="AB33" s="70" t="s">
        <v>946</v>
      </c>
      <c r="AC33" s="70" t="s">
        <v>941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/>
      <c r="AT33" s="242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1</v>
      </c>
      <c r="BI33" s="16"/>
      <c r="BJ33" s="16" t="s">
        <v>1296</v>
      </c>
      <c r="BK33" s="16"/>
      <c r="BL33" s="15"/>
      <c r="BM33" s="14"/>
      <c r="BN33" s="14"/>
      <c r="BO33" s="165"/>
      <c r="BP33" s="16"/>
      <c r="BQ33" s="12" t="str">
        <f t="shared" si="2"/>
        <v>Produção e Intervalo</v>
      </c>
      <c r="BR33" s="18">
        <f t="shared" si="3"/>
        <v>0</v>
      </c>
      <c r="BS33" s="18">
        <f t="shared" si="4"/>
        <v>0</v>
      </c>
      <c r="BT33" s="225" t="str">
        <f t="shared" si="5"/>
        <v/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1249</v>
      </c>
      <c r="W34" s="173" t="s">
        <v>1250</v>
      </c>
      <c r="X34" s="218" t="s">
        <v>955</v>
      </c>
      <c r="Y34" s="158" t="s">
        <v>958</v>
      </c>
      <c r="Z34" s="158" t="s">
        <v>956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/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1297</v>
      </c>
      <c r="BK34" s="16" t="s">
        <v>1297</v>
      </c>
      <c r="BL34" s="15"/>
      <c r="BM34" s="14"/>
      <c r="BN34" s="14"/>
      <c r="BO34" s="165"/>
      <c r="BP34" s="16"/>
      <c r="BQ34" s="12" t="str">
        <f t="shared" si="2"/>
        <v>Produção</v>
      </c>
      <c r="BR34" s="18">
        <f t="shared" si="3"/>
        <v>1.2500000000000002</v>
      </c>
      <c r="BS34" s="18">
        <f t="shared" si="4"/>
        <v>0</v>
      </c>
      <c r="BT34" s="225" t="str">
        <f t="shared" si="5"/>
        <v/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1298</v>
      </c>
      <c r="F35" s="172" t="s">
        <v>783</v>
      </c>
      <c r="G35" s="9" t="str">
        <f>IF(D35="","*",VLOOKUP(F35,BS_ATIVIDADE[#All],3,FALSE))</f>
        <v>PEDRA</v>
      </c>
      <c r="H35" s="173" t="s">
        <v>1255</v>
      </c>
      <c r="I35" s="173" t="s">
        <v>1255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1259</v>
      </c>
      <c r="W35" s="173" t="s">
        <v>1299</v>
      </c>
      <c r="X35" s="218" t="s">
        <v>955</v>
      </c>
      <c r="Y35" s="158" t="s">
        <v>958</v>
      </c>
      <c r="Z35" s="158" t="s">
        <v>951</v>
      </c>
      <c r="AA35" s="83" t="s">
        <v>1300</v>
      </c>
      <c r="AB35" s="70" t="s">
        <v>946</v>
      </c>
      <c r="AC35" s="70" t="s">
        <v>941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/>
      <c r="AT35" s="242"/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/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1</v>
      </c>
      <c r="BI35" s="16"/>
      <c r="BJ35" s="16" t="s">
        <v>1301</v>
      </c>
      <c r="BK35" s="16"/>
      <c r="BL35" s="15"/>
      <c r="BM35" s="14"/>
      <c r="BN35" s="14"/>
      <c r="BO35" s="165"/>
      <c r="BP35" s="16"/>
      <c r="BQ35" s="12" t="str">
        <f t="shared" si="2"/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/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1259</v>
      </c>
      <c r="W36" s="173" t="s">
        <v>1222</v>
      </c>
      <c r="X36" s="218" t="s">
        <v>955</v>
      </c>
      <c r="Y36" s="158" t="s">
        <v>958</v>
      </c>
      <c r="Z36" s="158" t="s">
        <v>956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/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1302</v>
      </c>
      <c r="BK36" s="16" t="s">
        <v>1302</v>
      </c>
      <c r="BL36" s="15"/>
      <c r="BM36" s="14"/>
      <c r="BN36" s="14"/>
      <c r="BO36" s="165"/>
      <c r="BP36" s="16"/>
      <c r="BQ36" s="12" t="str">
        <f t="shared" si="2"/>
        <v>Produção</v>
      </c>
      <c r="BR36" s="18">
        <f t="shared" si="3"/>
        <v>1.333333333333333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1221</v>
      </c>
      <c r="W37" s="173" t="s">
        <v>1303</v>
      </c>
      <c r="X37" s="218" t="s">
        <v>955</v>
      </c>
      <c r="Y37" s="158" t="s">
        <v>958</v>
      </c>
      <c r="Z37" s="158" t="s">
        <v>951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1304</v>
      </c>
      <c r="BK37" s="16" t="s">
        <v>1304</v>
      </c>
      <c r="BL37" s="15"/>
      <c r="BM37" s="14"/>
      <c r="BN37" s="14"/>
      <c r="BO37" s="165"/>
      <c r="BP37" s="16"/>
      <c r="BQ37" s="12" t="str">
        <f t="shared" si="2"/>
        <v>Produção</v>
      </c>
      <c r="BR37" s="18">
        <f t="shared" si="3"/>
        <v>1.3333333333333339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1262</v>
      </c>
      <c r="W38" s="173" t="s">
        <v>1263</v>
      </c>
      <c r="X38" s="218" t="s">
        <v>955</v>
      </c>
      <c r="Y38" s="158" t="s">
        <v>958</v>
      </c>
      <c r="Z38" s="158" t="s">
        <v>951</v>
      </c>
      <c r="AA38" s="83">
        <v>1</v>
      </c>
      <c r="AB38" s="70" t="s">
        <v>946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1</v>
      </c>
      <c r="BI38" s="16"/>
      <c r="BJ38" s="16" t="s">
        <v>1305</v>
      </c>
      <c r="BK38" s="16" t="s">
        <v>1305</v>
      </c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1306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1307</v>
      </c>
      <c r="N39" s="217" t="s">
        <v>1308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1227</v>
      </c>
      <c r="W39" s="173" t="s">
        <v>1253</v>
      </c>
      <c r="X39" s="218" t="s">
        <v>950</v>
      </c>
      <c r="Y39" s="158" t="s">
        <v>949</v>
      </c>
      <c r="Z39" s="158" t="s">
        <v>951</v>
      </c>
      <c r="AA39" s="83">
        <v>1</v>
      </c>
      <c r="AB39" s="70" t="s">
        <v>946</v>
      </c>
      <c r="AC39" s="70" t="s">
        <v>941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1309</v>
      </c>
      <c r="BK39" s="16" t="s">
        <v>1309</v>
      </c>
      <c r="BL39" s="15"/>
      <c r="BM39" s="14" t="s">
        <v>980</v>
      </c>
      <c r="BN39" s="14" t="s">
        <v>980</v>
      </c>
      <c r="BO39" s="165" t="s">
        <v>980</v>
      </c>
      <c r="BP39" s="16"/>
      <c r="BQ39" s="12" t="str">
        <f t="shared" si="2"/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1310</v>
      </c>
      <c r="W40" s="173" t="s">
        <v>1311</v>
      </c>
      <c r="X40" s="218" t="s">
        <v>955</v>
      </c>
      <c r="Y40" s="158" t="s">
        <v>958</v>
      </c>
      <c r="Z40" s="158" t="s">
        <v>956</v>
      </c>
      <c r="AA40" s="83" t="s">
        <v>1312</v>
      </c>
      <c r="AB40" s="70" t="s">
        <v>946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1313</v>
      </c>
      <c r="BK40" s="16" t="s">
        <v>1313</v>
      </c>
      <c r="BL40" s="15"/>
      <c r="BM40" s="14" t="s">
        <v>986</v>
      </c>
      <c r="BN40" s="14" t="s">
        <v>986</v>
      </c>
      <c r="BO40" s="165" t="s">
        <v>986</v>
      </c>
      <c r="BP40" s="16" t="s">
        <v>1313</v>
      </c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SemOportunidadeSemOportunidade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1230</v>
      </c>
      <c r="W41" s="173" t="s">
        <v>1231</v>
      </c>
      <c r="X41" s="218" t="s">
        <v>955</v>
      </c>
      <c r="Y41" s="158" t="s">
        <v>958</v>
      </c>
      <c r="Z41" s="158" t="s">
        <v>951</v>
      </c>
      <c r="AA41" s="83">
        <v>1</v>
      </c>
      <c r="AB41" s="70" t="s">
        <v>946</v>
      </c>
      <c r="AC41" s="70" t="s">
        <v>941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1314</v>
      </c>
      <c r="BK41" s="16" t="s">
        <v>1314</v>
      </c>
      <c r="BL41" s="15"/>
      <c r="BM41" s="14" t="s">
        <v>972</v>
      </c>
      <c r="BN41" s="14" t="s">
        <v>1003</v>
      </c>
      <c r="BO41" s="165" t="s">
        <v>1092</v>
      </c>
      <c r="BP41" s="16" t="s">
        <v>1314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1230</v>
      </c>
      <c r="W42" s="173" t="s">
        <v>1231</v>
      </c>
      <c r="X42" s="218" t="s">
        <v>955</v>
      </c>
      <c r="Y42" s="158" t="s">
        <v>958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/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1315</v>
      </c>
      <c r="BK42" s="16" t="s">
        <v>1315</v>
      </c>
      <c r="BL42" s="15"/>
      <c r="BM42" s="14" t="s">
        <v>982</v>
      </c>
      <c r="BN42" s="14" t="s">
        <v>1007</v>
      </c>
      <c r="BO42" s="165" t="s">
        <v>1007</v>
      </c>
      <c r="BP42" s="16" t="s">
        <v>1315</v>
      </c>
      <c r="BQ42" s="12" t="str">
        <f t="shared" si="2"/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1278</v>
      </c>
      <c r="N43" s="217" t="s">
        <v>1279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1222</v>
      </c>
      <c r="X43" s="218" t="s">
        <v>955</v>
      </c>
      <c r="Y43" s="158" t="s">
        <v>958</v>
      </c>
      <c r="Z43" s="158" t="s">
        <v>956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/>
      <c r="AT43" s="242"/>
      <c r="AU43" s="38"/>
      <c r="AV43" s="38"/>
      <c r="AW43" s="38"/>
      <c r="AX43" s="38"/>
      <c r="AY43" s="313">
        <f>IF(D43="","*",IFERROR(IF(ISODD(COUNT(AS43:AX43)),"ERRO",SUM((AT43-AS43),(AV43-AU43),(AX43-AW43))),"ERRO"))</f>
        <v>0</v>
      </c>
      <c r="AZ43" s="13"/>
      <c r="BA43" s="71"/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1</v>
      </c>
      <c r="BI43" s="16"/>
      <c r="BJ43" s="16" t="s">
        <v>1316</v>
      </c>
      <c r="BK43" s="16"/>
      <c r="BL43" s="15"/>
      <c r="BM43" s="14"/>
      <c r="BN43" s="14"/>
      <c r="BO43" s="165"/>
      <c r="BP43" s="16"/>
      <c r="BQ43" s="12" t="str">
        <f t="shared" si="2"/>
        <v>Produção e Intervalo</v>
      </c>
      <c r="BR43" s="18">
        <f t="shared" si="3"/>
        <v>0</v>
      </c>
      <c r="BS43" s="18">
        <f t="shared" si="4"/>
        <v>0</v>
      </c>
      <c r="BT43" s="225" t="str">
        <f t="shared" si="5"/>
        <v/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1280</v>
      </c>
      <c r="W44" s="173" t="s">
        <v>1281</v>
      </c>
      <c r="X44" s="218" t="s">
        <v>955</v>
      </c>
      <c r="Y44" s="158" t="s">
        <v>958</v>
      </c>
      <c r="Z44" s="158" t="s">
        <v>951</v>
      </c>
      <c r="AA44" s="83">
        <v>1</v>
      </c>
      <c r="AB44" s="70" t="s">
        <v>946</v>
      </c>
      <c r="AC44" s="70" t="s">
        <v>941</v>
      </c>
      <c r="AD44" s="173">
        <v>0.33333333333333331</v>
      </c>
      <c r="AE44" s="83">
        <v>6251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/>
      <c r="AT44" s="242"/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/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Higor</v>
      </c>
      <c r="BG44" s="15"/>
      <c r="BH44" s="16">
        <v>1</v>
      </c>
      <c r="BI44" s="16"/>
      <c r="BJ44" s="16" t="s">
        <v>1317</v>
      </c>
      <c r="BK44" s="16"/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15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607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BASE_MAPA!$D$2:$D$359, BASE_MAPA!$I$2:$I$359),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8" t="str">
        <f>IF(BS_CONTROLE[[#This Row],[Local - Partida]]=0, "-", BS_CONTROLE[[#This Row],[Local - Partida]])</f>
        <v>-</v>
      </c>
      <c r="AL46" s="278" t="str">
        <f>IF(BS_CONTROLE[[#This Row],[Local - Encerramento]]=0, "-", BS_CONTROLE[[#This Row],[Local - Encerramento]])</f>
        <v>-</v>
      </c>
      <c r="AM46" s="278" t="str">
        <f>IF(BS_CONTROLE[[#This Row],[Entre - Estações]]=0, "-", BS_CONTROLE[[#This Row],[Entre - Estações]])</f>
        <v>-</v>
      </c>
      <c r="AN46" s="278" t="str">
        <f>IF(BS_CONTROLE[[#This Row],[SB]]=0, "-", BS_CONTROLE[[#This Row],[SB]])</f>
        <v>-</v>
      </c>
      <c r="AO46" s="279" t="str">
        <f>IF(BS_CONTROLE[[#This Row],[SUB]]=0, "-", BS_CONTROLE[[#This Row],[SUB]])</f>
        <v>-</v>
      </c>
      <c r="AP46" s="280" t="str">
        <f>IF(BS_CONTROLE[[#This Row],[KM - Inicio]]=0, "-", BS_CONTROLE[[#This Row],[KM - Inicio]])</f>
        <v>-</v>
      </c>
      <c r="AQ46" s="280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BASE_MAPA!$D$2:$D$359, BASE_MAPA!$I$2:$I$359), "ERRO")</f>
        <v>ERRO</v>
      </c>
      <c r="BF46" s="281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14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607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BASE_MAPA!$D$2:$D$359, BASE_MAPA!$I$2:$I$359),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8" t="str">
        <f>IF(BS_CONTROLE[[#This Row],[Local - Partida]]=0, "-", BS_CONTROLE[[#This Row],[Local - Partida]])</f>
        <v>-</v>
      </c>
      <c r="AL47" s="278" t="str">
        <f>IF(BS_CONTROLE[[#This Row],[Local - Encerramento]]=0, "-", BS_CONTROLE[[#This Row],[Local - Encerramento]])</f>
        <v>-</v>
      </c>
      <c r="AM47" s="278" t="str">
        <f>IF(BS_CONTROLE[[#This Row],[Entre - Estações]]=0, "-", BS_CONTROLE[[#This Row],[Entre - Estações]])</f>
        <v>-</v>
      </c>
      <c r="AN47" s="278" t="str">
        <f>IF(BS_CONTROLE[[#This Row],[SB]]=0, "-", BS_CONTROLE[[#This Row],[SB]])</f>
        <v>-</v>
      </c>
      <c r="AO47" s="279" t="str">
        <f>IF(BS_CONTROLE[[#This Row],[SUB]]=0, "-", BS_CONTROLE[[#This Row],[SUB]])</f>
        <v>-</v>
      </c>
      <c r="AP47" s="280" t="str">
        <f>IF(BS_CONTROLE[[#This Row],[KM - Inicio]]=0, "-", BS_CONTROLE[[#This Row],[KM - Inicio]])</f>
        <v>-</v>
      </c>
      <c r="AQ47" s="280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BASE_MAPA!$D$2:$D$359, BASE_MAPA!$I$2:$I$359), "ERRO")</f>
        <v>ERRO</v>
      </c>
      <c r="BF47" s="281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14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BASE_MAPA!$D$2:$D$359, BASE_MAPA!$I$2:$I$359),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8" t="str">
        <f>IF(BS_CONTROLE[[#This Row],[Local - Partida]]=0, "-", BS_CONTROLE[[#This Row],[Local - Partida]])</f>
        <v>-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-</v>
      </c>
      <c r="AN48" s="278" t="str">
        <f>IF(BS_CONTROLE[[#This Row],[SB]]=0, "-", BS_CONTROLE[[#This Row],[SB]])</f>
        <v>-</v>
      </c>
      <c r="AO48" s="279" t="str">
        <f>IF(BS_CONTROLE[[#This Row],[SUB]]=0, "-", BS_CONTROLE[[#This Row],[SUB]])</f>
        <v>-</v>
      </c>
      <c r="AP48" s="280" t="str">
        <f>IF(BS_CONTROLE[[#This Row],[KM - Inicio]]=0, "-", BS_CONTROLE[[#This Row],[KM - Inicio]])</f>
        <v>-</v>
      </c>
      <c r="AQ48" s="280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BASE_MAPA!$D$2:$D$359, BASE_MAPA!$I$2:$I$359), "ERRO")</f>
        <v>ERRO</v>
      </c>
      <c r="BF48" s="281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14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BASE_MAPA!$D$2:$D$359, BASE_MAPA!$I$2:$I$359),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8" t="str">
        <f>IF(BS_CONTROLE[[#This Row],[Local - Partida]]=0, "-", BS_CONTROLE[[#This Row],[Local - Partida]])</f>
        <v>-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-</v>
      </c>
      <c r="AN49" s="278" t="str">
        <f>IF(BS_CONTROLE[[#This Row],[SB]]=0, "-", BS_CONTROLE[[#This Row],[SB]])</f>
        <v>-</v>
      </c>
      <c r="AO49" s="279" t="str">
        <f>IF(BS_CONTROLE[[#This Row],[SUB]]=0, "-", BS_CONTROLE[[#This Row],[SUB]])</f>
        <v>-</v>
      </c>
      <c r="AP49" s="280" t="str">
        <f>IF(BS_CONTROLE[[#This Row],[KM - Inicio]]=0, "-", BS_CONTROLE[[#This Row],[KM - Inicio]])</f>
        <v>-</v>
      </c>
      <c r="AQ49" s="280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BASE_MAPA!$D$2:$D$359, BASE_MAPA!$I$2:$I$359), "ERRO")</f>
        <v>ERRO</v>
      </c>
      <c r="BF49" s="281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14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BASE_MAPA!$D$2:$D$359, BASE_MAPA!$I$2:$I$359),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-</v>
      </c>
      <c r="AN50" s="278" t="str">
        <f>IF(BS_CONTROLE[[#This Row],[SB]]=0, "-", BS_CONTROLE[[#This Row],[SB]])</f>
        <v>-</v>
      </c>
      <c r="AO50" s="279" t="str">
        <f>IF(BS_CONTROLE[[#This Row],[SUB]]=0, "-", BS_CONTROLE[[#This Row],[SUB]])</f>
        <v>-</v>
      </c>
      <c r="AP50" s="280" t="str">
        <f>IF(BS_CONTROLE[[#This Row],[KM - Inicio]]=0, "-", BS_CONTROLE[[#This Row],[KM - Inicio]])</f>
        <v>-</v>
      </c>
      <c r="AQ50" s="280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BASE_MAPA!$D$2:$D$359, BASE_MAPA!$I$2:$I$359), "ERRO")</f>
        <v>ERRO</v>
      </c>
      <c r="BF50" s="281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14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BASE_MAPA!$D$2:$D$359, BASE_MAPA!$I$2:$I$359),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8" t="str">
        <f>IF(BS_CONTROLE[[#This Row],[Local - Partida]]=0, "-", BS_CONTROLE[[#This Row],[Local - Partida]])</f>
        <v>-</v>
      </c>
      <c r="AL51" s="278" t="str">
        <f>IF(BS_CONTROLE[[#This Row],[Local - Encerramento]]=0, "-", BS_CONTROLE[[#This Row],[Local - Encerramento]])</f>
        <v>-</v>
      </c>
      <c r="AM51" s="278" t="str">
        <f>IF(BS_CONTROLE[[#This Row],[Entre - Estações]]=0, "-", BS_CONTROLE[[#This Row],[Entre - Estações]])</f>
        <v>-</v>
      </c>
      <c r="AN51" s="278" t="str">
        <f>IF(BS_CONTROLE[[#This Row],[SB]]=0, "-", BS_CONTROLE[[#This Row],[SB]])</f>
        <v>-</v>
      </c>
      <c r="AO51" s="279" t="str">
        <f>IF(BS_CONTROLE[[#This Row],[SUB]]=0, "-", BS_CONTROLE[[#This Row],[SUB]])</f>
        <v>-</v>
      </c>
      <c r="AP51" s="280" t="str">
        <f>IF(BS_CONTROLE[[#This Row],[KM - Inicio]]=0, "-", BS_CONTROLE[[#This Row],[KM - Inicio]])</f>
        <v>-</v>
      </c>
      <c r="AQ51" s="280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3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BASE_MAPA!$D$2:$D$359, BASE_MAPA!$I$2:$I$359), "ERRO")</f>
        <v>ERRO</v>
      </c>
      <c r="BF51" s="281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>A6045995</v>
      </c>
      <c r="B52" s="171">
        <v>45995</v>
      </c>
      <c r="C52" s="8">
        <f>IF(BS_CONTROLE[[#This Row],[DATA]]="","",WEEKNUM(BS_CONTROLE[[#This Row],[DATA]]))</f>
        <v>49</v>
      </c>
      <c r="D52" s="51" t="s">
        <v>703</v>
      </c>
      <c r="E52" s="314">
        <v>313</v>
      </c>
      <c r="F52" s="172" t="s">
        <v>629</v>
      </c>
      <c r="G52" s="9" t="str">
        <f>IF(D52="","*",VLOOKUP(F52,BS_ATIVIDADE[#All],3,FALSE))</f>
        <v>DETECÇÃO</v>
      </c>
      <c r="H52" s="173" t="s">
        <v>228</v>
      </c>
      <c r="I52" s="173" t="s">
        <v>1318</v>
      </c>
      <c r="J52" s="217">
        <v>74</v>
      </c>
      <c r="K52" s="217">
        <v>111</v>
      </c>
      <c r="L52" s="83" t="s">
        <v>607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52" s="173">
        <v>0.3125</v>
      </c>
      <c r="P52" s="173">
        <v>4.1666666666666664E-2</v>
      </c>
      <c r="Q52" s="83">
        <v>110</v>
      </c>
      <c r="R52" s="10" t="str">
        <f>IFERROR(_xlfn.XLOOKUP(F52, BS_ATIVIDADE[ATIVIDADE],BS_ATIVIDADE[UNIDADE] ), "*")</f>
        <v>KM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1227</v>
      </c>
      <c r="W52" s="173" t="s">
        <v>1253</v>
      </c>
      <c r="X52" s="218" t="s">
        <v>955</v>
      </c>
      <c r="Y52" s="158"/>
      <c r="Z52" s="158" t="s">
        <v>951</v>
      </c>
      <c r="AA52" s="83">
        <v>1</v>
      </c>
      <c r="AB52" s="70" t="s">
        <v>946</v>
      </c>
      <c r="AC52" s="70" t="s">
        <v>941</v>
      </c>
      <c r="AD52" s="173">
        <v>0.29166666666666669</v>
      </c>
      <c r="AE52" s="83">
        <v>5487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DETECÇÃO - RONDA 7 DIAS</v>
      </c>
      <c r="AJ52" s="9" t="str">
        <f>IF(D52="","*",VLOOKUP(AI52,BS_ATIVIDADE[#Data],3,FALSE))</f>
        <v>DETECÇÃO</v>
      </c>
      <c r="AK52" s="278" t="str">
        <f>IF(BS_CONTROLE[[#This Row],[Local - Partida]]=0, "-", BS_CONTROLE[[#This Row],[Local - Partida]])</f>
        <v>TIN2</v>
      </c>
      <c r="AL52" s="278" t="str">
        <f>IF(BS_CONTROLE[[#This Row],[Local - Encerramento]]=0, "-", BS_CONTROLE[[#This Row],[Local - Encerramento]])</f>
        <v>TMI</v>
      </c>
      <c r="AM52" s="278" t="str">
        <f>IF(BS_CONTROLE[[#This Row],[Entre - Estações]]=0, "-", BS_CONTROLE[[#This Row],[Entre - Estações]])</f>
        <v>TIN</v>
      </c>
      <c r="AN52" s="278" t="str">
        <f>IF(BS_CONTROLE[[#This Row],[SB]]=0, "-", BS_CONTROLE[[#This Row],[SB]])</f>
        <v>TIN1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111</v>
      </c>
      <c r="AQ52" s="280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KM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Miguel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1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BASE_MAPA!$D$2:$D$359, BASE_MAPA!$I$2:$I$359),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8" t="str">
        <f>IF(BS_CONTROLE[[#This Row],[Local - Partida]]=0, "-", BS_CONTROLE[[#This Row],[Local - Partida]])</f>
        <v>-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-</v>
      </c>
      <c r="AN53" s="278" t="str">
        <f>IF(BS_CONTROLE[[#This Row],[SB]]=0, "-", BS_CONTROLE[[#This Row],[SB]])</f>
        <v>-</v>
      </c>
      <c r="AO53" s="279" t="str">
        <f>IF(BS_CONTROLE[[#This Row],[SUB]]=0, "-", BS_CONTROLE[[#This Row],[SUB]])</f>
        <v>-</v>
      </c>
      <c r="AP53" s="280" t="str">
        <f>IF(BS_CONTROLE[[#This Row],[KM - Inicio]]=0, "-", BS_CONTROLE[[#This Row],[KM - Inicio]])</f>
        <v>-</v>
      </c>
      <c r="AQ53" s="280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BASE_MAPA!$D$2:$D$359, BASE_MAPA!$I$2:$I$359), "ERRO")</f>
        <v>ERRO</v>
      </c>
      <c r="BF53" s="281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1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BASE_MAPA!$D$2:$D$359, BASE_MAPA!$I$2:$I$359),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8" t="str">
        <f>IF(BS_CONTROLE[[#This Row],[Local - Partida]]=0, "-", BS_CONTROLE[[#This Row],[Local - Partida]])</f>
        <v>-</v>
      </c>
      <c r="AL54" s="278" t="str">
        <f>IF(BS_CONTROLE[[#This Row],[Local - Encerramento]]=0, "-", BS_CONTROLE[[#This Row],[Local - Encerramento]])</f>
        <v>-</v>
      </c>
      <c r="AM54" s="278" t="str">
        <f>IF(BS_CONTROLE[[#This Row],[Entre - Estações]]=0, "-", BS_CONTROLE[[#This Row],[Entre - Estações]])</f>
        <v>-</v>
      </c>
      <c r="AN54" s="278" t="str">
        <f>IF(BS_CONTROLE[[#This Row],[SB]]=0, "-", BS_CONTROLE[[#This Row],[SB]])</f>
        <v>-</v>
      </c>
      <c r="AO54" s="279" t="str">
        <f>IF(BS_CONTROLE[[#This Row],[SUB]]=0, "-", BS_CONTROLE[[#This Row],[SUB]])</f>
        <v>-</v>
      </c>
      <c r="AP54" s="280" t="str">
        <f>IF(BS_CONTROLE[[#This Row],[KM - Inicio]]=0, "-", BS_CONTROLE[[#This Row],[KM - Inicio]])</f>
        <v>-</v>
      </c>
      <c r="AQ54" s="280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BASE_MAPA!$D$2:$D$359, BASE_MAPA!$I$2:$I$359), "ERRO")</f>
        <v>ERRO</v>
      </c>
      <c r="BF54" s="281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14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BASE_MAPA!$D$2:$D$359, BASE_MAPA!$I$2:$I$359),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8" t="str">
        <f>IF(BS_CONTROLE[[#This Row],[Local - Partida]]=0, "-", BS_CONTROLE[[#This Row],[Local - Partida]])</f>
        <v>-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-</v>
      </c>
      <c r="AN55" s="278" t="str">
        <f>IF(BS_CONTROLE[[#This Row],[SB]]=0, "-", BS_CONTROLE[[#This Row],[SB]])</f>
        <v>-</v>
      </c>
      <c r="AO55" s="279" t="str">
        <f>IF(BS_CONTROLE[[#This Row],[SUB]]=0, "-", BS_CONTROLE[[#This Row],[SUB]])</f>
        <v>-</v>
      </c>
      <c r="AP55" s="280" t="str">
        <f>IF(BS_CONTROLE[[#This Row],[KM - Inicio]]=0, "-", BS_CONTROLE[[#This Row],[KM - Inicio]])</f>
        <v>-</v>
      </c>
      <c r="AQ55" s="280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BASE_MAPA!$D$2:$D$359, BASE_MAPA!$I$2:$I$359), "ERRO")</f>
        <v>ERRO</v>
      </c>
      <c r="BF55" s="281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14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BASE_MAPA!$D$2:$D$359, BASE_MAPA!$I$2:$I$359),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8" t="str">
        <f>IF(BS_CONTROLE[[#This Row],[Local - Partida]]=0, "-", BS_CONTROLE[[#This Row],[Local - Partida]])</f>
        <v>-</v>
      </c>
      <c r="AL56" s="278" t="str">
        <f>IF(BS_CONTROLE[[#This Row],[Local - Encerramento]]=0, "-", BS_CONTROLE[[#This Row],[Local - Encerramento]])</f>
        <v>-</v>
      </c>
      <c r="AM56" s="278" t="str">
        <f>IF(BS_CONTROLE[[#This Row],[Entre - Estações]]=0, "-", BS_CONTROLE[[#This Row],[Entre - Estações]])</f>
        <v>-</v>
      </c>
      <c r="AN56" s="278" t="str">
        <f>IF(BS_CONTROLE[[#This Row],[SB]]=0, "-", BS_CONTROLE[[#This Row],[SB]])</f>
        <v>-</v>
      </c>
      <c r="AO56" s="279" t="str">
        <f>IF(BS_CONTROLE[[#This Row],[SUB]]=0, "-", BS_CONTROLE[[#This Row],[SUB]])</f>
        <v>-</v>
      </c>
      <c r="AP56" s="280" t="str">
        <f>IF(BS_CONTROLE[[#This Row],[KM - Inicio]]=0, "-", BS_CONTROLE[[#This Row],[KM - Inicio]])</f>
        <v>-</v>
      </c>
      <c r="AQ56" s="280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BASE_MAPA!$D$2:$D$359, BASE_MAPA!$I$2:$I$359), "ERRO")</f>
        <v>ERRO</v>
      </c>
      <c r="BF56" s="281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14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BASE_MAPA!$D$2:$D$359, BASE_MAPA!$I$2:$I$359),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8" t="str">
        <f>IF(BS_CONTROLE[[#This Row],[Local - Partida]]=0, "-", BS_CONTROLE[[#This Row],[Local - Partida]])</f>
        <v>-</v>
      </c>
      <c r="AL59" s="278" t="str">
        <f>IF(BS_CONTROLE[[#This Row],[Local - Encerramento]]=0, "-", BS_CONTROLE[[#This Row],[Local - Encerramento]])</f>
        <v>-</v>
      </c>
      <c r="AM59" s="278" t="str">
        <f>IF(BS_CONTROLE[[#This Row],[Entre - Estações]]=0, "-", BS_CONTROLE[[#This Row],[Entre - Estações]])</f>
        <v>-</v>
      </c>
      <c r="AN59" s="278" t="str">
        <f>IF(BS_CONTROLE[[#This Row],[SB]]=0, "-", BS_CONTROLE[[#This Row],[SB]])</f>
        <v>-</v>
      </c>
      <c r="AO59" s="279" t="str">
        <f>IF(BS_CONTROLE[[#This Row],[SUB]]=0, "-", BS_CONTROLE[[#This Row],[SUB]])</f>
        <v>-</v>
      </c>
      <c r="AP59" s="280" t="str">
        <f>IF(BS_CONTROLE[[#This Row],[KM - Inicio]]=0, "-", BS_CONTROLE[[#This Row],[KM - Inicio]])</f>
        <v>-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BASE_MAPA!$D$2:$D$359, BASE_MAPA!$I$2:$I$359), "ERRO")</f>
        <v>ERRO</v>
      </c>
      <c r="BF59" s="281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14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BASE_MAPA!$D$2:$D$359, BASE_MAPA!$I$2:$I$359),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8" t="str">
        <f>IF(BS_CONTROLE[[#This Row],[Local - Partida]]=0, "-", BS_CONTROLE[[#This Row],[Local - Partida]])</f>
        <v>-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-</v>
      </c>
      <c r="AN60" s="278" t="str">
        <f>IF(BS_CONTROLE[[#This Row],[SB]]=0, "-", BS_CONTROLE[[#This Row],[SB]])</f>
        <v>-</v>
      </c>
      <c r="AO60" s="279" t="str">
        <f>IF(BS_CONTROLE[[#This Row],[SUB]]=0, "-", BS_CONTROLE[[#This Row],[SUB]])</f>
        <v>-</v>
      </c>
      <c r="AP60" s="280" t="str">
        <f>IF(BS_CONTROLE[[#This Row],[KM - Inicio]]=0, "-", BS_CONTROLE[[#This Row],[KM - Inicio]])</f>
        <v>-</v>
      </c>
      <c r="AQ60" s="280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3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BASE_MAPA!$D$2:$D$359, BASE_MAPA!$I$2:$I$359), "ERRO")</f>
        <v>ERRO</v>
      </c>
      <c r="BF60" s="281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14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BASE_MAPA!$D$2:$D$359, BASE_MAPA!$I$2:$I$359),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-</v>
      </c>
      <c r="AN61" s="278" t="str">
        <f>IF(BS_CONTROLE[[#This Row],[SB]]=0, "-", BS_CONTROLE[[#This Row],[SB]])</f>
        <v>-</v>
      </c>
      <c r="AO61" s="279" t="str">
        <f>IF(BS_CONTROLE[[#This Row],[SUB]]=0, "-", BS_CONTROLE[[#This Row],[SUB]])</f>
        <v>-</v>
      </c>
      <c r="AP61" s="280" t="str">
        <f>IF(BS_CONTROLE[[#This Row],[KM - Inicio]]=0, "-", BS_CONTROLE[[#This Row],[KM - Inicio]])</f>
        <v>-</v>
      </c>
      <c r="AQ61" s="280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BASE_MAPA!$D$2:$D$359, BASE_MAPA!$I$2:$I$359), "ERRO")</f>
        <v>ERRO</v>
      </c>
      <c r="BF61" s="281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14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BASE_MAPA!$D$2:$D$359, BASE_MAPA!$I$2:$I$359),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-</v>
      </c>
      <c r="AN62" s="278" t="str">
        <f>IF(BS_CONTROLE[[#This Row],[SB]]=0, "-", BS_CONTROLE[[#This Row],[SB]])</f>
        <v>-</v>
      </c>
      <c r="AO62" s="279" t="str">
        <f>IF(BS_CONTROLE[[#This Row],[SUB]]=0, "-", BS_CONTROLE[[#This Row],[SUB]])</f>
        <v>-</v>
      </c>
      <c r="AP62" s="280" t="str">
        <f>IF(BS_CONTROLE[[#This Row],[KM - Inicio]]=0, "-", BS_CONTROLE[[#This Row],[KM - Inicio]])</f>
        <v>-</v>
      </c>
      <c r="AQ62" s="280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3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BASE_MAPA!$D$2:$D$359, BASE_MAPA!$I$2:$I$359), "ERRO")</f>
        <v>ERRO</v>
      </c>
      <c r="BF62" s="281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1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BASE_MAPA!$D$2:$D$359, BASE_MAPA!$I$2:$I$359),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8" t="str">
        <f>IF(BS_CONTROLE[[#This Row],[Local - Partida]]=0, "-", BS_CONTROLE[[#This Row],[Local - Partida]])</f>
        <v>-</v>
      </c>
      <c r="AL63" s="278" t="str">
        <f>IF(BS_CONTROLE[[#This Row],[Local - Encerramento]]=0, "-", BS_CONTROLE[[#This Row],[Local - Encerramento]])</f>
        <v>-</v>
      </c>
      <c r="AM63" s="278" t="str">
        <f>IF(BS_CONTROLE[[#This Row],[Entre - Estações]]=0, "-", BS_CONTROLE[[#This Row],[Entre - Estações]])</f>
        <v>-</v>
      </c>
      <c r="AN63" s="278" t="str">
        <f>IF(BS_CONTROLE[[#This Row],[SB]]=0, "-", BS_CONTROLE[[#This Row],[SB]])</f>
        <v>-</v>
      </c>
      <c r="AO63" s="279" t="str">
        <f>IF(BS_CONTROLE[[#This Row],[SUB]]=0, "-", BS_CONTROLE[[#This Row],[SUB]])</f>
        <v>-</v>
      </c>
      <c r="AP63" s="280" t="str">
        <f>IF(BS_CONTROLE[[#This Row],[KM - Inicio]]=0, "-", BS_CONTROLE[[#This Row],[KM - Inicio]])</f>
        <v>-</v>
      </c>
      <c r="AQ63" s="280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BASE_MAPA!$D$2:$D$359, BASE_MAPA!$I$2:$I$359), "ERRO")</f>
        <v>ERRO</v>
      </c>
      <c r="BF63" s="281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BASE_MAPA!$I$2:$I$359),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BASE_MAPA!$I$2:$I$359),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14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BASE_MAPA!$D$2:$D$359, BASE_MAPA!$I$2:$I$359),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8" t="str">
        <f>IF(BS_CONTROLE[[#This Row],[Local - Partida]]=0, "-", BS_CONTROLE[[#This Row],[Local - Partida]])</f>
        <v>-</v>
      </c>
      <c r="AL65" s="278" t="str">
        <f>IF(BS_CONTROLE[[#This Row],[Local - Encerramento]]=0, "-", BS_CONTROLE[[#This Row],[Local - Encerramento]])</f>
        <v>-</v>
      </c>
      <c r="AM65" s="278" t="str">
        <f>IF(BS_CONTROLE[[#This Row],[Entre - Estações]]=0, "-", BS_CONTROLE[[#This Row],[Entre - Estações]])</f>
        <v>-</v>
      </c>
      <c r="AN65" s="278" t="str">
        <f>IF(BS_CONTROLE[[#This Row],[SB]]=0, "-", BS_CONTROLE[[#This Row],[SB]])</f>
        <v>-</v>
      </c>
      <c r="AO65" s="279" t="str">
        <f>IF(BS_CONTROLE[[#This Row],[SUB]]=0, "-", BS_CONTROLE[[#This Row],[SUB]])</f>
        <v>-</v>
      </c>
      <c r="AP65" s="280" t="str">
        <f>IF(BS_CONTROLE[[#This Row],[KM - Inicio]]=0, "-", BS_CONTROLE[[#This Row],[KM - Inicio]])</f>
        <v>-</v>
      </c>
      <c r="AQ65" s="280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BASE_MAPA!$D$2:$D$359, BASE_MAPA!$I$2:$I$359), "ERRO")</f>
        <v>ERRO</v>
      </c>
      <c r="BF65" s="281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14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607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BASE_MAPA!$D$2:$D$359, BASE_MAPA!$I$2:$I$359),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8" t="str">
        <f>IF(BS_CONTROLE[[#This Row],[Local - Partida]]=0, "-", BS_CONTROLE[[#This Row],[Local - Partida]])</f>
        <v>-</v>
      </c>
      <c r="AL66" s="278" t="str">
        <f>IF(BS_CONTROLE[[#This Row],[Local - Encerramento]]=0, "-", BS_CONTROLE[[#This Row],[Local - Encerramento]])</f>
        <v>-</v>
      </c>
      <c r="AM66" s="278" t="str">
        <f>IF(BS_CONTROLE[[#This Row],[Entre - Estações]]=0, "-", BS_CONTROLE[[#This Row],[Entre - Estações]])</f>
        <v>-</v>
      </c>
      <c r="AN66" s="278" t="str">
        <f>IF(BS_CONTROLE[[#This Row],[SB]]=0, "-", BS_CONTROLE[[#This Row],[SB]])</f>
        <v>-</v>
      </c>
      <c r="AO66" s="279" t="str">
        <f>IF(BS_CONTROLE[[#This Row],[SUB]]=0, "-", BS_CONTROLE[[#This Row],[SUB]])</f>
        <v>-</v>
      </c>
      <c r="AP66" s="280" t="str">
        <f>IF(BS_CONTROLE[[#This Row],[KM - Inicio]]=0, "-", BS_CONTROLE[[#This Row],[KM - Inicio]])</f>
        <v>-</v>
      </c>
      <c r="AQ66" s="280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BASE_MAPA!$D$2:$D$359, BASE_MAPA!$I$2:$I$359), "ERRO")</f>
        <v>ERRO</v>
      </c>
      <c r="BF66" s="281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1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BASE_MAPA!$D$2:$D$359, BASE_MAPA!$I$2:$I$359),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8" t="str">
        <f>IF(BS_CONTROLE[[#This Row],[Local - Partida]]=0, "-", BS_CONTROLE[[#This Row],[Local - Partida]])</f>
        <v>-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-</v>
      </c>
      <c r="AN67" s="278" t="str">
        <f>IF(BS_CONTROLE[[#This Row],[SB]]=0, "-", BS_CONTROLE[[#This Row],[SB]])</f>
        <v>-</v>
      </c>
      <c r="AO67" s="279" t="str">
        <f>IF(BS_CONTROLE[[#This Row],[SUB]]=0, "-", BS_CONTROLE[[#This Row],[SUB]])</f>
        <v>-</v>
      </c>
      <c r="AP67" s="280" t="str">
        <f>IF(BS_CONTROLE[[#This Row],[KM - Inicio]]=0, "-", BS_CONTROLE[[#This Row],[KM - Inicio]])</f>
        <v>-</v>
      </c>
      <c r="AQ67" s="280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3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BASE_MAPA!$D$2:$D$359, BASE_MAPA!$I$2:$I$359), "ERRO")</f>
        <v>ERRO</v>
      </c>
      <c r="BF67" s="281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BASE_MAPA!$I$2:$I$359),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BASE_MAPA!$I$2:$I$359),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14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BASE_MAPA!$D$2:$D$359, BASE_MAPA!$I$2:$I$359),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-</v>
      </c>
      <c r="AN69" s="278" t="str">
        <f>IF(BS_CONTROLE[[#This Row],[SB]]=0, "-", BS_CONTROLE[[#This Row],[SB]])</f>
        <v>-</v>
      </c>
      <c r="AO69" s="279" t="str">
        <f>IF(BS_CONTROLE[[#This Row],[SUB]]=0, "-", BS_CONTROLE[[#This Row],[SUB]])</f>
        <v>-</v>
      </c>
      <c r="AP69" s="280" t="str">
        <f>IF(BS_CONTROLE[[#This Row],[KM - Inicio]]=0, "-", BS_CONTROLE[[#This Row],[KM - Inicio]])</f>
        <v>-</v>
      </c>
      <c r="AQ69" s="280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BASE_MAPA!$D$2:$D$359, BASE_MAPA!$I$2:$I$359), "ERRO")</f>
        <v>ERRO</v>
      </c>
      <c r="BF69" s="281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15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BASE_MAPA!$D$2:$D$359, BASE_MAPA!$I$2:$I$359),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-</v>
      </c>
      <c r="AN70" s="278" t="str">
        <f>IF(BS_CONTROLE[[#This Row],[SB]]=0, "-", BS_CONTROLE[[#This Row],[SB]])</f>
        <v>-</v>
      </c>
      <c r="AO70" s="279" t="str">
        <f>IF(BS_CONTROLE[[#This Row],[SUB]]=0, "-", BS_CONTROLE[[#This Row],[SUB]])</f>
        <v>-</v>
      </c>
      <c r="AP70" s="280" t="str">
        <f>IF(BS_CONTROLE[[#This Row],[KM - Inicio]]=0, "-", BS_CONTROLE[[#This Row],[KM - Inicio]])</f>
        <v>-</v>
      </c>
      <c r="AQ70" s="280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BASE_MAPA!$D$2:$D$359, BASE_MAPA!$I$2:$I$359), "ERRO")</f>
        <v>ERRO</v>
      </c>
      <c r="BF70" s="281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BASE_MAPA!$I$2:$I$359),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BASE_MAPA!$I$2:$I$359),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14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BASE_MAPA!$D$2:$D$359, BASE_MAPA!$I$2:$I$359),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8" t="str">
        <f>IF(BS_CONTROLE[[#This Row],[Local - Partida]]=0, "-", BS_CONTROLE[[#This Row],[Local - Partida]])</f>
        <v>-</v>
      </c>
      <c r="AL72" s="278" t="str">
        <f>IF(BS_CONTROLE[[#This Row],[Local - Encerramento]]=0, "-", BS_CONTROLE[[#This Row],[Local - Encerramento]])</f>
        <v>-</v>
      </c>
      <c r="AM72" s="278" t="str">
        <f>IF(BS_CONTROLE[[#This Row],[Entre - Estações]]=0, "-", BS_CONTROLE[[#This Row],[Entre - Estações]])</f>
        <v>-</v>
      </c>
      <c r="AN72" s="278" t="str">
        <f>IF(BS_CONTROLE[[#This Row],[SB]]=0, "-", BS_CONTROLE[[#This Row],[SB]])</f>
        <v>-</v>
      </c>
      <c r="AO72" s="279" t="str">
        <f>IF(BS_CONTROLE[[#This Row],[SUB]]=0, "-", BS_CONTROLE[[#This Row],[SUB]])</f>
        <v>-</v>
      </c>
      <c r="AP72" s="280" t="str">
        <f>IF(BS_CONTROLE[[#This Row],[KM - Inicio]]=0, "-", BS_CONTROLE[[#This Row],[KM - Inicio]])</f>
        <v>-</v>
      </c>
      <c r="AQ72" s="280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BASE_MAPA!$D$2:$D$359, BASE_MAPA!$I$2:$I$359), "ERRO")</f>
        <v>ERRO</v>
      </c>
      <c r="BF72" s="281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14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BASE_MAPA!$D$2:$D$359, BASE_MAPA!$I$2:$I$359),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8" t="str">
        <f>IF(BS_CONTROLE[[#This Row],[Local - Partida]]=0, "-", BS_CONTROLE[[#This Row],[Local - Partida]])</f>
        <v>-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-</v>
      </c>
      <c r="AN73" s="278" t="str">
        <f>IF(BS_CONTROLE[[#This Row],[SB]]=0, "-", BS_CONTROLE[[#This Row],[SB]])</f>
        <v>-</v>
      </c>
      <c r="AO73" s="279" t="str">
        <f>IF(BS_CONTROLE[[#This Row],[SUB]]=0, "-", BS_CONTROLE[[#This Row],[SUB]])</f>
        <v>-</v>
      </c>
      <c r="AP73" s="280" t="str">
        <f>IF(BS_CONTROLE[[#This Row],[KM - Inicio]]=0, "-", BS_CONTROLE[[#This Row],[KM - Inicio]])</f>
        <v>-</v>
      </c>
      <c r="AQ73" s="280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BASE_MAPA!$D$2:$D$359, BASE_MAPA!$I$2:$I$359), "ERRO")</f>
        <v>ERRO</v>
      </c>
      <c r="BF73" s="281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14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BASE_MAPA!$D$2:$D$359, BASE_MAPA!$I$2:$I$359),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-</v>
      </c>
      <c r="AN74" s="278" t="str">
        <f>IF(BS_CONTROLE[[#This Row],[SB]]=0, "-", BS_CONTROLE[[#This Row],[SB]])</f>
        <v>-</v>
      </c>
      <c r="AO74" s="279" t="str">
        <f>IF(BS_CONTROLE[[#This Row],[SUB]]=0, "-", BS_CONTROLE[[#This Row],[SUB]])</f>
        <v>-</v>
      </c>
      <c r="AP74" s="280" t="str">
        <f>IF(BS_CONTROLE[[#This Row],[KM - Inicio]]=0, "-", BS_CONTROLE[[#This Row],[KM - Inicio]])</f>
        <v>-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BASE_MAPA!$D$2:$D$359, BASE_MAPA!$I$2:$I$359), "ERRO")</f>
        <v>ERRO</v>
      </c>
      <c r="BF74" s="281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44:K400 J36:K37 J30:K34" name="Range1_8_1"/>
    <protectedRange sqref="O408:Q450 O15:Q18 O21:Q21 O23:Q23 O28:Q28 O44:Q400 O40:Q40 O36:Q37 O30:Q34" name="Range1_9_1"/>
    <protectedRange sqref="V408:Y450 Y6:Y12 X13:Y14 V21:Y21 V15:Y18 Y19:Y20 X28 Y23:Y31 V45:Y51 Y37:Y38 Y40:Y44 V36 Y35 V32:Y34 X36:Y36 V53:Y400 Y52" name="Range1_11_1"/>
    <protectedRange sqref="Z408:AD450 Z6:Z15 Z21:AD21 Z16:AD18 Z23:Z28 Z45:AD51 Z37 Z41:Z43 Z36:AD36 Z32:AD34 Z53:AD400" name="Range1_12_1"/>
    <protectedRange sqref="BF6:BF552" name="Range1_18_1"/>
    <protectedRange sqref="J401:K407 J6:K13 J26:K27 J40:K42" name="Range1_8_1_1"/>
    <protectedRange sqref="O401:Q406 O6:Q11 O12 O26:Q27 O41:Q42" name="Range1_9_1_1"/>
    <protectedRange sqref="O407:Q407 O13:Q13 P12:Q12" name="Range1_9_1_4"/>
    <protectedRange sqref="Y404 V401:Y403 V405:Y407 V6:X8 V10:X12 V13:W13 V23:X27 V37:X37 V41:X43 W36" name="Range1_11_1_1"/>
    <protectedRange sqref="Z401:AD403 Z405:AD407 AA6:AD8 AA10:AD13 AA23:AD27 AA37:AD37 AA41:AD43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 J35:K35" name="Range1_8_1_3"/>
    <protectedRange sqref="O20:Q20 O35:Q35" name="Range1_9_1_3"/>
    <protectedRange sqref="V20:X20 V35:X35" name="Range1_11_1_3"/>
    <protectedRange sqref="Z20:AD20 Z35:AD35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  <protectedRange sqref="V40:X40" name="Range1_11_1_6"/>
    <protectedRange sqref="Z40:AD40" name="Range1_12_1_5"/>
    <protectedRange sqref="J39:K39" name="Range1_8_1_5"/>
    <protectedRange sqref="O39:Q39" name="Range1_9_1_6"/>
    <protectedRange sqref="Y39" name="Range1_11_1_7"/>
    <protectedRange sqref="V39:X39 V52:X52" name="Range1_11_1_2_2"/>
    <protectedRange sqref="Z39:AD39 Z52:AD52" name="Range1_12_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09" priority="19016" operator="equal">
      <formula>"ERRO"</formula>
    </cfRule>
  </conditionalFormatting>
  <conditionalFormatting sqref="X4 Y475:Y550 Y408:Z474 Y1:Z18 Y21:Z21 Y23:Z26 Z27:Z28 Z31 Y27:Y31 Y40:Z51 Y36:Z37 Y32:Z34 Y53:Z400">
    <cfRule type="cellIs" dxfId="608" priority="19005" operator="equal">
      <formula>"OPORTUNIDADE"</formula>
    </cfRule>
  </conditionalFormatting>
  <conditionalFormatting sqref="AZ6:AZ522">
    <cfRule type="expression" dxfId="607" priority="19000">
      <formula>$BU6=1</formula>
    </cfRule>
  </conditionalFormatting>
  <conditionalFormatting sqref="BQ6:BQ599">
    <cfRule type="cellIs" dxfId="606" priority="19011" operator="equal">
      <formula>"Produção e Intervalo"</formula>
    </cfRule>
    <cfRule type="cellIs" dxfId="605" priority="19012" operator="equal">
      <formula>"Aderente"</formula>
    </cfRule>
    <cfRule type="cellIs" dxfId="604" priority="19013" operator="equal">
      <formula>"Intervalo"</formula>
    </cfRule>
    <cfRule type="cellIs" dxfId="603" priority="19014" operator="equal">
      <formula>"Produção"</formula>
    </cfRule>
    <cfRule type="cellIs" dxfId="602" priority="19015" operator="equal">
      <formula>"ERRO"</formula>
    </cfRule>
  </conditionalFormatting>
  <conditionalFormatting sqref="BR6:BS552">
    <cfRule type="cellIs" dxfId="601" priority="18993" operator="equal">
      <formula>"*"</formula>
    </cfRule>
    <cfRule type="cellIs" dxfId="600" priority="18994" operator="greaterThanOrEqual">
      <formula>1</formula>
    </cfRule>
    <cfRule type="cellIs" dxfId="599" priority="18995" operator="lessThan">
      <formula>1</formula>
    </cfRule>
  </conditionalFormatting>
  <conditionalFormatting sqref="X475:X522 Y475:Y550 Y408:Z474 Y6:Z18 Y21:Z21 Y23:Z26 Z27:Z28 Z31 Y27:Y31 Y40:Z51 Y36:Z37 Y32:Z34 Y53:Z400">
    <cfRule type="cellIs" dxfId="598" priority="18941" operator="equal">
      <formula>"NÃO"</formula>
    </cfRule>
    <cfRule type="cellIs" dxfId="597" priority="18942" operator="equal">
      <formula>"SIM"</formula>
    </cfRule>
  </conditionalFormatting>
  <conditionalFormatting sqref="X475:X522">
    <cfRule type="cellIs" dxfId="596" priority="18940" operator="equal">
      <formula>"OPORTUNIDADE"</formula>
    </cfRule>
  </conditionalFormatting>
  <conditionalFormatting sqref="Z475:Z522">
    <cfRule type="cellIs" dxfId="595" priority="18938" operator="equal">
      <formula>"NÃO"</formula>
    </cfRule>
    <cfRule type="cellIs" dxfId="594" priority="18939" operator="equal">
      <formula>"SIM"</formula>
    </cfRule>
  </conditionalFormatting>
  <conditionalFormatting sqref="Z475:Z522">
    <cfRule type="cellIs" dxfId="593" priority="18937" operator="equal">
      <formula>"OPORTUNIDADE"</formula>
    </cfRule>
  </conditionalFormatting>
  <conditionalFormatting sqref="Y1048575:Y1048576">
    <cfRule type="cellIs" dxfId="592" priority="18822" operator="equal">
      <formula>"OPORTUNIDADE"</formula>
    </cfRule>
  </conditionalFormatting>
  <conditionalFormatting sqref="Y1048575:Y1048576">
    <cfRule type="cellIs" dxfId="591" priority="18820" operator="equal">
      <formula>"NÃO"</formula>
    </cfRule>
    <cfRule type="cellIs" dxfId="590" priority="18821" operator="equal">
      <formula>"SIM"</formula>
    </cfRule>
  </conditionalFormatting>
  <conditionalFormatting sqref="Z523:Z548">
    <cfRule type="cellIs" dxfId="589" priority="18557" operator="equal">
      <formula>"OPORTUNIDADE"</formula>
    </cfRule>
  </conditionalFormatting>
  <conditionalFormatting sqref="Z523:Z548">
    <cfRule type="cellIs" dxfId="588" priority="18555" operator="equal">
      <formula>"NÃO"</formula>
    </cfRule>
    <cfRule type="cellIs" dxfId="587" priority="18556" operator="equal">
      <formula>"SIM"</formula>
    </cfRule>
  </conditionalFormatting>
  <conditionalFormatting sqref="X549">
    <cfRule type="cellIs" dxfId="586" priority="18543" operator="equal">
      <formula>"NÃO"</formula>
    </cfRule>
    <cfRule type="cellIs" dxfId="585" priority="18544" operator="equal">
      <formula>"SIM"</formula>
    </cfRule>
  </conditionalFormatting>
  <conditionalFormatting sqref="X549">
    <cfRule type="cellIs" dxfId="584" priority="18542" operator="equal">
      <formula>"OPORTUNIDADE"</formula>
    </cfRule>
  </conditionalFormatting>
  <conditionalFormatting sqref="Z549">
    <cfRule type="cellIs" dxfId="583" priority="18540" operator="equal">
      <formula>"NÃO"</formula>
    </cfRule>
    <cfRule type="cellIs" dxfId="582" priority="18541" operator="equal">
      <formula>"SIM"</formula>
    </cfRule>
  </conditionalFormatting>
  <conditionalFormatting sqref="Z549">
    <cfRule type="cellIs" dxfId="581" priority="18539" operator="equal">
      <formula>"OPORTUNIDADE"</formula>
    </cfRule>
  </conditionalFormatting>
  <conditionalFormatting sqref="BI549">
    <cfRule type="iconSet" priority="1854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549">
      <iconSet showValue="0">
        <cfvo type="percent" val="0"/>
        <cfvo type="num" val="1"/>
        <cfvo type="num" val="1" gte="0"/>
      </iconSet>
    </cfRule>
    <cfRule type="iconSet" priority="1855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55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580" priority="19159">
      <formula>$BU492=1</formula>
    </cfRule>
  </conditionalFormatting>
  <conditionalFormatting sqref="AZ525:AZ549">
    <cfRule type="expression" dxfId="579" priority="19319">
      <formula>$BU497=1</formula>
    </cfRule>
  </conditionalFormatting>
  <conditionalFormatting sqref="BI523:BI548">
    <cfRule type="iconSet" priority="1932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322">
      <iconSet showValue="0">
        <cfvo type="percent" val="0"/>
        <cfvo type="num" val="1"/>
        <cfvo type="num" val="1" gte="0"/>
      </iconSet>
    </cfRule>
    <cfRule type="iconSet" priority="1932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32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32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32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578" priority="13954" operator="equal">
      <formula>"*"</formula>
    </cfRule>
    <cfRule type="cellIs" dxfId="577" priority="13955" operator="greaterThanOrEqual">
      <formula>1</formula>
    </cfRule>
    <cfRule type="cellIs" dxfId="576" priority="13956" operator="lessThan">
      <formula>1</formula>
    </cfRule>
  </conditionalFormatting>
  <conditionalFormatting sqref="BI6:BI522">
    <cfRule type="iconSet" priority="1934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344">
      <iconSet showValue="0">
        <cfvo type="percent" val="0"/>
        <cfvo type="num" val="1"/>
        <cfvo type="num" val="1" gte="0"/>
      </iconSet>
    </cfRule>
    <cfRule type="iconSet" priority="19345">
      <iconSet showValue="0">
        <cfvo type="percent" val="0"/>
        <cfvo type="num" val="1"/>
        <cfvo type="num" val="1" gte="0"/>
      </iconSet>
    </cfRule>
  </conditionalFormatting>
  <conditionalFormatting sqref="BJ6:BJ7 BJ9:BJ20 BJ22:BJ23 BJ26:BJ41 BJ43:BJ599">
    <cfRule type="iconSet" priority="19361">
      <iconSet showValue="0">
        <cfvo type="percent" val="0"/>
        <cfvo type="num" val="1"/>
        <cfvo type="num" val="1" gte="0"/>
      </iconSet>
    </cfRule>
  </conditionalFormatting>
  <conditionalFormatting sqref="BK16:BK17 BK20 BK32:BK33 BK43:BK599 BK35">
    <cfRule type="iconSet" priority="1936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9 BP26:BP30 BP43:BP599">
    <cfRule type="iconSet" priority="1936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575" priority="662" operator="equal">
      <formula>"OPORTUNIDADE"</formula>
    </cfRule>
  </conditionalFormatting>
  <conditionalFormatting sqref="Y401:Z407">
    <cfRule type="cellIs" dxfId="574" priority="660" operator="equal">
      <formula>"NÃO"</formula>
    </cfRule>
    <cfRule type="cellIs" dxfId="573" priority="661" operator="equal">
      <formula>"SIM"</formula>
    </cfRule>
  </conditionalFormatting>
  <conditionalFormatting sqref="Z404">
    <cfRule type="cellIs" dxfId="572" priority="659" operator="equal">
      <formula>"OPORTUNIDADE"</formula>
    </cfRule>
  </conditionalFormatting>
  <conditionalFormatting sqref="Z404">
    <cfRule type="cellIs" dxfId="571" priority="657" operator="equal">
      <formula>"NÃO"</formula>
    </cfRule>
    <cfRule type="cellIs" dxfId="570" priority="658" operator="equal">
      <formula>"SIM"</formula>
    </cfRule>
  </conditionalFormatting>
  <conditionalFormatting sqref="Z404">
    <cfRule type="cellIs" dxfId="569" priority="656" operator="equal">
      <formula>"OPORTUNIDADE"</formula>
    </cfRule>
  </conditionalFormatting>
  <conditionalFormatting sqref="Z404">
    <cfRule type="cellIs" dxfId="568" priority="654" operator="equal">
      <formula>"NÃO"</formula>
    </cfRule>
    <cfRule type="cellIs" dxfId="567" priority="655" operator="equal">
      <formula>"SIM"</formula>
    </cfRule>
  </conditionalFormatting>
  <conditionalFormatting sqref="Z404">
    <cfRule type="cellIs" dxfId="566" priority="653" operator="equal">
      <formula>"OPORTUNIDADE"</formula>
    </cfRule>
  </conditionalFormatting>
  <conditionalFormatting sqref="Z404">
    <cfRule type="cellIs" dxfId="565" priority="651" operator="equal">
      <formula>"NÃO"</formula>
    </cfRule>
    <cfRule type="cellIs" dxfId="564" priority="652" operator="equal">
      <formula>"SIM"</formula>
    </cfRule>
  </conditionalFormatting>
  <conditionalFormatting sqref="Z404">
    <cfRule type="cellIs" dxfId="563" priority="650" operator="equal">
      <formula>"OPORTUNIDADE"</formula>
    </cfRule>
  </conditionalFormatting>
  <conditionalFormatting sqref="Z404">
    <cfRule type="cellIs" dxfId="562" priority="648" operator="equal">
      <formula>"NÃO"</formula>
    </cfRule>
    <cfRule type="cellIs" dxfId="561" priority="649" operator="equal">
      <formula>"SIM"</formula>
    </cfRule>
  </conditionalFormatting>
  <conditionalFormatting sqref="Z404">
    <cfRule type="cellIs" dxfId="560" priority="647" operator="equal">
      <formula>"OPORTUNIDADE"</formula>
    </cfRule>
  </conditionalFormatting>
  <conditionalFormatting sqref="Z404">
    <cfRule type="cellIs" dxfId="559" priority="645" operator="equal">
      <formula>"NÃO"</formula>
    </cfRule>
    <cfRule type="cellIs" dxfId="558" priority="646" operator="equal">
      <formula>"SIM"</formula>
    </cfRule>
  </conditionalFormatting>
  <conditionalFormatting sqref="Z404">
    <cfRule type="cellIs" dxfId="557" priority="644" operator="equal">
      <formula>"OPORTUNIDADE"</formula>
    </cfRule>
  </conditionalFormatting>
  <conditionalFormatting sqref="Z404">
    <cfRule type="cellIs" dxfId="556" priority="642" operator="equal">
      <formula>"NÃO"</formula>
    </cfRule>
    <cfRule type="cellIs" dxfId="555" priority="643" operator="equal">
      <formula>"SIM"</formula>
    </cfRule>
  </conditionalFormatting>
  <conditionalFormatting sqref="Z404">
    <cfRule type="cellIs" dxfId="554" priority="641" operator="equal">
      <formula>"OPORTUNIDADE"</formula>
    </cfRule>
  </conditionalFormatting>
  <conditionalFormatting sqref="Z404">
    <cfRule type="cellIs" dxfId="553" priority="639" operator="equal">
      <formula>"NÃO"</formula>
    </cfRule>
    <cfRule type="cellIs" dxfId="552" priority="640" operator="equal">
      <formula>"SIM"</formula>
    </cfRule>
  </conditionalFormatting>
  <conditionalFormatting sqref="Z404">
    <cfRule type="cellIs" dxfId="551" priority="638" operator="equal">
      <formula>"OPORTUNIDADE"</formula>
    </cfRule>
  </conditionalFormatting>
  <conditionalFormatting sqref="Z404">
    <cfRule type="cellIs" dxfId="550" priority="636" operator="equal">
      <formula>"NÃO"</formula>
    </cfRule>
    <cfRule type="cellIs" dxfId="549" priority="637" operator="equal">
      <formula>"SIM"</formula>
    </cfRule>
  </conditionalFormatting>
  <conditionalFormatting sqref="Z404">
    <cfRule type="cellIs" dxfId="548" priority="635" operator="equal">
      <formula>"OPORTUNIDADE"</formula>
    </cfRule>
  </conditionalFormatting>
  <conditionalFormatting sqref="Z404">
    <cfRule type="cellIs" dxfId="547" priority="633" operator="equal">
      <formula>"NÃO"</formula>
    </cfRule>
    <cfRule type="cellIs" dxfId="546" priority="634" operator="equal">
      <formula>"SIM"</formula>
    </cfRule>
  </conditionalFormatting>
  <conditionalFormatting sqref="Z404">
    <cfRule type="cellIs" dxfId="545" priority="632" operator="equal">
      <formula>"OPORTUNIDADE"</formula>
    </cfRule>
  </conditionalFormatting>
  <conditionalFormatting sqref="Z404">
    <cfRule type="cellIs" dxfId="544" priority="630" operator="equal">
      <formula>"NÃO"</formula>
    </cfRule>
    <cfRule type="cellIs" dxfId="543" priority="631" operator="equal">
      <formula>"SIM"</formula>
    </cfRule>
  </conditionalFormatting>
  <conditionalFormatting sqref="Z404">
    <cfRule type="cellIs" dxfId="542" priority="629" operator="equal">
      <formula>"OPORTUNIDADE"</formula>
    </cfRule>
  </conditionalFormatting>
  <conditionalFormatting sqref="Z404">
    <cfRule type="cellIs" dxfId="541" priority="627" operator="equal">
      <formula>"NÃO"</formula>
    </cfRule>
    <cfRule type="cellIs" dxfId="540" priority="628" operator="equal">
      <formula>"SIM"</formula>
    </cfRule>
  </conditionalFormatting>
  <conditionalFormatting sqref="Z404">
    <cfRule type="cellIs" dxfId="539" priority="626" operator="equal">
      <formula>"OPORTUNIDADE"</formula>
    </cfRule>
  </conditionalFormatting>
  <conditionalFormatting sqref="Z404">
    <cfRule type="cellIs" dxfId="538" priority="624" operator="equal">
      <formula>"NÃO"</formula>
    </cfRule>
    <cfRule type="cellIs" dxfId="537" priority="625" operator="equal">
      <formula>"SIM"</formula>
    </cfRule>
  </conditionalFormatting>
  <conditionalFormatting sqref="Z404">
    <cfRule type="cellIs" dxfId="536" priority="623" operator="equal">
      <formula>"OPORTUNIDADE"</formula>
    </cfRule>
  </conditionalFormatting>
  <conditionalFormatting sqref="Z404">
    <cfRule type="cellIs" dxfId="535" priority="621" operator="equal">
      <formula>"NÃO"</formula>
    </cfRule>
    <cfRule type="cellIs" dxfId="534" priority="622" operator="equal">
      <formula>"SIM"</formula>
    </cfRule>
  </conditionalFormatting>
  <conditionalFormatting sqref="Z404">
    <cfRule type="cellIs" dxfId="533" priority="620" operator="equal">
      <formula>"OPORTUNIDADE"</formula>
    </cfRule>
  </conditionalFormatting>
  <conditionalFormatting sqref="Z404">
    <cfRule type="cellIs" dxfId="532" priority="618" operator="equal">
      <formula>"NÃO"</formula>
    </cfRule>
    <cfRule type="cellIs" dxfId="531" priority="619" operator="equal">
      <formula>"SIM"</formula>
    </cfRule>
  </conditionalFormatting>
  <conditionalFormatting sqref="Z404">
    <cfRule type="cellIs" dxfId="530" priority="617" operator="equal">
      <formula>"OPORTUNIDADE"</formula>
    </cfRule>
  </conditionalFormatting>
  <conditionalFormatting sqref="Z404">
    <cfRule type="cellIs" dxfId="529" priority="615" operator="equal">
      <formula>"NÃO"</formula>
    </cfRule>
    <cfRule type="cellIs" dxfId="528" priority="616" operator="equal">
      <formula>"SIM"</formula>
    </cfRule>
  </conditionalFormatting>
  <conditionalFormatting sqref="Z404">
    <cfRule type="cellIs" dxfId="527" priority="614" operator="equal">
      <formula>"OPORTUNIDADE"</formula>
    </cfRule>
  </conditionalFormatting>
  <conditionalFormatting sqref="Z404">
    <cfRule type="cellIs" dxfId="526" priority="612" operator="equal">
      <formula>"NÃO"</formula>
    </cfRule>
    <cfRule type="cellIs" dxfId="525" priority="613" operator="equal">
      <formula>"SIM"</formula>
    </cfRule>
  </conditionalFormatting>
  <conditionalFormatting sqref="Z404">
    <cfRule type="cellIs" dxfId="524" priority="611" operator="equal">
      <formula>"OPORTUNIDADE"</formula>
    </cfRule>
  </conditionalFormatting>
  <conditionalFormatting sqref="Z404">
    <cfRule type="cellIs" dxfId="523" priority="609" operator="equal">
      <formula>"NÃO"</formula>
    </cfRule>
    <cfRule type="cellIs" dxfId="522" priority="610" operator="equal">
      <formula>"SIM"</formula>
    </cfRule>
  </conditionalFormatting>
  <conditionalFormatting sqref="Z404">
    <cfRule type="cellIs" dxfId="521" priority="608" operator="equal">
      <formula>"OPORTUNIDADE"</formula>
    </cfRule>
  </conditionalFormatting>
  <conditionalFormatting sqref="Z404">
    <cfRule type="cellIs" dxfId="520" priority="606" operator="equal">
      <formula>"NÃO"</formula>
    </cfRule>
    <cfRule type="cellIs" dxfId="519" priority="607" operator="equal">
      <formula>"SIM"</formula>
    </cfRule>
  </conditionalFormatting>
  <conditionalFormatting sqref="Z404">
    <cfRule type="cellIs" dxfId="518" priority="605" operator="equal">
      <formula>"OPORTUNIDADE"</formula>
    </cfRule>
  </conditionalFormatting>
  <conditionalFormatting sqref="Z404">
    <cfRule type="cellIs" dxfId="517" priority="603" operator="equal">
      <formula>"NÃO"</formula>
    </cfRule>
    <cfRule type="cellIs" dxfId="516" priority="604" operator="equal">
      <formula>"SIM"</formula>
    </cfRule>
  </conditionalFormatting>
  <conditionalFormatting sqref="Z404">
    <cfRule type="cellIs" dxfId="515" priority="602" operator="equal">
      <formula>"OPORTUNIDADE"</formula>
    </cfRule>
  </conditionalFormatting>
  <conditionalFormatting sqref="Z404">
    <cfRule type="cellIs" dxfId="514" priority="600" operator="equal">
      <formula>"NÃO"</formula>
    </cfRule>
    <cfRule type="cellIs" dxfId="513" priority="601" operator="equal">
      <formula>"SIM"</formula>
    </cfRule>
  </conditionalFormatting>
  <conditionalFormatting sqref="Z404">
    <cfRule type="cellIs" dxfId="512" priority="599" operator="equal">
      <formula>"OPORTUNIDADE"</formula>
    </cfRule>
  </conditionalFormatting>
  <conditionalFormatting sqref="Z404">
    <cfRule type="cellIs" dxfId="511" priority="597" operator="equal">
      <formula>"NÃO"</formula>
    </cfRule>
    <cfRule type="cellIs" dxfId="510" priority="598" operator="equal">
      <formula>"SIM"</formula>
    </cfRule>
  </conditionalFormatting>
  <conditionalFormatting sqref="Z404">
    <cfRule type="cellIs" dxfId="509" priority="596" operator="equal">
      <formula>"OPORTUNIDADE"</formula>
    </cfRule>
  </conditionalFormatting>
  <conditionalFormatting sqref="Z404">
    <cfRule type="cellIs" dxfId="508" priority="594" operator="equal">
      <formula>"NÃO"</formula>
    </cfRule>
    <cfRule type="cellIs" dxfId="507" priority="595" operator="equal">
      <formula>"SIM"</formula>
    </cfRule>
  </conditionalFormatting>
  <conditionalFormatting sqref="Z404">
    <cfRule type="cellIs" dxfId="506" priority="593" operator="equal">
      <formula>"OPORTUNIDADE"</formula>
    </cfRule>
  </conditionalFormatting>
  <conditionalFormatting sqref="Z404">
    <cfRule type="cellIs" dxfId="505" priority="591" operator="equal">
      <formula>"NÃO"</formula>
    </cfRule>
    <cfRule type="cellIs" dxfId="504" priority="592" operator="equal">
      <formula>"SIM"</formula>
    </cfRule>
  </conditionalFormatting>
  <conditionalFormatting sqref="Z404">
    <cfRule type="cellIs" dxfId="503" priority="590" operator="equal">
      <formula>"OPORTUNIDADE"</formula>
    </cfRule>
  </conditionalFormatting>
  <conditionalFormatting sqref="Z404">
    <cfRule type="cellIs" dxfId="502" priority="588" operator="equal">
      <formula>"NÃO"</formula>
    </cfRule>
    <cfRule type="cellIs" dxfId="501" priority="589" operator="equal">
      <formula>"SIM"</formula>
    </cfRule>
  </conditionalFormatting>
  <conditionalFormatting sqref="Y404">
    <cfRule type="cellIs" dxfId="500" priority="587" operator="equal">
      <formula>"OPORTUNIDADE"</formula>
    </cfRule>
  </conditionalFormatting>
  <conditionalFormatting sqref="Y404">
    <cfRule type="cellIs" dxfId="499" priority="585" operator="equal">
      <formula>"NÃO"</formula>
    </cfRule>
    <cfRule type="cellIs" dxfId="498" priority="586" operator="equal">
      <formula>"SIM"</formula>
    </cfRule>
  </conditionalFormatting>
  <conditionalFormatting sqref="Y404">
    <cfRule type="cellIs" dxfId="497" priority="584" operator="equal">
      <formula>"OPORTUNIDADE"</formula>
    </cfRule>
  </conditionalFormatting>
  <conditionalFormatting sqref="Y404">
    <cfRule type="cellIs" dxfId="496" priority="582" operator="equal">
      <formula>"NÃO"</formula>
    </cfRule>
    <cfRule type="cellIs" dxfId="495" priority="583" operator="equal">
      <formula>"SIM"</formula>
    </cfRule>
  </conditionalFormatting>
  <conditionalFormatting sqref="Y404">
    <cfRule type="cellIs" dxfId="494" priority="581" operator="equal">
      <formula>"OPORTUNIDADE"</formula>
    </cfRule>
  </conditionalFormatting>
  <conditionalFormatting sqref="Y404">
    <cfRule type="cellIs" dxfId="493" priority="579" operator="equal">
      <formula>"NÃO"</formula>
    </cfRule>
    <cfRule type="cellIs" dxfId="492" priority="580" operator="equal">
      <formula>"SIM"</formula>
    </cfRule>
  </conditionalFormatting>
  <conditionalFormatting sqref="Y404">
    <cfRule type="cellIs" dxfId="491" priority="578" operator="equal">
      <formula>"OPORTUNIDADE"</formula>
    </cfRule>
  </conditionalFormatting>
  <conditionalFormatting sqref="Y404">
    <cfRule type="cellIs" dxfId="490" priority="576" operator="equal">
      <formula>"NÃO"</formula>
    </cfRule>
    <cfRule type="cellIs" dxfId="489" priority="577" operator="equal">
      <formula>"SIM"</formula>
    </cfRule>
  </conditionalFormatting>
  <conditionalFormatting sqref="Y404">
    <cfRule type="cellIs" dxfId="488" priority="575" operator="equal">
      <formula>"OPORTUNIDADE"</formula>
    </cfRule>
  </conditionalFormatting>
  <conditionalFormatting sqref="Y404">
    <cfRule type="cellIs" dxfId="487" priority="573" operator="equal">
      <formula>"NÃO"</formula>
    </cfRule>
    <cfRule type="cellIs" dxfId="486" priority="574" operator="equal">
      <formula>"SIM"</formula>
    </cfRule>
  </conditionalFormatting>
  <conditionalFormatting sqref="Y404">
    <cfRule type="cellIs" dxfId="485" priority="572" operator="equal">
      <formula>"OPORTUNIDADE"</formula>
    </cfRule>
  </conditionalFormatting>
  <conditionalFormatting sqref="Y404">
    <cfRule type="cellIs" dxfId="484" priority="570" operator="equal">
      <formula>"NÃO"</formula>
    </cfRule>
    <cfRule type="cellIs" dxfId="483" priority="571" operator="equal">
      <formula>"SIM"</formula>
    </cfRule>
  </conditionalFormatting>
  <conditionalFormatting sqref="Y404">
    <cfRule type="cellIs" dxfId="482" priority="569" operator="equal">
      <formula>"OPORTUNIDADE"</formula>
    </cfRule>
  </conditionalFormatting>
  <conditionalFormatting sqref="Y404">
    <cfRule type="cellIs" dxfId="481" priority="567" operator="equal">
      <formula>"NÃO"</formula>
    </cfRule>
    <cfRule type="cellIs" dxfId="480" priority="568" operator="equal">
      <formula>"SIM"</formula>
    </cfRule>
  </conditionalFormatting>
  <conditionalFormatting sqref="Y404">
    <cfRule type="cellIs" dxfId="479" priority="566" operator="equal">
      <formula>"OPORTUNIDADE"</formula>
    </cfRule>
  </conditionalFormatting>
  <conditionalFormatting sqref="Y404">
    <cfRule type="cellIs" dxfId="478" priority="564" operator="equal">
      <formula>"NÃO"</formula>
    </cfRule>
    <cfRule type="cellIs" dxfId="477" priority="565" operator="equal">
      <formula>"SIM"</formula>
    </cfRule>
  </conditionalFormatting>
  <conditionalFormatting sqref="Y404">
    <cfRule type="cellIs" dxfId="476" priority="563" operator="equal">
      <formula>"OPORTUNIDADE"</formula>
    </cfRule>
  </conditionalFormatting>
  <conditionalFormatting sqref="Y404">
    <cfRule type="cellIs" dxfId="475" priority="561" operator="equal">
      <formula>"NÃO"</formula>
    </cfRule>
    <cfRule type="cellIs" dxfId="474" priority="562" operator="equal">
      <formula>"SIM"</formula>
    </cfRule>
  </conditionalFormatting>
  <conditionalFormatting sqref="Y404">
    <cfRule type="cellIs" dxfId="473" priority="560" operator="equal">
      <formula>"OPORTUNIDADE"</formula>
    </cfRule>
  </conditionalFormatting>
  <conditionalFormatting sqref="Y404">
    <cfRule type="cellIs" dxfId="472" priority="558" operator="equal">
      <formula>"NÃO"</formula>
    </cfRule>
    <cfRule type="cellIs" dxfId="471" priority="559" operator="equal">
      <formula>"SIM"</formula>
    </cfRule>
  </conditionalFormatting>
  <conditionalFormatting sqref="Y404">
    <cfRule type="cellIs" dxfId="470" priority="557" operator="equal">
      <formula>"OPORTUNIDADE"</formula>
    </cfRule>
  </conditionalFormatting>
  <conditionalFormatting sqref="Y404">
    <cfRule type="cellIs" dxfId="469" priority="555" operator="equal">
      <formula>"NÃO"</formula>
    </cfRule>
    <cfRule type="cellIs" dxfId="468" priority="556" operator="equal">
      <formula>"SIM"</formula>
    </cfRule>
  </conditionalFormatting>
  <conditionalFormatting sqref="Y404">
    <cfRule type="cellIs" dxfId="467" priority="554" operator="equal">
      <formula>"OPORTUNIDADE"</formula>
    </cfRule>
  </conditionalFormatting>
  <conditionalFormatting sqref="Y404">
    <cfRule type="cellIs" dxfId="466" priority="552" operator="equal">
      <formula>"NÃO"</formula>
    </cfRule>
    <cfRule type="cellIs" dxfId="465" priority="553" operator="equal">
      <formula>"SIM"</formula>
    </cfRule>
  </conditionalFormatting>
  <conditionalFormatting sqref="Y404">
    <cfRule type="cellIs" dxfId="464" priority="551" operator="equal">
      <formula>"OPORTUNIDADE"</formula>
    </cfRule>
  </conditionalFormatting>
  <conditionalFormatting sqref="Y404">
    <cfRule type="cellIs" dxfId="463" priority="549" operator="equal">
      <formula>"NÃO"</formula>
    </cfRule>
    <cfRule type="cellIs" dxfId="462" priority="550" operator="equal">
      <formula>"SIM"</formula>
    </cfRule>
  </conditionalFormatting>
  <conditionalFormatting sqref="Y404">
    <cfRule type="cellIs" dxfId="461" priority="548" operator="equal">
      <formula>"OPORTUNIDADE"</formula>
    </cfRule>
  </conditionalFormatting>
  <conditionalFormatting sqref="Y404">
    <cfRule type="cellIs" dxfId="460" priority="546" operator="equal">
      <formula>"NÃO"</formula>
    </cfRule>
    <cfRule type="cellIs" dxfId="459" priority="547" operator="equal">
      <formula>"SIM"</formula>
    </cfRule>
  </conditionalFormatting>
  <conditionalFormatting sqref="Y404">
    <cfRule type="cellIs" dxfId="458" priority="545" operator="equal">
      <formula>"OPORTUNIDADE"</formula>
    </cfRule>
  </conditionalFormatting>
  <conditionalFormatting sqref="Y404">
    <cfRule type="cellIs" dxfId="457" priority="543" operator="equal">
      <formula>"NÃO"</formula>
    </cfRule>
    <cfRule type="cellIs" dxfId="456" priority="544" operator="equal">
      <formula>"SIM"</formula>
    </cfRule>
  </conditionalFormatting>
  <conditionalFormatting sqref="Y404">
    <cfRule type="cellIs" dxfId="455" priority="542" operator="equal">
      <formula>"OPORTUNIDADE"</formula>
    </cfRule>
  </conditionalFormatting>
  <conditionalFormatting sqref="Y404">
    <cfRule type="cellIs" dxfId="454" priority="540" operator="equal">
      <formula>"NÃO"</formula>
    </cfRule>
    <cfRule type="cellIs" dxfId="453" priority="541" operator="equal">
      <formula>"SIM"</formula>
    </cfRule>
  </conditionalFormatting>
  <conditionalFormatting sqref="Y404">
    <cfRule type="cellIs" dxfId="452" priority="539" operator="equal">
      <formula>"OPORTUNIDADE"</formula>
    </cfRule>
  </conditionalFormatting>
  <conditionalFormatting sqref="Y404">
    <cfRule type="cellIs" dxfId="451" priority="537" operator="equal">
      <formula>"NÃO"</formula>
    </cfRule>
    <cfRule type="cellIs" dxfId="450" priority="538" operator="equal">
      <formula>"SIM"</formula>
    </cfRule>
  </conditionalFormatting>
  <conditionalFormatting sqref="Y404">
    <cfRule type="cellIs" dxfId="449" priority="536" operator="equal">
      <formula>"OPORTUNIDADE"</formula>
    </cfRule>
  </conditionalFormatting>
  <conditionalFormatting sqref="Y404">
    <cfRule type="cellIs" dxfId="448" priority="534" operator="equal">
      <formula>"NÃO"</formula>
    </cfRule>
    <cfRule type="cellIs" dxfId="447" priority="535" operator="equal">
      <formula>"SIM"</formula>
    </cfRule>
  </conditionalFormatting>
  <conditionalFormatting sqref="Y404">
    <cfRule type="cellIs" dxfId="446" priority="533" operator="equal">
      <formula>"OPORTUNIDADE"</formula>
    </cfRule>
  </conditionalFormatting>
  <conditionalFormatting sqref="Y404">
    <cfRule type="cellIs" dxfId="445" priority="531" operator="equal">
      <formula>"NÃO"</formula>
    </cfRule>
    <cfRule type="cellIs" dxfId="444" priority="532" operator="equal">
      <formula>"SIM"</formula>
    </cfRule>
  </conditionalFormatting>
  <conditionalFormatting sqref="Y404">
    <cfRule type="cellIs" dxfId="443" priority="530" operator="equal">
      <formula>"OPORTUNIDADE"</formula>
    </cfRule>
  </conditionalFormatting>
  <conditionalFormatting sqref="Y404">
    <cfRule type="cellIs" dxfId="442" priority="528" operator="equal">
      <formula>"NÃO"</formula>
    </cfRule>
    <cfRule type="cellIs" dxfId="441" priority="529" operator="equal">
      <formula>"SIM"</formula>
    </cfRule>
  </conditionalFormatting>
  <conditionalFormatting sqref="Y404">
    <cfRule type="cellIs" dxfId="440" priority="527" operator="equal">
      <formula>"OPORTUNIDADE"</formula>
    </cfRule>
  </conditionalFormatting>
  <conditionalFormatting sqref="Y404">
    <cfRule type="cellIs" dxfId="439" priority="525" operator="equal">
      <formula>"NÃO"</formula>
    </cfRule>
    <cfRule type="cellIs" dxfId="438" priority="526" operator="equal">
      <formula>"SIM"</formula>
    </cfRule>
  </conditionalFormatting>
  <conditionalFormatting sqref="Y404">
    <cfRule type="cellIs" dxfId="437" priority="524" operator="equal">
      <formula>"OPORTUNIDADE"</formula>
    </cfRule>
  </conditionalFormatting>
  <conditionalFormatting sqref="Y404">
    <cfRule type="cellIs" dxfId="436" priority="522" operator="equal">
      <formula>"NÃO"</formula>
    </cfRule>
    <cfRule type="cellIs" dxfId="435" priority="523" operator="equal">
      <formula>"SIM"</formula>
    </cfRule>
  </conditionalFormatting>
  <conditionalFormatting sqref="Y404">
    <cfRule type="cellIs" dxfId="434" priority="521" operator="equal">
      <formula>"OPORTUNIDADE"</formula>
    </cfRule>
  </conditionalFormatting>
  <conditionalFormatting sqref="Y404">
    <cfRule type="cellIs" dxfId="433" priority="519" operator="equal">
      <formula>"NÃO"</formula>
    </cfRule>
    <cfRule type="cellIs" dxfId="432" priority="520" operator="equal">
      <formula>"SIM"</formula>
    </cfRule>
  </conditionalFormatting>
  <conditionalFormatting sqref="Y404">
    <cfRule type="cellIs" dxfId="431" priority="518" operator="equal">
      <formula>"OPORTUNIDADE"</formula>
    </cfRule>
  </conditionalFormatting>
  <conditionalFormatting sqref="Y404">
    <cfRule type="cellIs" dxfId="430" priority="516" operator="equal">
      <formula>"NÃO"</formula>
    </cfRule>
    <cfRule type="cellIs" dxfId="429" priority="517" operator="equal">
      <formula>"SIM"</formula>
    </cfRule>
  </conditionalFormatting>
  <conditionalFormatting sqref="Y404">
    <cfRule type="cellIs" dxfId="428" priority="515" operator="equal">
      <formula>"OPORTUNIDADE"</formula>
    </cfRule>
  </conditionalFormatting>
  <conditionalFormatting sqref="Y404">
    <cfRule type="cellIs" dxfId="427" priority="513" operator="equal">
      <formula>"NÃO"</formula>
    </cfRule>
    <cfRule type="cellIs" dxfId="426" priority="514" operator="equal">
      <formula>"SIM"</formula>
    </cfRule>
  </conditionalFormatting>
  <conditionalFormatting sqref="Y404">
    <cfRule type="cellIs" dxfId="425" priority="512" operator="equal">
      <formula>"OPORTUNIDADE"</formula>
    </cfRule>
  </conditionalFormatting>
  <conditionalFormatting sqref="Y404">
    <cfRule type="cellIs" dxfId="424" priority="510" operator="equal">
      <formula>"NÃO"</formula>
    </cfRule>
    <cfRule type="cellIs" dxfId="423" priority="511" operator="equal">
      <formula>"SIM"</formula>
    </cfRule>
  </conditionalFormatting>
  <conditionalFormatting sqref="Y404">
    <cfRule type="cellIs" dxfId="422" priority="509" operator="equal">
      <formula>"OPORTUNIDADE"</formula>
    </cfRule>
  </conditionalFormatting>
  <conditionalFormatting sqref="Y404">
    <cfRule type="cellIs" dxfId="421" priority="507" operator="equal">
      <formula>"NÃO"</formula>
    </cfRule>
    <cfRule type="cellIs" dxfId="420" priority="508" operator="equal">
      <formula>"SIM"</formula>
    </cfRule>
  </conditionalFormatting>
  <conditionalFormatting sqref="Y404">
    <cfRule type="cellIs" dxfId="419" priority="506" operator="equal">
      <formula>"OPORTUNIDADE"</formula>
    </cfRule>
  </conditionalFormatting>
  <conditionalFormatting sqref="Y404">
    <cfRule type="cellIs" dxfId="418" priority="504" operator="equal">
      <formula>"NÃO"</formula>
    </cfRule>
    <cfRule type="cellIs" dxfId="417" priority="505" operator="equal">
      <formula>"SIM"</formula>
    </cfRule>
  </conditionalFormatting>
  <conditionalFormatting sqref="Y404">
    <cfRule type="cellIs" dxfId="416" priority="503" operator="equal">
      <formula>"OPORTUNIDADE"</formula>
    </cfRule>
  </conditionalFormatting>
  <conditionalFormatting sqref="Y404">
    <cfRule type="cellIs" dxfId="415" priority="501" operator="equal">
      <formula>"NÃO"</formula>
    </cfRule>
    <cfRule type="cellIs" dxfId="414" priority="502" operator="equal">
      <formula>"SIM"</formula>
    </cfRule>
  </conditionalFormatting>
  <conditionalFormatting sqref="Y404">
    <cfRule type="cellIs" dxfId="413" priority="500" operator="equal">
      <formula>"OPORTUNIDADE"</formula>
    </cfRule>
  </conditionalFormatting>
  <conditionalFormatting sqref="Y404">
    <cfRule type="cellIs" dxfId="412" priority="498" operator="equal">
      <formula>"NÃO"</formula>
    </cfRule>
    <cfRule type="cellIs" dxfId="411" priority="499" operator="equal">
      <formula>"SIM"</formula>
    </cfRule>
  </conditionalFormatting>
  <conditionalFormatting sqref="Y404">
    <cfRule type="cellIs" dxfId="410" priority="497" operator="equal">
      <formula>"OPORTUNIDADE"</formula>
    </cfRule>
  </conditionalFormatting>
  <conditionalFormatting sqref="Y404">
    <cfRule type="cellIs" dxfId="409" priority="495" operator="equal">
      <formula>"NÃO"</formula>
    </cfRule>
    <cfRule type="cellIs" dxfId="408" priority="496" operator="equal">
      <formula>"SIM"</formula>
    </cfRule>
  </conditionalFormatting>
  <conditionalFormatting sqref="Y404">
    <cfRule type="cellIs" dxfId="407" priority="494" operator="equal">
      <formula>"OPORTUNIDADE"</formula>
    </cfRule>
  </conditionalFormatting>
  <conditionalFormatting sqref="Y404">
    <cfRule type="cellIs" dxfId="406" priority="492" operator="equal">
      <formula>"NÃO"</formula>
    </cfRule>
    <cfRule type="cellIs" dxfId="405" priority="493" operator="equal">
      <formula>"SIM"</formula>
    </cfRule>
  </conditionalFormatting>
  <conditionalFormatting sqref="Y404">
    <cfRule type="cellIs" dxfId="404" priority="491" operator="equal">
      <formula>"OPORTUNIDADE"</formula>
    </cfRule>
  </conditionalFormatting>
  <conditionalFormatting sqref="Y404">
    <cfRule type="cellIs" dxfId="403" priority="489" operator="equal">
      <formula>"NÃO"</formula>
    </cfRule>
    <cfRule type="cellIs" dxfId="402" priority="490" operator="equal">
      <formula>"SIM"</formula>
    </cfRule>
  </conditionalFormatting>
  <conditionalFormatting sqref="Y407">
    <cfRule type="cellIs" dxfId="401" priority="488" operator="equal">
      <formula>"OPORTUNIDADE"</formula>
    </cfRule>
  </conditionalFormatting>
  <conditionalFormatting sqref="Y407">
    <cfRule type="cellIs" dxfId="400" priority="486" operator="equal">
      <formula>"NÃO"</formula>
    </cfRule>
    <cfRule type="cellIs" dxfId="399" priority="487" operator="equal">
      <formula>"SIM"</formula>
    </cfRule>
  </conditionalFormatting>
  <conditionalFormatting sqref="Z407">
    <cfRule type="cellIs" dxfId="398" priority="485" operator="equal">
      <formula>"OPORTUNIDADE"</formula>
    </cfRule>
  </conditionalFormatting>
  <conditionalFormatting sqref="Z407">
    <cfRule type="cellIs" dxfId="397" priority="483" operator="equal">
      <formula>"NÃO"</formula>
    </cfRule>
    <cfRule type="cellIs" dxfId="396" priority="484" operator="equal">
      <formula>"SIM"</formula>
    </cfRule>
  </conditionalFormatting>
  <conditionalFormatting sqref="Z407">
    <cfRule type="cellIs" dxfId="395" priority="482" operator="equal">
      <formula>"OPORTUNIDADE"</formula>
    </cfRule>
  </conditionalFormatting>
  <conditionalFormatting sqref="Z407">
    <cfRule type="cellIs" dxfId="394" priority="480" operator="equal">
      <formula>"NÃO"</formula>
    </cfRule>
    <cfRule type="cellIs" dxfId="393" priority="481" operator="equal">
      <formula>"SIM"</formula>
    </cfRule>
  </conditionalFormatting>
  <conditionalFormatting sqref="Z407">
    <cfRule type="cellIs" dxfId="392" priority="479" operator="equal">
      <formula>"OPORTUNIDADE"</formula>
    </cfRule>
  </conditionalFormatting>
  <conditionalFormatting sqref="Z407">
    <cfRule type="cellIs" dxfId="391" priority="477" operator="equal">
      <formula>"NÃO"</formula>
    </cfRule>
    <cfRule type="cellIs" dxfId="390" priority="478" operator="equal">
      <formula>"SIM"</formula>
    </cfRule>
  </conditionalFormatting>
  <conditionalFormatting sqref="Z407">
    <cfRule type="cellIs" dxfId="389" priority="476" operator="equal">
      <formula>"OPORTUNIDADE"</formula>
    </cfRule>
  </conditionalFormatting>
  <conditionalFormatting sqref="Z407">
    <cfRule type="cellIs" dxfId="388" priority="474" operator="equal">
      <formula>"NÃO"</formula>
    </cfRule>
    <cfRule type="cellIs" dxfId="387" priority="475" operator="equal">
      <formula>"SIM"</formula>
    </cfRule>
  </conditionalFormatting>
  <conditionalFormatting sqref="Z407">
    <cfRule type="cellIs" dxfId="386" priority="473" operator="equal">
      <formula>"OPORTUNIDADE"</formula>
    </cfRule>
  </conditionalFormatting>
  <conditionalFormatting sqref="Z407">
    <cfRule type="cellIs" dxfId="385" priority="471" operator="equal">
      <formula>"NÃO"</formula>
    </cfRule>
    <cfRule type="cellIs" dxfId="384" priority="472" operator="equal">
      <formula>"SIM"</formula>
    </cfRule>
  </conditionalFormatting>
  <conditionalFormatting sqref="BK10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3" priority="466" operator="equal">
      <formula>"OPORTUNIDADE"</formula>
    </cfRule>
  </conditionalFormatting>
  <conditionalFormatting sqref="Z20">
    <cfRule type="cellIs" dxfId="382" priority="464" operator="equal">
      <formula>"NÃO"</formula>
    </cfRule>
    <cfRule type="cellIs" dxfId="381" priority="465" operator="equal">
      <formula>"SIM"</formula>
    </cfRule>
  </conditionalFormatting>
  <conditionalFormatting sqref="Y20">
    <cfRule type="cellIs" dxfId="380" priority="463" operator="equal">
      <formula>"OPORTUNIDADE"</formula>
    </cfRule>
  </conditionalFormatting>
  <conditionalFormatting sqref="Y20">
    <cfRule type="cellIs" dxfId="379" priority="461" operator="equal">
      <formula>"NÃO"</formula>
    </cfRule>
    <cfRule type="cellIs" dxfId="378" priority="462" operator="equal">
      <formula>"SIM"</formula>
    </cfRule>
  </conditionalFormatting>
  <conditionalFormatting sqref="Z19">
    <cfRule type="cellIs" dxfId="377" priority="460" operator="equal">
      <formula>"OPORTUNIDADE"</formula>
    </cfRule>
  </conditionalFormatting>
  <conditionalFormatting sqref="Z19">
    <cfRule type="cellIs" dxfId="376" priority="458" operator="equal">
      <formula>"NÃO"</formula>
    </cfRule>
    <cfRule type="cellIs" dxfId="375" priority="459" operator="equal">
      <formula>"SIM"</formula>
    </cfRule>
  </conditionalFormatting>
  <conditionalFormatting sqref="Z19">
    <cfRule type="cellIs" dxfId="374" priority="442" operator="equal">
      <formula>"OPORTUNIDADE"</formula>
    </cfRule>
  </conditionalFormatting>
  <conditionalFormatting sqref="Z19">
    <cfRule type="cellIs" dxfId="373" priority="440" operator="equal">
      <formula>"NÃO"</formula>
    </cfRule>
    <cfRule type="cellIs" dxfId="372" priority="441" operator="equal">
      <formula>"SIM"</formula>
    </cfRule>
  </conditionalFormatting>
  <conditionalFormatting sqref="Z19">
    <cfRule type="cellIs" dxfId="371" priority="439" operator="equal">
      <formula>"OPORTUNIDADE"</formula>
    </cfRule>
  </conditionalFormatting>
  <conditionalFormatting sqref="Z19">
    <cfRule type="cellIs" dxfId="370" priority="437" operator="equal">
      <formula>"NÃO"</formula>
    </cfRule>
    <cfRule type="cellIs" dxfId="369" priority="438" operator="equal">
      <formula>"SIM"</formula>
    </cfRule>
  </conditionalFormatting>
  <conditionalFormatting sqref="Z19">
    <cfRule type="cellIs" dxfId="368" priority="436" operator="equal">
      <formula>"OPORTUNIDADE"</formula>
    </cfRule>
  </conditionalFormatting>
  <conditionalFormatting sqref="Z19">
    <cfRule type="cellIs" dxfId="367" priority="434" operator="equal">
      <formula>"NÃO"</formula>
    </cfRule>
    <cfRule type="cellIs" dxfId="366" priority="435" operator="equal">
      <formula>"SIM"</formula>
    </cfRule>
  </conditionalFormatting>
  <conditionalFormatting sqref="Z19">
    <cfRule type="cellIs" dxfId="365" priority="433" operator="equal">
      <formula>"OPORTUNIDADE"</formula>
    </cfRule>
  </conditionalFormatting>
  <conditionalFormatting sqref="Z19">
    <cfRule type="cellIs" dxfId="364" priority="431" operator="equal">
      <formula>"NÃO"</formula>
    </cfRule>
    <cfRule type="cellIs" dxfId="363" priority="432" operator="equal">
      <formula>"SIM"</formula>
    </cfRule>
  </conditionalFormatting>
  <conditionalFormatting sqref="Z19">
    <cfRule type="cellIs" dxfId="362" priority="430" operator="equal">
      <formula>"OPORTUNIDADE"</formula>
    </cfRule>
  </conditionalFormatting>
  <conditionalFormatting sqref="Z19">
    <cfRule type="cellIs" dxfId="361" priority="428" operator="equal">
      <formula>"NÃO"</formula>
    </cfRule>
    <cfRule type="cellIs" dxfId="360" priority="429" operator="equal">
      <formula>"SIM"</formula>
    </cfRule>
  </conditionalFormatting>
  <conditionalFormatting sqref="Z19">
    <cfRule type="cellIs" dxfId="359" priority="427" operator="equal">
      <formula>"OPORTUNIDADE"</formula>
    </cfRule>
  </conditionalFormatting>
  <conditionalFormatting sqref="Z19">
    <cfRule type="cellIs" dxfId="358" priority="425" operator="equal">
      <formula>"NÃO"</formula>
    </cfRule>
    <cfRule type="cellIs" dxfId="357" priority="426" operator="equal">
      <formula>"SIM"</formula>
    </cfRule>
  </conditionalFormatting>
  <conditionalFormatting sqref="Z19">
    <cfRule type="cellIs" dxfId="356" priority="424" operator="equal">
      <formula>"OPORTUNIDADE"</formula>
    </cfRule>
  </conditionalFormatting>
  <conditionalFormatting sqref="Z19">
    <cfRule type="cellIs" dxfId="355" priority="422" operator="equal">
      <formula>"NÃO"</formula>
    </cfRule>
    <cfRule type="cellIs" dxfId="354" priority="423" operator="equal">
      <formula>"SIM"</formula>
    </cfRule>
  </conditionalFormatting>
  <conditionalFormatting sqref="Z19">
    <cfRule type="cellIs" dxfId="353" priority="421" operator="equal">
      <formula>"OPORTUNIDADE"</formula>
    </cfRule>
  </conditionalFormatting>
  <conditionalFormatting sqref="Z19">
    <cfRule type="cellIs" dxfId="352" priority="419" operator="equal">
      <formula>"NÃO"</formula>
    </cfRule>
    <cfRule type="cellIs" dxfId="351" priority="420" operator="equal">
      <formula>"SIM"</formula>
    </cfRule>
  </conditionalFormatting>
  <conditionalFormatting sqref="Z19">
    <cfRule type="cellIs" dxfId="350" priority="418" operator="equal">
      <formula>"OPORTUNIDADE"</formula>
    </cfRule>
  </conditionalFormatting>
  <conditionalFormatting sqref="Z19">
    <cfRule type="cellIs" dxfId="349" priority="416" operator="equal">
      <formula>"NÃO"</formula>
    </cfRule>
    <cfRule type="cellIs" dxfId="348" priority="417" operator="equal">
      <formula>"SIM"</formula>
    </cfRule>
  </conditionalFormatting>
  <conditionalFormatting sqref="Z19">
    <cfRule type="cellIs" dxfId="347" priority="412" operator="equal">
      <formula>"OPORTUNIDADE"</formula>
    </cfRule>
  </conditionalFormatting>
  <conditionalFormatting sqref="Z19">
    <cfRule type="cellIs" dxfId="346" priority="410" operator="equal">
      <formula>"NÃO"</formula>
    </cfRule>
    <cfRule type="cellIs" dxfId="345" priority="411" operator="equal">
      <formula>"SIM"</formula>
    </cfRule>
  </conditionalFormatting>
  <conditionalFormatting sqref="Z19">
    <cfRule type="cellIs" dxfId="344" priority="409" operator="equal">
      <formula>"OPORTUNIDADE"</formula>
    </cfRule>
  </conditionalFormatting>
  <conditionalFormatting sqref="Z19">
    <cfRule type="cellIs" dxfId="343" priority="407" operator="equal">
      <formula>"NÃO"</formula>
    </cfRule>
    <cfRule type="cellIs" dxfId="342" priority="408" operator="equal">
      <formula>"SIM"</formula>
    </cfRule>
  </conditionalFormatting>
  <conditionalFormatting sqref="Y19">
    <cfRule type="cellIs" dxfId="341" priority="376" operator="equal">
      <formula>"OPORTUNIDADE"</formula>
    </cfRule>
  </conditionalFormatting>
  <conditionalFormatting sqref="Y19">
    <cfRule type="cellIs" dxfId="340" priority="374" operator="equal">
      <formula>"NÃO"</formula>
    </cfRule>
    <cfRule type="cellIs" dxfId="339" priority="375" operator="equal">
      <formula>"SIM"</formula>
    </cfRule>
  </conditionalFormatting>
  <conditionalFormatting sqref="Y22:Z22">
    <cfRule type="cellIs" dxfId="338" priority="373" operator="equal">
      <formula>"OPORTUNIDADE"</formula>
    </cfRule>
  </conditionalFormatting>
  <conditionalFormatting sqref="Y22:Z22">
    <cfRule type="cellIs" dxfId="337" priority="371" operator="equal">
      <formula>"NÃO"</formula>
    </cfRule>
    <cfRule type="cellIs" dxfId="336" priority="372" operator="equal">
      <formula>"SIM"</formula>
    </cfRule>
  </conditionalFormatting>
  <conditionalFormatting sqref="BP9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" priority="363" operator="equal">
      <formula>"OPORTUNIDADE"</formula>
    </cfRule>
  </conditionalFormatting>
  <conditionalFormatting sqref="Z30">
    <cfRule type="cellIs" dxfId="334" priority="361" operator="equal">
      <formula>"NÃO"</formula>
    </cfRule>
    <cfRule type="cellIs" dxfId="333" priority="362" operator="equal">
      <formula>"SIM"</formula>
    </cfRule>
  </conditionalFormatting>
  <conditionalFormatting sqref="BK1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2" priority="356" operator="equal">
      <formula>"OPORTUNIDADE"</formula>
    </cfRule>
  </conditionalFormatting>
  <conditionalFormatting sqref="Z27">
    <cfRule type="cellIs" dxfId="331" priority="354" operator="equal">
      <formula>"NÃO"</formula>
    </cfRule>
    <cfRule type="cellIs" dxfId="330" priority="355" operator="equal">
      <formula>"SIM"</formula>
    </cfRule>
  </conditionalFormatting>
  <conditionalFormatting sqref="Z28">
    <cfRule type="cellIs" dxfId="329" priority="350" operator="equal">
      <formula>"OPORTUNIDADE"</formula>
    </cfRule>
  </conditionalFormatting>
  <conditionalFormatting sqref="Z28">
    <cfRule type="cellIs" dxfId="328" priority="348" operator="equal">
      <formula>"NÃO"</formula>
    </cfRule>
    <cfRule type="cellIs" dxfId="327" priority="349" operator="equal">
      <formula>"SIM"</formula>
    </cfRule>
  </conditionalFormatting>
  <conditionalFormatting sqref="Z29">
    <cfRule type="cellIs" dxfId="326" priority="347" operator="equal">
      <formula>"OPORTUNIDADE"</formula>
    </cfRule>
  </conditionalFormatting>
  <conditionalFormatting sqref="Z29">
    <cfRule type="cellIs" dxfId="325" priority="345" operator="equal">
      <formula>"NÃO"</formula>
    </cfRule>
    <cfRule type="cellIs" dxfId="324" priority="346" operator="equal">
      <formula>"SIM"</formula>
    </cfRule>
  </conditionalFormatting>
  <conditionalFormatting sqref="BK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23" priority="339" operator="equal">
      <formula>"OPORTUNIDADE"</formula>
    </cfRule>
  </conditionalFormatting>
  <conditionalFormatting sqref="Z29">
    <cfRule type="cellIs" dxfId="322" priority="337" operator="equal">
      <formula>"NÃO"</formula>
    </cfRule>
    <cfRule type="cellIs" dxfId="321" priority="338" operator="equal">
      <formula>"SIM"</formula>
    </cfRule>
  </conditionalFormatting>
  <conditionalFormatting sqref="Z30">
    <cfRule type="cellIs" dxfId="320" priority="336" operator="equal">
      <formula>"OPORTUNIDADE"</formula>
    </cfRule>
  </conditionalFormatting>
  <conditionalFormatting sqref="Z30">
    <cfRule type="cellIs" dxfId="319" priority="334" operator="equal">
      <formula>"NÃO"</formula>
    </cfRule>
    <cfRule type="cellIs" dxfId="318" priority="335" operator="equal">
      <formula>"SIM"</formula>
    </cfRule>
  </conditionalFormatting>
  <conditionalFormatting sqref="Z31">
    <cfRule type="cellIs" dxfId="317" priority="333" operator="equal">
      <formula>"OPORTUNIDADE"</formula>
    </cfRule>
  </conditionalFormatting>
  <conditionalFormatting sqref="Z31">
    <cfRule type="cellIs" dxfId="316" priority="331" operator="equal">
      <formula>"NÃO"</formula>
    </cfRule>
    <cfRule type="cellIs" dxfId="315" priority="332" operator="equal">
      <formula>"SIM"</formula>
    </cfRule>
  </conditionalFormatting>
  <conditionalFormatting sqref="BK1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14" priority="316" operator="equal">
      <formula>"OPORTUNIDADE"</formula>
    </cfRule>
  </conditionalFormatting>
  <conditionalFormatting sqref="Z40:Z43">
    <cfRule type="cellIs" dxfId="313" priority="314" operator="equal">
      <formula>"NÃO"</formula>
    </cfRule>
    <cfRule type="cellIs" dxfId="312" priority="315" operator="equal">
      <formula>"SIM"</formula>
    </cfRule>
  </conditionalFormatting>
  <conditionalFormatting sqref="Z38">
    <cfRule type="cellIs" dxfId="311" priority="313" operator="equal">
      <formula>"OPORTUNIDADE"</formula>
    </cfRule>
  </conditionalFormatting>
  <conditionalFormatting sqref="Z38">
    <cfRule type="cellIs" dxfId="310" priority="311" operator="equal">
      <formula>"NÃO"</formula>
    </cfRule>
    <cfRule type="cellIs" dxfId="309" priority="312" operator="equal">
      <formula>"SIM"</formula>
    </cfRule>
  </conditionalFormatting>
  <conditionalFormatting sqref="Y38 Y40">
    <cfRule type="cellIs" dxfId="308" priority="310" operator="equal">
      <formula>"OPORTUNIDADE"</formula>
    </cfRule>
  </conditionalFormatting>
  <conditionalFormatting sqref="Y38 Y40">
    <cfRule type="cellIs" dxfId="307" priority="308" operator="equal">
      <formula>"NÃO"</formula>
    </cfRule>
    <cfRule type="cellIs" dxfId="306" priority="309" operator="equal">
      <formula>"SIM"</formula>
    </cfRule>
  </conditionalFormatting>
  <conditionalFormatting sqref="Z41:Z44">
    <cfRule type="cellIs" dxfId="305" priority="307" operator="equal">
      <formula>"OPORTUNIDADE"</formula>
    </cfRule>
  </conditionalFormatting>
  <conditionalFormatting sqref="Z41:Z44">
    <cfRule type="cellIs" dxfId="304" priority="305" operator="equal">
      <formula>"NÃO"</formula>
    </cfRule>
    <cfRule type="cellIs" dxfId="303" priority="306" operator="equal">
      <formula>"SIM"</formula>
    </cfRule>
  </conditionalFormatting>
  <conditionalFormatting sqref="Z41:Z44">
    <cfRule type="cellIs" dxfId="302" priority="304" operator="equal">
      <formula>"OPORTUNIDADE"</formula>
    </cfRule>
  </conditionalFormatting>
  <conditionalFormatting sqref="Z41:Z44">
    <cfRule type="cellIs" dxfId="301" priority="302" operator="equal">
      <formula>"NÃO"</formula>
    </cfRule>
    <cfRule type="cellIs" dxfId="300" priority="303" operator="equal">
      <formula>"SIM"</formula>
    </cfRule>
  </conditionalFormatting>
  <conditionalFormatting sqref="Z42:Z44">
    <cfRule type="cellIs" dxfId="299" priority="301" operator="equal">
      <formula>"OPORTUNIDADE"</formula>
    </cfRule>
  </conditionalFormatting>
  <conditionalFormatting sqref="Z42:Z44">
    <cfRule type="cellIs" dxfId="298" priority="299" operator="equal">
      <formula>"NÃO"</formula>
    </cfRule>
    <cfRule type="cellIs" dxfId="297" priority="300" operator="equal">
      <formula>"SIM"</formula>
    </cfRule>
  </conditionalFormatting>
  <conditionalFormatting sqref="BJ24:BJ25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96" priority="288" operator="equal">
      <formula>"OPORTUNIDADE"</formula>
    </cfRule>
  </conditionalFormatting>
  <conditionalFormatting sqref="Z40">
    <cfRule type="cellIs" dxfId="295" priority="286" operator="equal">
      <formula>"NÃO"</formula>
    </cfRule>
    <cfRule type="cellIs" dxfId="294" priority="287" operator="equal">
      <formula>"SIM"</formula>
    </cfRule>
  </conditionalFormatting>
  <conditionalFormatting sqref="Y39:Z39">
    <cfRule type="cellIs" dxfId="293" priority="285" operator="equal">
      <formula>"OPORTUNIDADE"</formula>
    </cfRule>
  </conditionalFormatting>
  <conditionalFormatting sqref="Y39:Z39">
    <cfRule type="cellIs" dxfId="292" priority="283" operator="equal">
      <formula>"NÃO"</formula>
    </cfRule>
    <cfRule type="cellIs" dxfId="291" priority="284" operator="equal">
      <formula>"SIM"</formula>
    </cfRule>
  </conditionalFormatting>
  <conditionalFormatting sqref="Y39">
    <cfRule type="cellIs" dxfId="290" priority="282" operator="equal">
      <formula>"OPORTUNIDADE"</formula>
    </cfRule>
  </conditionalFormatting>
  <conditionalFormatting sqref="Y39">
    <cfRule type="cellIs" dxfId="289" priority="280" operator="equal">
      <formula>"NÃO"</formula>
    </cfRule>
    <cfRule type="cellIs" dxfId="288" priority="281" operator="equal">
      <formula>"SIM"</formula>
    </cfRule>
  </conditionalFormatting>
  <conditionalFormatting sqref="Y39">
    <cfRule type="cellIs" dxfId="287" priority="279" operator="equal">
      <formula>"OPORTUNIDADE"</formula>
    </cfRule>
  </conditionalFormatting>
  <conditionalFormatting sqref="Y39">
    <cfRule type="cellIs" dxfId="286" priority="277" operator="equal">
      <formula>"NÃO"</formula>
    </cfRule>
    <cfRule type="cellIs" dxfId="285" priority="278" operator="equal">
      <formula>"SIM"</formula>
    </cfRule>
  </conditionalFormatting>
  <conditionalFormatting sqref="Y39">
    <cfRule type="cellIs" dxfId="284" priority="276" operator="equal">
      <formula>"OPORTUNIDADE"</formula>
    </cfRule>
  </conditionalFormatting>
  <conditionalFormatting sqref="Y39">
    <cfRule type="cellIs" dxfId="283" priority="274" operator="equal">
      <formula>"NÃO"</formula>
    </cfRule>
    <cfRule type="cellIs" dxfId="282" priority="275" operator="equal">
      <formula>"SIM"</formula>
    </cfRule>
  </conditionalFormatting>
  <conditionalFormatting sqref="Y39">
    <cfRule type="cellIs" dxfId="281" priority="273" operator="equal">
      <formula>"OPORTUNIDADE"</formula>
    </cfRule>
  </conditionalFormatting>
  <conditionalFormatting sqref="Y39">
    <cfRule type="cellIs" dxfId="280" priority="271" operator="equal">
      <formula>"NÃO"</formula>
    </cfRule>
    <cfRule type="cellIs" dxfId="279" priority="272" operator="equal">
      <formula>"SIM"</formula>
    </cfRule>
  </conditionalFormatting>
  <conditionalFormatting sqref="Y39">
    <cfRule type="cellIs" dxfId="278" priority="270" operator="equal">
      <formula>"OPORTUNIDADE"</formula>
    </cfRule>
  </conditionalFormatting>
  <conditionalFormatting sqref="Y39">
    <cfRule type="cellIs" dxfId="277" priority="268" operator="equal">
      <formula>"NÃO"</formula>
    </cfRule>
    <cfRule type="cellIs" dxfId="276" priority="269" operator="equal">
      <formula>"SIM"</formula>
    </cfRule>
  </conditionalFormatting>
  <conditionalFormatting sqref="Z39">
    <cfRule type="cellIs" dxfId="275" priority="267" operator="equal">
      <formula>"OPORTUNIDADE"</formula>
    </cfRule>
  </conditionalFormatting>
  <conditionalFormatting sqref="Z39">
    <cfRule type="cellIs" dxfId="274" priority="265" operator="equal">
      <formula>"NÃO"</formula>
    </cfRule>
    <cfRule type="cellIs" dxfId="273" priority="266" operator="equal">
      <formula>"SIM"</formula>
    </cfRule>
  </conditionalFormatting>
  <conditionalFormatting sqref="Z39">
    <cfRule type="cellIs" dxfId="272" priority="264" operator="equal">
      <formula>"OPORTUNIDADE"</formula>
    </cfRule>
  </conditionalFormatting>
  <conditionalFormatting sqref="Z39">
    <cfRule type="cellIs" dxfId="271" priority="262" operator="equal">
      <formula>"NÃO"</formula>
    </cfRule>
    <cfRule type="cellIs" dxfId="270" priority="263" operator="equal">
      <formula>"SIM"</formula>
    </cfRule>
  </conditionalFormatting>
  <conditionalFormatting sqref="Z39">
    <cfRule type="cellIs" dxfId="269" priority="261" operator="equal">
      <formula>"OPORTUNIDADE"</formula>
    </cfRule>
  </conditionalFormatting>
  <conditionalFormatting sqref="Z39">
    <cfRule type="cellIs" dxfId="268" priority="259" operator="equal">
      <formula>"NÃO"</formula>
    </cfRule>
    <cfRule type="cellIs" dxfId="267" priority="260" operator="equal">
      <formula>"SIM"</formula>
    </cfRule>
  </conditionalFormatting>
  <conditionalFormatting sqref="Y39">
    <cfRule type="cellIs" dxfId="266" priority="258" operator="equal">
      <formula>"OPORTUNIDADE"</formula>
    </cfRule>
  </conditionalFormatting>
  <conditionalFormatting sqref="Y39">
    <cfRule type="cellIs" dxfId="265" priority="256" operator="equal">
      <formula>"NÃO"</formula>
    </cfRule>
    <cfRule type="cellIs" dxfId="264" priority="257" operator="equal">
      <formula>"SIM"</formula>
    </cfRule>
  </conditionalFormatting>
  <conditionalFormatting sqref="Y39">
    <cfRule type="cellIs" dxfId="263" priority="255" operator="equal">
      <formula>"OPORTUNIDADE"</formula>
    </cfRule>
  </conditionalFormatting>
  <conditionalFormatting sqref="Y39">
    <cfRule type="cellIs" dxfId="262" priority="253" operator="equal">
      <formula>"NÃO"</formula>
    </cfRule>
    <cfRule type="cellIs" dxfId="261" priority="254" operator="equal">
      <formula>"SIM"</formula>
    </cfRule>
  </conditionalFormatting>
  <conditionalFormatting sqref="Y39">
    <cfRule type="cellIs" dxfId="260" priority="252" operator="equal">
      <formula>"OPORTUNIDADE"</formula>
    </cfRule>
  </conditionalFormatting>
  <conditionalFormatting sqref="Y39">
    <cfRule type="cellIs" dxfId="259" priority="250" operator="equal">
      <formula>"NÃO"</formula>
    </cfRule>
    <cfRule type="cellIs" dxfId="258" priority="251" operator="equal">
      <formula>"SIM"</formula>
    </cfRule>
  </conditionalFormatting>
  <conditionalFormatting sqref="Y39">
    <cfRule type="cellIs" dxfId="257" priority="249" operator="equal">
      <formula>"OPORTUNIDADE"</formula>
    </cfRule>
  </conditionalFormatting>
  <conditionalFormatting sqref="Y39">
    <cfRule type="cellIs" dxfId="256" priority="247" operator="equal">
      <formula>"NÃO"</formula>
    </cfRule>
    <cfRule type="cellIs" dxfId="255" priority="248" operator="equal">
      <formula>"SIM"</formula>
    </cfRule>
  </conditionalFormatting>
  <conditionalFormatting sqref="Y39">
    <cfRule type="cellIs" dxfId="254" priority="246" operator="equal">
      <formula>"OPORTUNIDADE"</formula>
    </cfRule>
  </conditionalFormatting>
  <conditionalFormatting sqref="Y39">
    <cfRule type="cellIs" dxfId="253" priority="244" operator="equal">
      <formula>"NÃO"</formula>
    </cfRule>
    <cfRule type="cellIs" dxfId="252" priority="245" operator="equal">
      <formula>"SIM"</formula>
    </cfRule>
  </conditionalFormatting>
  <conditionalFormatting sqref="Y39">
    <cfRule type="cellIs" dxfId="251" priority="243" operator="equal">
      <formula>"OPORTUNIDADE"</formula>
    </cfRule>
  </conditionalFormatting>
  <conditionalFormatting sqref="Y39">
    <cfRule type="cellIs" dxfId="250" priority="241" operator="equal">
      <formula>"NÃO"</formula>
    </cfRule>
    <cfRule type="cellIs" dxfId="249" priority="242" operator="equal">
      <formula>"SIM"</formula>
    </cfRule>
  </conditionalFormatting>
  <conditionalFormatting sqref="Z39">
    <cfRule type="cellIs" dxfId="248" priority="240" operator="equal">
      <formula>"OPORTUNIDADE"</formula>
    </cfRule>
  </conditionalFormatting>
  <conditionalFormatting sqref="Z39">
    <cfRule type="cellIs" dxfId="247" priority="238" operator="equal">
      <formula>"NÃO"</formula>
    </cfRule>
    <cfRule type="cellIs" dxfId="246" priority="239" operator="equal">
      <formula>"SIM"</formula>
    </cfRule>
  </conditionalFormatting>
  <conditionalFormatting sqref="Z39">
    <cfRule type="cellIs" dxfId="245" priority="237" operator="equal">
      <formula>"OPORTUNIDADE"</formula>
    </cfRule>
  </conditionalFormatting>
  <conditionalFormatting sqref="Z39">
    <cfRule type="cellIs" dxfId="244" priority="235" operator="equal">
      <formula>"NÃO"</formula>
    </cfRule>
    <cfRule type="cellIs" dxfId="243" priority="236" operator="equal">
      <formula>"SIM"</formula>
    </cfRule>
  </conditionalFormatting>
  <conditionalFormatting sqref="Y39">
    <cfRule type="cellIs" dxfId="242" priority="234" operator="equal">
      <formula>"OPORTUNIDADE"</formula>
    </cfRule>
  </conditionalFormatting>
  <conditionalFormatting sqref="Y39">
    <cfRule type="cellIs" dxfId="241" priority="232" operator="equal">
      <formula>"NÃO"</formula>
    </cfRule>
    <cfRule type="cellIs" dxfId="240" priority="233" operator="equal">
      <formula>"SIM"</formula>
    </cfRule>
  </conditionalFormatting>
  <conditionalFormatting sqref="Y39">
    <cfRule type="cellIs" dxfId="239" priority="231" operator="equal">
      <formula>"OPORTUNIDADE"</formula>
    </cfRule>
  </conditionalFormatting>
  <conditionalFormatting sqref="Y39">
    <cfRule type="cellIs" dxfId="238" priority="229" operator="equal">
      <formula>"NÃO"</formula>
    </cfRule>
    <cfRule type="cellIs" dxfId="237" priority="230" operator="equal">
      <formula>"SIM"</formula>
    </cfRule>
  </conditionalFormatting>
  <conditionalFormatting sqref="Y39">
    <cfRule type="cellIs" dxfId="236" priority="228" operator="equal">
      <formula>"OPORTUNIDADE"</formula>
    </cfRule>
  </conditionalFormatting>
  <conditionalFormatting sqref="Y39">
    <cfRule type="cellIs" dxfId="235" priority="226" operator="equal">
      <formula>"NÃO"</formula>
    </cfRule>
    <cfRule type="cellIs" dxfId="234" priority="227" operator="equal">
      <formula>"SIM"</formula>
    </cfRule>
  </conditionalFormatting>
  <conditionalFormatting sqref="Y39">
    <cfRule type="cellIs" dxfId="233" priority="225" operator="equal">
      <formula>"OPORTUNIDADE"</formula>
    </cfRule>
  </conditionalFormatting>
  <conditionalFormatting sqref="Y39">
    <cfRule type="cellIs" dxfId="232" priority="223" operator="equal">
      <formula>"NÃO"</formula>
    </cfRule>
    <cfRule type="cellIs" dxfId="231" priority="224" operator="equal">
      <formula>"SIM"</formula>
    </cfRule>
  </conditionalFormatting>
  <conditionalFormatting sqref="Z39">
    <cfRule type="cellIs" dxfId="230" priority="222" operator="equal">
      <formula>"OPORTUNIDADE"</formula>
    </cfRule>
  </conditionalFormatting>
  <conditionalFormatting sqref="Z39">
    <cfRule type="cellIs" dxfId="229" priority="220" operator="equal">
      <formula>"NÃO"</formula>
    </cfRule>
    <cfRule type="cellIs" dxfId="228" priority="221" operator="equal">
      <formula>"SIM"</formula>
    </cfRule>
  </conditionalFormatting>
  <conditionalFormatting sqref="Z39">
    <cfRule type="cellIs" dxfId="227" priority="219" operator="equal">
      <formula>"OPORTUNIDADE"</formula>
    </cfRule>
  </conditionalFormatting>
  <conditionalFormatting sqref="Z39">
    <cfRule type="cellIs" dxfId="226" priority="217" operator="equal">
      <formula>"NÃO"</formula>
    </cfRule>
    <cfRule type="cellIs" dxfId="225" priority="218" operator="equal">
      <formula>"SIM"</formula>
    </cfRule>
  </conditionalFormatting>
  <conditionalFormatting sqref="Z39">
    <cfRule type="cellIs" dxfId="224" priority="216" operator="equal">
      <formula>"OPORTUNIDADE"</formula>
    </cfRule>
  </conditionalFormatting>
  <conditionalFormatting sqref="Z39">
    <cfRule type="cellIs" dxfId="223" priority="214" operator="equal">
      <formula>"NÃO"</formula>
    </cfRule>
    <cfRule type="cellIs" dxfId="222" priority="215" operator="equal">
      <formula>"SIM"</formula>
    </cfRule>
  </conditionalFormatting>
  <conditionalFormatting sqref="Y39">
    <cfRule type="cellIs" dxfId="221" priority="213" operator="equal">
      <formula>"OPORTUNIDADE"</formula>
    </cfRule>
  </conditionalFormatting>
  <conditionalFormatting sqref="Y39">
    <cfRule type="cellIs" dxfId="220" priority="211" operator="equal">
      <formula>"NÃO"</formula>
    </cfRule>
    <cfRule type="cellIs" dxfId="219" priority="212" operator="equal">
      <formula>"SIM"</formula>
    </cfRule>
  </conditionalFormatting>
  <conditionalFormatting sqref="Y39">
    <cfRule type="cellIs" dxfId="218" priority="210" operator="equal">
      <formula>"OPORTUNIDADE"</formula>
    </cfRule>
  </conditionalFormatting>
  <conditionalFormatting sqref="Y39">
    <cfRule type="cellIs" dxfId="217" priority="208" operator="equal">
      <formula>"NÃO"</formula>
    </cfRule>
    <cfRule type="cellIs" dxfId="216" priority="209" operator="equal">
      <formula>"SIM"</formula>
    </cfRule>
  </conditionalFormatting>
  <conditionalFormatting sqref="Y39">
    <cfRule type="cellIs" dxfId="215" priority="207" operator="equal">
      <formula>"OPORTUNIDADE"</formula>
    </cfRule>
  </conditionalFormatting>
  <conditionalFormatting sqref="Y39">
    <cfRule type="cellIs" dxfId="214" priority="205" operator="equal">
      <formula>"NÃO"</formula>
    </cfRule>
    <cfRule type="cellIs" dxfId="213" priority="206" operator="equal">
      <formula>"SIM"</formula>
    </cfRule>
  </conditionalFormatting>
  <conditionalFormatting sqref="Y39">
    <cfRule type="cellIs" dxfId="212" priority="204" operator="equal">
      <formula>"OPORTUNIDADE"</formula>
    </cfRule>
  </conditionalFormatting>
  <conditionalFormatting sqref="Y39">
    <cfRule type="cellIs" dxfId="211" priority="202" operator="equal">
      <formula>"NÃO"</formula>
    </cfRule>
    <cfRule type="cellIs" dxfId="210" priority="203" operator="equal">
      <formula>"SIM"</formula>
    </cfRule>
  </conditionalFormatting>
  <conditionalFormatting sqref="Y39">
    <cfRule type="cellIs" dxfId="209" priority="201" operator="equal">
      <formula>"OPORTUNIDADE"</formula>
    </cfRule>
  </conditionalFormatting>
  <conditionalFormatting sqref="Y39">
    <cfRule type="cellIs" dxfId="208" priority="199" operator="equal">
      <formula>"NÃO"</formula>
    </cfRule>
    <cfRule type="cellIs" dxfId="207" priority="200" operator="equal">
      <formula>"SIM"</formula>
    </cfRule>
  </conditionalFormatting>
  <conditionalFormatting sqref="Y39">
    <cfRule type="cellIs" dxfId="206" priority="198" operator="equal">
      <formula>"OPORTUNIDADE"</formula>
    </cfRule>
  </conditionalFormatting>
  <conditionalFormatting sqref="Y39">
    <cfRule type="cellIs" dxfId="205" priority="196" operator="equal">
      <formula>"NÃO"</formula>
    </cfRule>
    <cfRule type="cellIs" dxfId="204" priority="197" operator="equal">
      <formula>"SIM"</formula>
    </cfRule>
  </conditionalFormatting>
  <conditionalFormatting sqref="Y39">
    <cfRule type="cellIs" dxfId="203" priority="195" operator="equal">
      <formula>"OPORTUNIDADE"</formula>
    </cfRule>
  </conditionalFormatting>
  <conditionalFormatting sqref="Y39">
    <cfRule type="cellIs" dxfId="202" priority="193" operator="equal">
      <formula>"NÃO"</formula>
    </cfRule>
    <cfRule type="cellIs" dxfId="201" priority="194" operator="equal">
      <formula>"SIM"</formula>
    </cfRule>
  </conditionalFormatting>
  <conditionalFormatting sqref="Y39">
    <cfRule type="cellIs" dxfId="200" priority="192" operator="equal">
      <formula>"OPORTUNIDADE"</formula>
    </cfRule>
  </conditionalFormatting>
  <conditionalFormatting sqref="Y39">
    <cfRule type="cellIs" dxfId="199" priority="190" operator="equal">
      <formula>"NÃO"</formula>
    </cfRule>
    <cfRule type="cellIs" dxfId="198" priority="191" operator="equal">
      <formula>"SIM"</formula>
    </cfRule>
  </conditionalFormatting>
  <conditionalFormatting sqref="Y39">
    <cfRule type="cellIs" dxfId="197" priority="189" operator="equal">
      <formula>"OPORTUNIDADE"</formula>
    </cfRule>
  </conditionalFormatting>
  <conditionalFormatting sqref="Y39">
    <cfRule type="cellIs" dxfId="196" priority="187" operator="equal">
      <formula>"NÃO"</formula>
    </cfRule>
    <cfRule type="cellIs" dxfId="195" priority="188" operator="equal">
      <formula>"SIM"</formula>
    </cfRule>
  </conditionalFormatting>
  <conditionalFormatting sqref="Y39:Z39">
    <cfRule type="cellIs" dxfId="194" priority="186" operator="equal">
      <formula>"OPORTUNIDADE"</formula>
    </cfRule>
  </conditionalFormatting>
  <conditionalFormatting sqref="Y39:Z39">
    <cfRule type="cellIs" dxfId="193" priority="184" operator="equal">
      <formula>"NÃO"</formula>
    </cfRule>
    <cfRule type="cellIs" dxfId="192" priority="185" operator="equal">
      <formula>"SIM"</formula>
    </cfRule>
  </conditionalFormatting>
  <conditionalFormatting sqref="Y39:Z39">
    <cfRule type="cellIs" dxfId="191" priority="183" operator="equal">
      <formula>"OPORTUNIDADE"</formula>
    </cfRule>
  </conditionalFormatting>
  <conditionalFormatting sqref="Y39:Z39">
    <cfRule type="cellIs" dxfId="190" priority="181" operator="equal">
      <formula>"NÃO"</formula>
    </cfRule>
    <cfRule type="cellIs" dxfId="189" priority="182" operator="equal">
      <formula>"SIM"</formula>
    </cfRule>
  </conditionalFormatting>
  <conditionalFormatting sqref="Y39:Z39">
    <cfRule type="cellIs" dxfId="188" priority="180" operator="equal">
      <formula>"OPORTUNIDADE"</formula>
    </cfRule>
  </conditionalFormatting>
  <conditionalFormatting sqref="Y39:Z39">
    <cfRule type="cellIs" dxfId="187" priority="178" operator="equal">
      <formula>"NÃO"</formula>
    </cfRule>
    <cfRule type="cellIs" dxfId="186" priority="179" operator="equal">
      <formula>"SIM"</formula>
    </cfRule>
  </conditionalFormatting>
  <conditionalFormatting sqref="Y39:Z39">
    <cfRule type="cellIs" dxfId="185" priority="177" operator="equal">
      <formula>"OPORTUNIDADE"</formula>
    </cfRule>
  </conditionalFormatting>
  <conditionalFormatting sqref="Y39:Z39">
    <cfRule type="cellIs" dxfId="184" priority="175" operator="equal">
      <formula>"NÃO"</formula>
    </cfRule>
    <cfRule type="cellIs" dxfId="183" priority="176" operator="equal">
      <formula>"SIM"</formula>
    </cfRule>
  </conditionalFormatting>
  <conditionalFormatting sqref="Y39:Z39">
    <cfRule type="cellIs" dxfId="182" priority="174" operator="equal">
      <formula>"OPORTUNIDADE"</formula>
    </cfRule>
  </conditionalFormatting>
  <conditionalFormatting sqref="Y39:Z39">
    <cfRule type="cellIs" dxfId="181" priority="172" operator="equal">
      <formula>"NÃO"</formula>
    </cfRule>
    <cfRule type="cellIs" dxfId="180" priority="173" operator="equal">
      <formula>"SIM"</formula>
    </cfRule>
  </conditionalFormatting>
  <conditionalFormatting sqref="Y39:Z39">
    <cfRule type="cellIs" dxfId="179" priority="171" operator="equal">
      <formula>"OPORTUNIDADE"</formula>
    </cfRule>
  </conditionalFormatting>
  <conditionalFormatting sqref="Y39:Z39">
    <cfRule type="cellIs" dxfId="178" priority="169" operator="equal">
      <formula>"NÃO"</formula>
    </cfRule>
    <cfRule type="cellIs" dxfId="177" priority="170" operator="equal">
      <formula>"SIM"</formula>
    </cfRule>
  </conditionalFormatting>
  <conditionalFormatting sqref="Y39:Z39">
    <cfRule type="cellIs" dxfId="176" priority="168" operator="equal">
      <formula>"OPORTUNIDADE"</formula>
    </cfRule>
  </conditionalFormatting>
  <conditionalFormatting sqref="Y39:Z39">
    <cfRule type="cellIs" dxfId="175" priority="166" operator="equal">
      <formula>"NÃO"</formula>
    </cfRule>
    <cfRule type="cellIs" dxfId="174" priority="167" operator="equal">
      <formula>"SIM"</formula>
    </cfRule>
  </conditionalFormatting>
  <conditionalFormatting sqref="Y39:Z39">
    <cfRule type="cellIs" dxfId="173" priority="165" operator="equal">
      <formula>"OPORTUNIDADE"</formula>
    </cfRule>
  </conditionalFormatting>
  <conditionalFormatting sqref="Y39:Z39">
    <cfRule type="cellIs" dxfId="172" priority="163" operator="equal">
      <formula>"NÃO"</formula>
    </cfRule>
    <cfRule type="cellIs" dxfId="171" priority="164" operator="equal">
      <formula>"SIM"</formula>
    </cfRule>
  </conditionalFormatting>
  <conditionalFormatting sqref="Y39:Z39">
    <cfRule type="cellIs" dxfId="170" priority="162" operator="equal">
      <formula>"OPORTUNIDADE"</formula>
    </cfRule>
  </conditionalFormatting>
  <conditionalFormatting sqref="Y39:Z39">
    <cfRule type="cellIs" dxfId="169" priority="160" operator="equal">
      <formula>"NÃO"</formula>
    </cfRule>
    <cfRule type="cellIs" dxfId="168" priority="161" operator="equal">
      <formula>"SIM"</formula>
    </cfRule>
  </conditionalFormatting>
  <conditionalFormatting sqref="Z35">
    <cfRule type="cellIs" dxfId="167" priority="159" operator="equal">
      <formula>"OPORTUNIDADE"</formula>
    </cfRule>
  </conditionalFormatting>
  <conditionalFormatting sqref="Z35">
    <cfRule type="cellIs" dxfId="166" priority="157" operator="equal">
      <formula>"NÃO"</formula>
    </cfRule>
    <cfRule type="cellIs" dxfId="165" priority="158" operator="equal">
      <formula>"SIM"</formula>
    </cfRule>
  </conditionalFormatting>
  <conditionalFormatting sqref="Y35">
    <cfRule type="cellIs" dxfId="164" priority="156" operator="equal">
      <formula>"OPORTUNIDADE"</formula>
    </cfRule>
  </conditionalFormatting>
  <conditionalFormatting sqref="Y35">
    <cfRule type="cellIs" dxfId="163" priority="154" operator="equal">
      <formula>"NÃO"</formula>
    </cfRule>
    <cfRule type="cellIs" dxfId="162" priority="155" operator="equal">
      <formula>"SIM"</formula>
    </cfRule>
  </conditionalFormatting>
  <conditionalFormatting sqref="BK1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Z52">
    <cfRule type="cellIs" dxfId="161" priority="130" operator="equal">
      <formula>"OPORTUNIDADE"</formula>
    </cfRule>
  </conditionalFormatting>
  <conditionalFormatting sqref="Z52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Z52">
    <cfRule type="cellIs" dxfId="158" priority="112" operator="equal">
      <formula>"OPORTUNIDADE"</formula>
    </cfRule>
  </conditionalFormatting>
  <conditionalFormatting sqref="Z52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Z52">
    <cfRule type="cellIs" dxfId="155" priority="109" operator="equal">
      <formula>"OPORTUNIDADE"</formula>
    </cfRule>
  </conditionalFormatting>
  <conditionalFormatting sqref="Z52">
    <cfRule type="cellIs" dxfId="154" priority="107" operator="equal">
      <formula>"NÃO"</formula>
    </cfRule>
    <cfRule type="cellIs" dxfId="153" priority="108" operator="equal">
      <formula>"SIM"</formula>
    </cfRule>
  </conditionalFormatting>
  <conditionalFormatting sqref="Z52">
    <cfRule type="cellIs" dxfId="152" priority="106" operator="equal">
      <formula>"OPORTUNIDADE"</formula>
    </cfRule>
  </conditionalFormatting>
  <conditionalFormatting sqref="Z52">
    <cfRule type="cellIs" dxfId="151" priority="104" operator="equal">
      <formula>"NÃO"</formula>
    </cfRule>
    <cfRule type="cellIs" dxfId="150" priority="105" operator="equal">
      <formula>"SIM"</formula>
    </cfRule>
  </conditionalFormatting>
  <conditionalFormatting sqref="Z52">
    <cfRule type="cellIs" dxfId="149" priority="85" operator="equal">
      <formula>"OPORTUNIDADE"</formula>
    </cfRule>
  </conditionalFormatting>
  <conditionalFormatting sqref="Z52">
    <cfRule type="cellIs" dxfId="148" priority="83" operator="equal">
      <formula>"NÃO"</formula>
    </cfRule>
    <cfRule type="cellIs" dxfId="147" priority="84" operator="equal">
      <formula>"SIM"</formula>
    </cfRule>
  </conditionalFormatting>
  <conditionalFormatting sqref="Z52">
    <cfRule type="cellIs" dxfId="146" priority="82" operator="equal">
      <formula>"OPORTUNIDADE"</formula>
    </cfRule>
  </conditionalFormatting>
  <conditionalFormatting sqref="Z52">
    <cfRule type="cellIs" dxfId="145" priority="80" operator="equal">
      <formula>"NÃO"</formula>
    </cfRule>
    <cfRule type="cellIs" dxfId="144" priority="81" operator="equal">
      <formula>"SIM"</formula>
    </cfRule>
  </conditionalFormatting>
  <conditionalFormatting sqref="Z52">
    <cfRule type="cellIs" dxfId="143" priority="67" operator="equal">
      <formula>"OPORTUNIDADE"</formula>
    </cfRule>
  </conditionalFormatting>
  <conditionalFormatting sqref="Z52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52">
    <cfRule type="cellIs" dxfId="140" priority="64" operator="equal">
      <formula>"OPORTUNIDADE"</formula>
    </cfRule>
  </conditionalFormatting>
  <conditionalFormatting sqref="Z52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Z52">
    <cfRule type="cellIs" dxfId="137" priority="61" operator="equal">
      <formula>"OPORTUNIDADE"</formula>
    </cfRule>
  </conditionalFormatting>
  <conditionalFormatting sqref="Z52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Z52">
    <cfRule type="cellIs" dxfId="134" priority="31" operator="equal">
      <formula>"OPORTUNIDADE"</formula>
    </cfRule>
  </conditionalFormatting>
  <conditionalFormatting sqref="Z52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Z52">
    <cfRule type="cellIs" dxfId="131" priority="28" operator="equal">
      <formula>"OPORTUNIDADE"</formula>
    </cfRule>
  </conditionalFormatting>
  <conditionalFormatting sqref="Z52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Z52">
    <cfRule type="cellIs" dxfId="128" priority="25" operator="equal">
      <formula>"OPORTUNIDADE"</formula>
    </cfRule>
  </conditionalFormatting>
  <conditionalFormatting sqref="Z52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Z52">
    <cfRule type="cellIs" dxfId="125" priority="22" operator="equal">
      <formula>"OPORTUNIDADE"</formula>
    </cfRule>
  </conditionalFormatting>
  <conditionalFormatting sqref="Z52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Z52">
    <cfRule type="cellIs" dxfId="122" priority="19" operator="equal">
      <formula>"OPORTUNIDADE"</formula>
    </cfRule>
  </conditionalFormatting>
  <conditionalFormatting sqref="Z52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Z52">
    <cfRule type="cellIs" dxfId="119" priority="16" operator="equal">
      <formula>"OPORTUNIDADE"</formula>
    </cfRule>
  </conditionalFormatting>
  <conditionalFormatting sqref="Z52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Z52">
    <cfRule type="cellIs" dxfId="116" priority="13" operator="equal">
      <formula>"OPORTUNIDADE"</formula>
    </cfRule>
  </conditionalFormatting>
  <conditionalFormatting sqref="Z52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Z52">
    <cfRule type="cellIs" dxfId="113" priority="10" operator="equal">
      <formula>"OPORTUNIDADE"</formula>
    </cfRule>
  </conditionalFormatting>
  <conditionalFormatting sqref="Z52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52">
    <cfRule type="cellIs" dxfId="110" priority="7" operator="equal">
      <formula>"OPORTUNIDADE"</formula>
    </cfRule>
  </conditionalFormatting>
  <conditionalFormatting sqref="Z52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52">
    <cfRule type="cellIs" dxfId="107" priority="4" operator="equal">
      <formula>"OPORTUNIDADE"</formula>
    </cfRule>
  </conditionalFormatting>
  <conditionalFormatting sqref="Y52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8" t="s">
        <v>1319</v>
      </c>
      <c r="D5" s="349"/>
      <c r="E5" s="349"/>
      <c r="F5" s="349"/>
      <c r="G5" s="349"/>
      <c r="H5" s="349"/>
      <c r="I5" s="349"/>
      <c r="J5" s="350"/>
      <c r="K5" s="351" t="s">
        <v>1320</v>
      </c>
      <c r="L5" s="352"/>
      <c r="M5" s="352"/>
      <c r="N5" s="352"/>
      <c r="O5" s="353" t="s">
        <v>1321</v>
      </c>
      <c r="P5" s="354"/>
      <c r="Q5" s="355"/>
    </row>
    <row r="6" spans="1:17" s="93" customFormat="1" ht="15.75" customHeight="1">
      <c r="A6" s="87" t="s">
        <v>1322</v>
      </c>
      <c r="B6" s="94" t="s">
        <v>1323</v>
      </c>
      <c r="C6" s="95" t="s">
        <v>1163</v>
      </c>
      <c r="D6" s="96" t="s">
        <v>1164</v>
      </c>
      <c r="E6" s="95" t="s">
        <v>1324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1325</v>
      </c>
      <c r="M6" s="139" t="s">
        <v>626</v>
      </c>
      <c r="N6" s="140" t="s">
        <v>1158</v>
      </c>
      <c r="O6" s="246" t="s">
        <v>1201</v>
      </c>
      <c r="P6" s="157"/>
      <c r="Q6" s="193" t="s">
        <v>1326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1</v>
      </c>
      <c r="P35" s="90"/>
      <c r="Q35" s="145" t="str">
        <f>IF($A$2=1,IF(FN_MC!BJ33="","*",FN_MC!BJ33),IF(FN_MC!BK33="","*",FN_MC!BK33))</f>
        <v>*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em intervalo troca de jacare das 09hrs ate 11:30 km 615/ prod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1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>TP pronto 07:57, autorizado intervalo execução da solda km 446+200 10hrs ate 12hs/ prod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 xml:space="preserve">TP pronta 07:31,autorizado intervalo execução da solda km 428+020 das 10:25 ate 12:25/prod 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1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sem faixa devido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1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1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A60</v>
      </c>
      <c r="F54" s="99" t="str">
        <f>IF(FN_MC!H52="","*",FN_MC!H52)</f>
        <v>TIN2</v>
      </c>
      <c r="G54" s="99" t="str">
        <f>IF(FN_MC!M52="","*",FN_MC!M52)</f>
        <v>TIN</v>
      </c>
      <c r="H54" s="154">
        <f>IF(FN_MC!K52="","*",FN_MC!K52)</f>
        <v>111</v>
      </c>
      <c r="I54" s="132">
        <f>IF(FN_MC!O52="","*",FN_MC!O52)</f>
        <v>0.3125</v>
      </c>
      <c r="J54" s="132">
        <f>IF(FN_MC!P52="","*",FN_MC!P52)</f>
        <v>4.1666666666666664E-2</v>
      </c>
      <c r="K54" s="141" t="str">
        <f>IF(FN_MC!AK52="","*",FN_MC!AK52)</f>
        <v>TIN2</v>
      </c>
      <c r="L54" s="141" t="str">
        <f>IF(FN_MC!AM52="","*",FN_MC!AM52)</f>
        <v>TIN</v>
      </c>
      <c r="M54" s="141">
        <f>IF(FN_MC!AP52="","*",FN_MC!AP52)</f>
        <v>111</v>
      </c>
      <c r="N54" s="141" t="str">
        <f>IF(FN_MC!AM52="","*",FN_MC!AM52)</f>
        <v>TIN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S1" workbookViewId="0">
      <selection sqref="A1:U3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6"/>
      <c r="B1" s="357"/>
      <c r="C1" s="358"/>
      <c r="L1" s="101"/>
      <c r="M1" s="124"/>
      <c r="N1" s="288"/>
      <c r="O1" s="288"/>
      <c r="P1" s="170"/>
      <c r="Q1" s="359" t="s">
        <v>1211</v>
      </c>
      <c r="R1" s="360"/>
      <c r="U1" s="102"/>
      <c r="V1" s="361" t="s">
        <v>1327</v>
      </c>
      <c r="W1" s="361"/>
      <c r="X1" s="361"/>
      <c r="Y1" s="104"/>
    </row>
    <row r="2" spans="1:25" s="100" customFormat="1" ht="11.25" customHeight="1">
      <c r="A2" s="105" t="s">
        <v>1328</v>
      </c>
      <c r="B2" s="105" t="s">
        <v>1323</v>
      </c>
      <c r="C2" s="105" t="s">
        <v>603</v>
      </c>
      <c r="D2" s="106" t="s">
        <v>1163</v>
      </c>
      <c r="E2" s="106" t="s">
        <v>1164</v>
      </c>
      <c r="F2" s="106" t="s">
        <v>1322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1329</v>
      </c>
      <c r="U2" s="108" t="s">
        <v>1166</v>
      </c>
      <c r="V2" s="103">
        <f ca="1">TODAY()-1</f>
        <v>45993</v>
      </c>
      <c r="W2" s="103">
        <f ca="1">V2-1</f>
        <v>45992</v>
      </c>
      <c r="X2" s="103">
        <f ca="1">W2-1</f>
        <v>45991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>
        <f ca="1">_xlfn.XLOOKUP(G6&amp;$W$2,BS_CONTROLE[CHAVE],BS_CONTROLE[Quantidade_11],"-")</f>
        <v>2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180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582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312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180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>
        <f ca="1">_xlfn.XLOOKUP(G19&amp;$V$2,BS_CONTROLE[CHAVE],BS_CONTROLE[Quantidade_11],"-")</f>
        <v>624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2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1130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582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>
        <f ca="1">_xlfn.XLOOKUP(G28&amp;$V$2,BS_CONTROLE[CHAVE],BS_CONTROLE[Quantidade_11],"-")</f>
        <v>1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>
        <f ca="1">_xlfn.XLOOKUP(G35&amp;$W$2,BS_CONTROLE[CHAVE],BS_CONTROLE[Quantidade_11],"-")</f>
        <v>2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180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1130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582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Higor</v>
      </c>
      <c r="U42" s="110" t="str">
        <f>IF(FN_MC!W44="","*",FN_MC!W44)</f>
        <v xml:space="preserve">Caminhão de solda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0" t="str">
        <f>IF(FN_MC!K46="","*",FN_MC!K46)</f>
        <v>*</v>
      </c>
      <c r="O44" s="290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0" t="str">
        <f>IF(FN_MC!K47="","*",FN_MC!K47)</f>
        <v>*</v>
      </c>
      <c r="O45" s="290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0" t="str">
        <f>IF(FN_MC!K48="","*",FN_MC!K48)</f>
        <v>*</v>
      </c>
      <c r="O46" s="290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0" t="str">
        <f>IF(FN_MC!K49="","*",FN_MC!K49)</f>
        <v>*</v>
      </c>
      <c r="O47" s="290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0" t="str">
        <f>IF(FN_MC!K50="","*",FN_MC!K50)</f>
        <v>*</v>
      </c>
      <c r="O48" s="290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0" t="str">
        <f>IF(FN_MC!K51="","*",FN_MC!K51)</f>
        <v>*</v>
      </c>
      <c r="O49" s="290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A60</v>
      </c>
      <c r="H50" s="110" t="str">
        <f>IF(FN_MC!F52="","*",FN_MC!F52)</f>
        <v>DETECÇÃO - RONDA 7 DIAS</v>
      </c>
      <c r="I50" s="110" t="str">
        <f>IF(FN_MC!H52="","*",FN_MC!H52)</f>
        <v>TIN2</v>
      </c>
      <c r="J50" s="110" t="str">
        <f>IF(FN_MC!I52="","*",FN_MC!I52)</f>
        <v>TMI</v>
      </c>
      <c r="K50" s="110" t="str">
        <f>IF(FN_MC!M52="","*",FN_MC!M52)</f>
        <v>TIN</v>
      </c>
      <c r="L50" s="110" t="str">
        <f>IF(FN_MC!N52="","*",FN_MC!N52)</f>
        <v>TIN1</v>
      </c>
      <c r="M50" s="111">
        <f>IF(FN_MC!J52="","*",FN_MC!J52)</f>
        <v>74</v>
      </c>
      <c r="N50" s="290">
        <f>IF(FN_MC!K52="","*",FN_MC!K52)</f>
        <v>111</v>
      </c>
      <c r="O50" s="290" t="str">
        <f>IF(FN_MC!L52="","*",FN_MC!L52)</f>
        <v>-</v>
      </c>
      <c r="P50" s="111"/>
      <c r="Q50" s="128">
        <f>IF(FN_MC!O52="","*",FN_MC!O52)</f>
        <v>0.3125</v>
      </c>
      <c r="R50" s="128">
        <f>IF(FN_MC!P52="","*",FN_MC!P52)</f>
        <v>4.1666666666666664E-2</v>
      </c>
      <c r="S50" s="110" t="str">
        <f>IF(FN_MC!Q52="","*",CONCATENATE(FN_MC!Q52," ",FN_MC!R52))</f>
        <v>110 KM</v>
      </c>
      <c r="T50" s="110" t="str">
        <f>IF(FN_MC!V52="","*",FN_MC!V52)</f>
        <v>Miguel</v>
      </c>
      <c r="U50" s="110" t="str">
        <f>IF(FN_MC!W52="","*",FN_MC!W52)</f>
        <v>Ronda 7 dias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180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0" t="str">
        <f>IF(FN_MC!K53="","*",FN_MC!K53)</f>
        <v>*</v>
      </c>
      <c r="O51" s="290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0" t="str">
        <f>IF(FN_MC!K54="","*",FN_MC!K54)</f>
        <v>*</v>
      </c>
      <c r="O52" s="290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0" t="str">
        <f>IF(FN_MC!K55="","*",FN_MC!K55)</f>
        <v>*</v>
      </c>
      <c r="O53" s="290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0" t="str">
        <f>IF(FN_MC!K56="","*",FN_MC!K56)</f>
        <v>*</v>
      </c>
      <c r="O54" s="290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0" t="str">
        <f>IF(FN_MC!K59="","*",FN_MC!K59)</f>
        <v>*</v>
      </c>
      <c r="O57" s="290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0" t="str">
        <f>IF(FN_MC!K60="","*",FN_MC!K60)</f>
        <v>*</v>
      </c>
      <c r="O58" s="290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0" t="str">
        <f>IF(FN_MC!K61="","*",FN_MC!K61)</f>
        <v>*</v>
      </c>
      <c r="O59" s="290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0" t="str">
        <f>IF(FN_MC!K62="","*",FN_MC!K62)</f>
        <v>*</v>
      </c>
      <c r="O60" s="290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0" t="str">
        <f>IF(FN_MC!K63="","*",FN_MC!K63)</f>
        <v>*</v>
      </c>
      <c r="O61" s="290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0" t="str">
        <f>IF(FN_MC!K65="","*",FN_MC!K65)</f>
        <v>*</v>
      </c>
      <c r="O63" s="290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0" t="str">
        <f>IF(FN_MC!K66="","*",FN_MC!K66)</f>
        <v>*</v>
      </c>
      <c r="O64" s="290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0" t="str">
        <f>IF(FN_MC!K67="","*",FN_MC!K67)</f>
        <v>*</v>
      </c>
      <c r="O65" s="290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0" t="str">
        <f>IF(FN_MC!K69="","*",FN_MC!K69)</f>
        <v>*</v>
      </c>
      <c r="O67" s="290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0" t="str">
        <f>IF(FN_MC!K70="","*",FN_MC!K70)</f>
        <v>*</v>
      </c>
      <c r="O68" s="290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0" t="str">
        <f>IF(FN_MC!K72="","*",FN_MC!K72)</f>
        <v>*</v>
      </c>
      <c r="O70" s="290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0" t="str">
        <f>IF(FN_MC!K73="","*",FN_MC!K73)</f>
        <v>*</v>
      </c>
      <c r="O71" s="290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0" t="str">
        <f>IF(FN_MC!K74="","*",FN_MC!K74)</f>
        <v>*</v>
      </c>
      <c r="O72" s="290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1330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1331</v>
      </c>
      <c r="C2" s="95" t="s">
        <v>1148</v>
      </c>
      <c r="D2" s="95" t="s">
        <v>1150</v>
      </c>
      <c r="E2" s="95" t="s">
        <v>1332</v>
      </c>
      <c r="F2" s="95" t="s">
        <v>1333</v>
      </c>
      <c r="G2" s="95" t="s">
        <v>1334</v>
      </c>
      <c r="H2" s="95" t="s">
        <v>1335</v>
      </c>
      <c r="I2" s="95" t="s">
        <v>1336</v>
      </c>
      <c r="J2" s="95" t="s">
        <v>1337</v>
      </c>
      <c r="K2" s="131" t="s">
        <v>1338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ACIONAMENTO</v>
      </c>
      <c r="J42" s="122">
        <f>IF(FN_MC!AA44="","*",FN_MC!AA44)</f>
        <v>1</v>
      </c>
      <c r="K42" s="134">
        <f>IF(FN_MC!AD44="","*",FN_MC!AD44)</f>
        <v>0.33333333333333331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>
        <f>IF(FN_MC!B52="","*",FN_MC!B52)</f>
        <v>45995</v>
      </c>
      <c r="D50" s="121" t="str">
        <f>IF(FN_MC!D52="","*",FN_MC!D52)</f>
        <v>A60</v>
      </c>
      <c r="E50" s="121" t="str">
        <f>IF(FN_MC!H52="","*",FN_MC!H52)</f>
        <v>TIN2</v>
      </c>
      <c r="F50" s="137" t="str">
        <f>IF(FN_MC!M52="","*",FN_MC!M52)</f>
        <v>TIN</v>
      </c>
      <c r="G50" s="121" t="str">
        <f>IF(FN_MC!I52="","*",FN_MC!I52)</f>
        <v>TMI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62" t="s">
        <v>1339</v>
      </c>
      <c r="C2" s="362"/>
      <c r="D2" s="362"/>
      <c r="E2" s="362"/>
    </row>
    <row r="3" spans="2:5" ht="15" customHeight="1">
      <c r="B3" s="363"/>
      <c r="C3" s="363"/>
      <c r="D3" s="363"/>
      <c r="E3" s="363"/>
    </row>
    <row r="4" spans="2:5">
      <c r="B4" s="319" t="s">
        <v>1340</v>
      </c>
      <c r="C4" s="319" t="s">
        <v>1341</v>
      </c>
      <c r="D4" s="319" t="s">
        <v>1342</v>
      </c>
      <c r="E4" s="319" t="s">
        <v>1343</v>
      </c>
    </row>
    <row r="5" spans="2:5">
      <c r="B5" s="320"/>
      <c r="C5" s="320"/>
      <c r="D5" s="320"/>
      <c r="E5" s="320"/>
    </row>
    <row r="6" spans="2:5">
      <c r="B6" s="320"/>
      <c r="C6" s="320"/>
      <c r="D6" s="320"/>
      <c r="E6" s="320"/>
    </row>
    <row r="7" spans="2:5">
      <c r="B7" s="320"/>
      <c r="C7" s="320"/>
      <c r="D7" s="320"/>
      <c r="E7" s="320"/>
    </row>
    <row r="8" spans="2:5">
      <c r="B8" s="320"/>
      <c r="C8" s="320"/>
      <c r="D8" s="320"/>
      <c r="E8" s="320"/>
    </row>
    <row r="9" spans="2:5">
      <c r="B9" s="320"/>
      <c r="C9" s="320"/>
      <c r="D9" s="320"/>
      <c r="E9" s="320"/>
    </row>
    <row r="10" spans="2:5">
      <c r="B10" s="320"/>
      <c r="C10" s="320"/>
      <c r="D10" s="320"/>
      <c r="E10" s="320"/>
    </row>
    <row r="11" spans="2:5">
      <c r="B11" s="320"/>
      <c r="C11" s="320"/>
      <c r="D11" s="320"/>
      <c r="E11" s="320"/>
    </row>
    <row r="12" spans="2:5">
      <c r="B12" s="320"/>
      <c r="C12" s="320"/>
      <c r="D12" s="320"/>
      <c r="E12" s="320"/>
    </row>
    <row r="13" spans="2:5">
      <c r="B13" s="320"/>
      <c r="C13" s="320"/>
      <c r="D13" s="320"/>
      <c r="E13" s="320"/>
    </row>
    <row r="14" spans="2:5">
      <c r="B14" s="320"/>
      <c r="C14" s="320"/>
      <c r="D14" s="320"/>
      <c r="E14" s="320"/>
    </row>
    <row r="15" spans="2:5">
      <c r="B15" s="320"/>
      <c r="C15" s="320"/>
      <c r="D15" s="320"/>
      <c r="E15" s="320"/>
    </row>
    <row r="16" spans="2:5">
      <c r="B16" s="320"/>
      <c r="C16" s="320"/>
      <c r="D16" s="320"/>
      <c r="E16" s="320"/>
    </row>
    <row r="17" spans="2:5">
      <c r="B17" s="320"/>
      <c r="C17" s="320"/>
      <c r="D17" s="320"/>
      <c r="E17" s="320"/>
    </row>
    <row r="18" spans="2:5">
      <c r="B18" s="320"/>
      <c r="C18" s="320"/>
      <c r="D18" s="320"/>
      <c r="E18" s="320"/>
    </row>
    <row r="19" spans="2:5">
      <c r="B19" s="320"/>
      <c r="C19" s="320"/>
      <c r="D19" s="320"/>
      <c r="E19" s="320"/>
    </row>
    <row r="20" spans="2:5">
      <c r="B20" s="320"/>
      <c r="C20" s="320"/>
      <c r="D20" s="320"/>
      <c r="E20" s="320"/>
    </row>
    <row r="21" spans="2:5">
      <c r="B21" s="320"/>
      <c r="C21" s="320"/>
      <c r="D21" s="320"/>
      <c r="E21" s="320"/>
    </row>
    <row r="22" spans="2:5">
      <c r="B22" s="320"/>
      <c r="C22" s="320"/>
      <c r="D22" s="320"/>
      <c r="E22" s="320"/>
    </row>
    <row r="23" spans="2:5">
      <c r="B23" s="320"/>
      <c r="C23" s="320"/>
      <c r="D23" s="320"/>
      <c r="E23" s="320"/>
    </row>
    <row r="24" spans="2:5">
      <c r="B24" s="320"/>
      <c r="C24" s="320"/>
      <c r="D24" s="320"/>
      <c r="E24" s="320"/>
    </row>
    <row r="25" spans="2:5">
      <c r="B25" s="320"/>
      <c r="C25" s="320"/>
      <c r="D25" s="320"/>
      <c r="E25" s="320"/>
    </row>
    <row r="26" spans="2:5">
      <c r="B26" s="320"/>
      <c r="C26" s="320"/>
      <c r="D26" s="320"/>
      <c r="E26" s="320"/>
    </row>
    <row r="27" spans="2:5">
      <c r="B27" s="320"/>
      <c r="C27" s="320"/>
      <c r="D27" s="320"/>
      <c r="E27" s="320"/>
    </row>
    <row r="28" spans="2:5">
      <c r="B28" s="320"/>
      <c r="C28" s="320"/>
      <c r="D28" s="320"/>
      <c r="E28" s="320"/>
    </row>
    <row r="29" spans="2:5">
      <c r="B29" s="320"/>
      <c r="C29" s="320"/>
      <c r="D29" s="320"/>
      <c r="E29" s="320"/>
    </row>
    <row r="30" spans="2:5">
      <c r="B30" s="320"/>
      <c r="C30" s="320"/>
      <c r="D30" s="320"/>
      <c r="E30" s="320"/>
    </row>
    <row r="31" spans="2:5">
      <c r="B31" s="320"/>
      <c r="C31" s="320"/>
      <c r="D31" s="320"/>
      <c r="E31" s="320"/>
    </row>
    <row r="32" spans="2:5">
      <c r="B32" s="320"/>
      <c r="C32" s="320"/>
      <c r="D32" s="320"/>
      <c r="E32" s="320"/>
    </row>
  </sheetData>
  <mergeCells count="1">
    <mergeCell ref="B2:E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2" t="s">
        <v>1344</v>
      </c>
      <c r="D1" s="362"/>
      <c r="E1" s="362"/>
      <c r="F1" s="362"/>
      <c r="G1" s="362"/>
      <c r="H1" s="362"/>
    </row>
    <row r="2" spans="3:8" ht="15" customHeight="1">
      <c r="C2" s="362"/>
      <c r="D2" s="362"/>
      <c r="E2" s="362"/>
      <c r="F2" s="362"/>
      <c r="G2" s="362"/>
      <c r="H2" s="362"/>
    </row>
    <row r="3" spans="3:8" ht="15" customHeight="1">
      <c r="C3" s="319" t="s">
        <v>701</v>
      </c>
      <c r="D3" s="319" t="s">
        <v>1345</v>
      </c>
      <c r="E3" s="319" t="s">
        <v>1346</v>
      </c>
      <c r="F3" s="319" t="s">
        <v>1347</v>
      </c>
      <c r="G3" s="319" t="s">
        <v>1348</v>
      </c>
      <c r="H3" s="319" t="s">
        <v>1349</v>
      </c>
    </row>
    <row r="4" spans="3:8" ht="15" customHeight="1">
      <c r="C4" s="320"/>
      <c r="D4" s="320"/>
      <c r="E4" s="320"/>
      <c r="F4" s="320"/>
      <c r="G4" s="320"/>
      <c r="H4" s="320"/>
    </row>
    <row r="5" spans="3:8">
      <c r="C5" s="320"/>
      <c r="D5" s="320"/>
      <c r="E5" s="320"/>
      <c r="F5" s="320"/>
      <c r="G5" s="320"/>
      <c r="H5" s="320"/>
    </row>
    <row r="6" spans="3:8">
      <c r="C6" s="320"/>
      <c r="D6" s="320"/>
      <c r="E6" s="320"/>
      <c r="F6" s="320"/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2025-12-03T13:28:22Z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