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83" documentId="120_S{118792C3-22EF-5104-A093-F22BFE3913F3}" xr6:coauthVersionLast="47" xr6:coauthVersionMax="47" xr10:uidLastSave="{43D91DAA-EEF4-4039-89B8-A35182CBB3B5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R146" i="11" s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2" i="11" s="1"/>
  <c r="BB125" i="1"/>
  <c r="AK125" i="1"/>
  <c r="K126" i="10" s="1"/>
  <c r="AL125" i="1"/>
  <c r="BR125" i="1"/>
  <c r="BS125" i="1"/>
  <c r="C126" i="1"/>
  <c r="G126" i="1"/>
  <c r="F122" i="12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BB137" i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BB138" i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BB139" i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BB140" i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BB141" i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BB142" i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BB145" i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BB150" i="1"/>
  <c r="AK150" i="1"/>
  <c r="K150" i="10" s="1"/>
  <c r="AL150" i="1"/>
  <c r="AP150" i="1"/>
  <c r="M150" i="10" s="1"/>
  <c r="BR150" i="1"/>
  <c r="BS150" i="1"/>
  <c r="C151" i="1"/>
  <c r="G151" i="1"/>
  <c r="R151" i="1"/>
  <c r="R148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68" i="10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K41" i="10"/>
  <c r="AK40" i="1"/>
  <c r="I37" i="11"/>
  <c r="E37" i="12"/>
  <c r="H40" i="1"/>
  <c r="F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<sst xmlns="http://schemas.openxmlformats.org/spreadsheetml/2006/main" count="7546" uniqueCount="1342">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</sst>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S1" activePane="topRight" state="frozen"/>
      <selection pane="topRight" activeCell="BM125" sqref="S125:BM12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0</v>
      </c>
      <c r="AZ119" s="209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73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/>
      <c r="Z149" s="118"/>
      <c r="AA149" s="228" t="s">
        <v>1318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1322</v>
      </c>
      <c r="D5" s="261"/>
      <c r="E5" s="261"/>
      <c r="F5" s="261"/>
      <c r="G5" s="261"/>
      <c r="H5" s="261"/>
      <c r="I5" s="261"/>
      <c r="J5" s="262"/>
      <c r="K5" s="263" t="s">
        <v>1323</v>
      </c>
      <c r="L5" s="264"/>
      <c r="M5" s="264"/>
      <c r="N5" s="264"/>
      <c r="O5" s="265" t="s">
        <v>1324</v>
      </c>
      <c r="P5" s="266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1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190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190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190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190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190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190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190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190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190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190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190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190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e">
        <f>IF(SP_NORTE!#REF!="","*",SP_NORTE!#REF!)</f>
        <v>#REF!</v>
      </c>
      <c r="B736" s="92" t="e">
        <f>IF(SP_NORTE!#REF!="","*",SP_NORTE!#REF!)</f>
        <v>#REF!</v>
      </c>
      <c r="C736" s="92" t="e">
        <f>IF(SP_NORTE!#REF!="","*",SP_NORTE!#REF!)</f>
        <v>#REF!</v>
      </c>
      <c r="D736" s="92" t="e">
        <f>IF(SP_NORTE!#REF!="","*",SP_NORTE!#REF!)</f>
        <v>#REF!</v>
      </c>
      <c r="E736" s="92" t="e">
        <f>IF(SP_NORTE!#REF!="","*",SP_NORTE!#REF!)</f>
        <v>#REF!</v>
      </c>
      <c r="F736" s="92" t="e">
        <f>IF(SP_NORTE!#REF!="","*",SP_NORTE!#REF!)</f>
        <v>#REF!</v>
      </c>
      <c r="G736" s="92" t="e">
        <f>IF(SP_NORTE!#REF!="","*",SP_NORTE!#REF!)</f>
        <v>#REF!</v>
      </c>
      <c r="H736" s="131" t="e">
        <f>IF(SP_NORTE!#REF!="","*",SP_NORTE!#REF!)</f>
        <v>#REF!</v>
      </c>
      <c r="I736" s="128" t="e">
        <f>IF(SP_NORTE!#REF!="","*",SP_NORTE!#REF!)</f>
        <v>#REF!</v>
      </c>
      <c r="J736" s="128" t="e">
        <f>IF(SP_NORTE!#REF!="","*",SP_NORTE!#REF!)</f>
        <v>#REF!</v>
      </c>
      <c r="K736" s="92" t="e">
        <f>IF(SP_NORTE!#REF!="","*",SP_NORTE!#REF!)</f>
        <v>#REF!</v>
      </c>
      <c r="L736" s="92" t="e">
        <f>IF(SP_NORTE!#REF!="","*",SP_NORTE!#REF!)</f>
        <v>#REF!</v>
      </c>
      <c r="M736" s="92" t="e">
        <f>IF(SP_NORTE!#REF!="","*",SP_NORTE!#REF!)</f>
        <v>#REF!</v>
      </c>
      <c r="N736" s="92" t="e">
        <f>IF(SP_NORTE!#REF!="","*",SP_NORTE!#REF!)</f>
        <v>#REF!</v>
      </c>
      <c r="O736" s="124" t="e">
        <f>IF(SP_NORTE!#REF!="","*",SP_NORTE!#REF!)</f>
        <v>#REF!</v>
      </c>
      <c r="P736" s="190" t="e">
        <f>IF($A$2=1,IF(SP_NORTE!#REF!="","*",SP_NORTE!#REF!),IF(SP_NORTE!#REF!="","*",SP_NORTE!#REF!))</f>
        <v>#REF!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D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1330</v>
      </c>
      <c r="V1" s="272"/>
      <c r="W1" s="272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77">
        <f ca="1">TODAY()-1</f>
        <v>45937</v>
      </c>
      <c r="V2" s="177">
        <f ca="1">U2-1</f>
        <v>45936</v>
      </c>
      <c r="W2" s="177">
        <f ca="1">V2-1</f>
        <v>45935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 t="str">
        <f ca="1">_xlfn.XLOOKUP(G3&amp;$W$2,BS_CONTROLE[CHAVE],BS_CONTROLE[Quantidade_11],"-")</f>
        <v>-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>
        <f ca="1">_xlfn.XLOOKUP(G5&amp;$V$2,BS_CONTROLE[CHAVE],BS_CONTROLE[Quantidade_11],"-")</f>
        <v>1</v>
      </c>
      <c r="W5" s="176">
        <f ca="1">_xlfn.XLOOKUP(G5&amp;$W$2,BS_CONTROLE[CHAVE],BS_CONTROLE[Quantidade_11],"-")</f>
        <v>0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 t="str">
        <f ca="1">_xlfn.XLOOKUP(G6&amp;$W$2,BS_CONTROLE[CHAVE],BS_CONTROLE[Quantidade_11],"-")</f>
        <v>-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>
        <f ca="1">_xlfn.XLOOKUP(G7&amp;$U$2,BS_CONTROLE[CHAVE],BS_CONTROLE[Quantidade_11],"-")</f>
        <v>0</v>
      </c>
      <c r="V7" s="176" t="str">
        <f ca="1">_xlfn.XLOOKUP(G7&amp;$V$2,BS_CONTROLE[CHAVE],BS_CONTROLE[Quantidade_11],"-")</f>
        <v>-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 t="str">
        <f ca="1">_xlfn.XLOOKUP(G8&amp;$U$2,BS_CONTROLE[CHAVE],BS_CONTROLE[Quantidade_11],"-")</f>
        <v>-</v>
      </c>
      <c r="V8" s="176">
        <f ca="1">_xlfn.XLOOKUP(G8&amp;$V$2,BS_CONTROLE[CHAVE],BS_CONTROLE[Quantidade_11],"-")</f>
        <v>50</v>
      </c>
      <c r="W8" s="176">
        <f ca="1">_xlfn.XLOOKUP(G8&amp;$W$2,BS_CONTROLE[CHAVE],BS_CONTROLE[Quantidade_11],"-")</f>
        <v>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 t="str">
        <f ca="1">_xlfn.XLOOKUP(G10&amp;$U$2,BS_CONTROLE[CHAVE],BS_CONTROLE[Quantidade_11],"-")</f>
        <v>-</v>
      </c>
      <c r="V10" s="176">
        <f ca="1">_xlfn.XLOOKUP(G10&amp;$V$2,BS_CONTROLE[CHAVE],BS_CONTROLE[Quantidade_11],"-")</f>
        <v>0</v>
      </c>
      <c r="W10" s="176" t="str">
        <f ca="1">_xlfn.XLOOKUP(G10&amp;$W$2,BS_CONTROLE[CHAVE],BS_CONTROLE[Quantidade_11],"-")</f>
        <v>-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 t="str">
        <f ca="1">_xlfn.XLOOKUP(G12&amp;$V$2,BS_CONTROLE[CHAVE],BS_CONTROLE[Quantidade_11],"-")</f>
        <v>-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1</v>
      </c>
      <c r="V13" s="176" t="str">
        <f ca="1">_xlfn.XLOOKUP(G13&amp;$V$2,BS_CONTROLE[CHAVE],BS_CONTROLE[Quantidade_11],"-")</f>
        <v>-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2</v>
      </c>
      <c r="V14" s="176">
        <f ca="1">_xlfn.XLOOKUP(G14&amp;$V$2,BS_CONTROLE[CHAVE],BS_CONTROLE[Quantidade_11],"-")</f>
        <v>0</v>
      </c>
      <c r="W14" s="176" t="str">
        <f ca="1">_xlfn.XLOOKUP(G14&amp;$W$2,BS_CONTROLE[CHAVE],BS_CONTROLE[Quantidade_11],"-")</f>
        <v>-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80</v>
      </c>
      <c r="V17" s="176" t="str">
        <f ca="1">_xlfn.XLOOKUP(G17&amp;$V$2,BS_CONTROLE[CHAVE],BS_CONTROLE[Quantidade_11],"-")</f>
        <v>-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 t="str">
        <f ca="1">_xlfn.XLOOKUP(G20&amp;$W$2,BS_CONTROLE[CHAVE],BS_CONTROLE[Quantidade_11],"-")</f>
        <v>-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>
        <f ca="1">_xlfn.XLOOKUP(G21&amp;$V$2,BS_CONTROLE[CHAVE],BS_CONTROLE[Quantidade_11],"-")</f>
        <v>1</v>
      </c>
      <c r="W21" s="176">
        <f ca="1">_xlfn.XLOOKUP(G21&amp;$W$2,BS_CONTROLE[CHAVE],BS_CONTROLE[Quantidade_11],"-")</f>
        <v>0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 t="str">
        <f ca="1">_xlfn.XLOOKUP(G22&amp;$W$2,BS_CONTROLE[CHAVE],BS_CONTROLE[Quantidade_11],"-")</f>
        <v>-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 t="str">
        <f ca="1">_xlfn.XLOOKUP(G23&amp;$W$2,BS_CONTROLE[CHAVE],BS_CONTROLE[Quantidade_11],"-")</f>
        <v>-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 t="str">
        <f ca="1">_xlfn.XLOOKUP(G24&amp;$U$2,BS_CONTROLE[CHAVE],BS_CONTROLE[Quantidade_11],"-")</f>
        <v>-</v>
      </c>
      <c r="V24" s="176">
        <f ca="1">_xlfn.XLOOKUP(G24&amp;$V$2,BS_CONTROLE[CHAVE],BS_CONTROLE[Quantidade_11],"-")</f>
        <v>50</v>
      </c>
      <c r="W24" s="176">
        <f ca="1">_xlfn.XLOOKUP(G24&amp;$W$2,BS_CONTROLE[CHAVE],BS_CONTROLE[Quantidade_11],"-")</f>
        <v>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>
        <f ca="1">_xlfn.XLOOKUP(G25&amp;$U$2,BS_CONTROLE[CHAVE],BS_CONTROLE[Quantidade_11],"-")</f>
        <v>0</v>
      </c>
      <c r="V25" s="176" t="str">
        <f ca="1">_xlfn.XLOOKUP(G25&amp;$V$2,BS_CONTROLE[CHAVE],BS_CONTROLE[Quantidade_11],"-")</f>
        <v>-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 t="str">
        <f ca="1">_xlfn.XLOOKUP(G26&amp;$U$2,BS_CONTROLE[CHAVE],BS_CONTROLE[Quantidade_11],"-")</f>
        <v>-</v>
      </c>
      <c r="V26" s="176">
        <f ca="1">_xlfn.XLOOKUP(G26&amp;$V$2,BS_CONTROLE[CHAVE],BS_CONTROLE[Quantidade_11],"-")</f>
        <v>0</v>
      </c>
      <c r="W26" s="176" t="str">
        <f ca="1">_xlfn.XLOOKUP(G26&amp;$W$2,BS_CONTROLE[CHAVE],BS_CONTROLE[Quantidade_11],"-")</f>
        <v>-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 t="str">
        <f ca="1">_xlfn.XLOOKUP(G28&amp;$V$2,BS_CONTROLE[CHAVE],BS_CONTROLE[Quantidade_11],"-")</f>
        <v>-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1</v>
      </c>
      <c r="V29" s="176" t="str">
        <f ca="1">_xlfn.XLOOKUP(G29&amp;$V$2,BS_CONTROLE[CHAVE],BS_CONTROLE[Quantidade_11],"-")</f>
        <v>-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>
        <f ca="1">_xlfn.XLOOKUP(G30&amp;$U$2,BS_CONTROLE[CHAVE],BS_CONTROLE[Quantidade_11],"-")</f>
        <v>0</v>
      </c>
      <c r="V30" s="176" t="str">
        <f ca="1">_xlfn.XLOOKUP(G30&amp;$V$2,BS_CONTROLE[CHAVE],BS_CONTROLE[Quantidade_11],"-")</f>
        <v>-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2</v>
      </c>
      <c r="V32" s="176">
        <f ca="1">_xlfn.XLOOKUP(G32&amp;$V$2,BS_CONTROLE[CHAVE],BS_CONTROLE[Quantidade_11],"-")</f>
        <v>0</v>
      </c>
      <c r="W32" s="176" t="str">
        <f ca="1">_xlfn.XLOOKUP(G32&amp;$W$2,BS_CONTROLE[CHAVE],BS_CONTROLE[Quantidade_11],"-")</f>
        <v>-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 t="str">
        <f ca="1">_xlfn.XLOOKUP(G33&amp;$U$2,BS_CONTROLE[CHAVE],BS_CONTROLE[Quantidade_11],"-")</f>
        <v>-</v>
      </c>
      <c r="V33" s="176">
        <f ca="1">_xlfn.XLOOKUP(G33&amp;$V$2,BS_CONTROLE[CHAVE],BS_CONTROLE[Quantidade_11],"-")</f>
        <v>0</v>
      </c>
      <c r="W33" s="176" t="str">
        <f ca="1">_xlfn.XLOOKUP(G33&amp;$W$2,BS_CONTROLE[CHAVE],BS_CONTROLE[Quantidade_11],"-")</f>
        <v>-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 t="str">
        <f ca="1">_xlfn.XLOOKUP(G34&amp;$W$2,BS_CONTROLE[CHAVE],BS_CONTROLE[Quantidade_11],"-")</f>
        <v>-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 t="str">
        <f ca="1">_xlfn.XLOOKUP(G37&amp;$U$2,BS_CONTROLE[CHAVE],BS_CONTROLE[Quantidade_11],"-")</f>
        <v>-</v>
      </c>
      <c r="V37" s="176">
        <f ca="1">_xlfn.XLOOKUP(G37&amp;$V$2,BS_CONTROLE[CHAVE],BS_CONTROLE[Quantidade_11],"-")</f>
        <v>50</v>
      </c>
      <c r="W37" s="176">
        <f ca="1">_xlfn.XLOOKUP(G37&amp;$W$2,BS_CONTROLE[CHAVE],BS_CONTROLE[Quantidade_11],"-")</f>
        <v>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>
        <f ca="1">_xlfn.XLOOKUP(G40&amp;$V$2,BS_CONTROLE[CHAVE],BS_CONTROLE[Quantidade_11],"-")</f>
        <v>1</v>
      </c>
      <c r="W40" s="176">
        <f ca="1">_xlfn.XLOOKUP(G40&amp;$W$2,BS_CONTROLE[CHAVE],BS_CONTROLE[Quantidade_11],"-")</f>
        <v>0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 t="str">
        <f ca="1">_xlfn.XLOOKUP(G42&amp;$W$2,BS_CONTROLE[CHAVE],BS_CONTROLE[Quantidade_11],"-")</f>
        <v>-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>
        <f ca="1">_xlfn.XLOOKUP(G43&amp;$U$2,BS_CONTROLE[CHAVE],BS_CONTROLE[Quantidade_11],"-")</f>
        <v>0</v>
      </c>
      <c r="V43" s="176" t="str">
        <f ca="1">_xlfn.XLOOKUP(G43&amp;$V$2,BS_CONTROLE[CHAVE],BS_CONTROLE[Quantidade_11],"-")</f>
        <v>-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>
        <f ca="1">_xlfn.XLOOKUP(G44&amp;$U$2,BS_CONTROLE[CHAVE],BS_CONTROLE[Quantidade_11],"-")</f>
        <v>0</v>
      </c>
      <c r="V44" s="176" t="str">
        <f ca="1">_xlfn.XLOOKUP(G44&amp;$V$2,BS_CONTROLE[CHAVE],BS_CONTROLE[Quantidade_11],"-")</f>
        <v>-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1</v>
      </c>
      <c r="V45" s="176" t="str">
        <f ca="1">_xlfn.XLOOKUP(G45&amp;$V$2,BS_CONTROLE[CHAVE],BS_CONTROLE[Quantidade_11],"-")</f>
        <v>-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 t="str">
        <f ca="1">_xlfn.XLOOKUP(G46&amp;$V$2,BS_CONTROLE[CHAVE],BS_CONTROLE[Quantidade_11],"-")</f>
        <v>-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>
        <f ca="1">_xlfn.XLOOKUP(G47&amp;$U$2,BS_CONTROLE[CHAVE],BS_CONTROLE[Quantidade_11],"-")</f>
        <v>1</v>
      </c>
      <c r="V47" s="176" t="str">
        <f ca="1">_xlfn.XLOOKUP(G47&amp;$V$2,BS_CONTROLE[CHAVE],BS_CONTROLE[Quantidade_11],"-")</f>
        <v>-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 t="str">
        <f ca="1">_xlfn.XLOOKUP(G48&amp;$V$2,BS_CONTROLE[CHAVE],BS_CONTROLE[Quantidade_11],"-")</f>
        <v>-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>
        <f ca="1">_xlfn.XLOOKUP(G50&amp;$U$2,BS_CONTROLE[CHAVE],BS_CONTROLE[Quantidade_11],"-")</f>
        <v>0</v>
      </c>
      <c r="V50" s="176" t="str">
        <f ca="1">_xlfn.XLOOKUP(G50&amp;$V$2,BS_CONTROLE[CHAVE],BS_CONTROLE[Quantidade_11],"-")</f>
        <v>-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2</v>
      </c>
      <c r="V51" s="176">
        <f ca="1">_xlfn.XLOOKUP(G51&amp;$V$2,BS_CONTROLE[CHAVE],BS_CONTROLE[Quantidade_11],"-")</f>
        <v>0</v>
      </c>
      <c r="W51" s="176" t="str">
        <f ca="1">_xlfn.XLOOKUP(G51&amp;$W$2,BS_CONTROLE[CHAVE],BS_CONTROLE[Quantidade_11],"-")</f>
        <v>-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 t="str">
        <f ca="1">_xlfn.XLOOKUP(G54&amp;$W$2,BS_CONTROLE[CHAVE],BS_CONTROLE[Quantidade_11],"-")</f>
        <v>-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 t="str">
        <f ca="1">_xlfn.XLOOKUP(G55&amp;$W$2,BS_CONTROLE[CHAVE],BS_CONTROLE[Quantidade_11],"-")</f>
        <v>-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>
        <f ca="1">_xlfn.XLOOKUP(G56&amp;$U$2,BS_CONTROLE[CHAVE],BS_CONTROLE[Quantidade_11],"-")</f>
        <v>0</v>
      </c>
      <c r="V56" s="176" t="str">
        <f ca="1">_xlfn.XLOOKUP(G56&amp;$V$2,BS_CONTROLE[CHAVE],BS_CONTROLE[Quantidade_11],"-")</f>
        <v>-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 t="str">
        <f ca="1">_xlfn.XLOOKUP(G57&amp;$U$2,BS_CONTROLE[CHAVE],BS_CONTROLE[Quantidade_11],"-")</f>
        <v>-</v>
      </c>
      <c r="V57" s="176">
        <f ca="1">_xlfn.XLOOKUP(G57&amp;$V$2,BS_CONTROLE[CHAVE],BS_CONTROLE[Quantidade_11],"-")</f>
        <v>0</v>
      </c>
      <c r="W57" s="176" t="str">
        <f ca="1">_xlfn.XLOOKUP(G57&amp;$W$2,BS_CONTROLE[CHAVE],BS_CONTROLE[Quantidade_11],"-")</f>
        <v>-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 t="str">
        <f ca="1">_xlfn.XLOOKUP(G61&amp;$U$2,BS_CONTROLE[CHAVE],BS_CONTROLE[Quantidade_11],"-")</f>
        <v>-</v>
      </c>
      <c r="V61" s="176">
        <f ca="1">_xlfn.XLOOKUP(G61&amp;$V$2,BS_CONTROLE[CHAVE],BS_CONTROLE[Quantidade_11],"-")</f>
        <v>50</v>
      </c>
      <c r="W61" s="176">
        <f ca="1">_xlfn.XLOOKUP(G61&amp;$W$2,BS_CONTROLE[CHAVE],BS_CONTROLE[Quantidade_11],"-")</f>
        <v>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 t="str">
        <f ca="1">_xlfn.XLOOKUP(G62&amp;$W$2,BS_CONTROLE[CHAVE],BS_CONTROLE[Quantidade_11],"-")</f>
        <v>-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 t="str">
        <f ca="1">_xlfn.XLOOKUP(G63&amp;$W$2,BS_CONTROLE[CHAVE],BS_CONTROLE[Quantidade_11],"-")</f>
        <v>-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 t="str">
        <f ca="1">_xlfn.XLOOKUP(G65&amp;$U$2,BS_CONTROLE[CHAVE],BS_CONTROLE[Quantidade_11],"-")</f>
        <v>-</v>
      </c>
      <c r="V65" s="176">
        <f ca="1">_xlfn.XLOOKUP(G65&amp;$V$2,BS_CONTROLE[CHAVE],BS_CONTROLE[Quantidade_11],"-")</f>
        <v>0</v>
      </c>
      <c r="W65" s="176" t="str">
        <f ca="1">_xlfn.XLOOKUP(G65&amp;$W$2,BS_CONTROLE[CHAVE],BS_CONTROLE[Quantidade_11],"-")</f>
        <v>-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2</v>
      </c>
      <c r="V69" s="176">
        <f ca="1">_xlfn.XLOOKUP(G69&amp;$V$2,BS_CONTROLE[CHAVE],BS_CONTROLE[Quantidade_11],"-")</f>
        <v>0</v>
      </c>
      <c r="W69" s="176" t="str">
        <f ca="1">_xlfn.XLOOKUP(G69&amp;$W$2,BS_CONTROLE[CHAVE],BS_CONTROLE[Quantidade_11],"-")</f>
        <v>-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 t="str">
        <f ca="1">_xlfn.XLOOKUP(G71&amp;$U$2,BS_CONTROLE[CHAVE],BS_CONTROLE[Quantidade_11],"-")</f>
        <v>-</v>
      </c>
      <c r="V71" s="176">
        <f ca="1">_xlfn.XLOOKUP(G71&amp;$V$2,BS_CONTROLE[CHAVE],BS_CONTROLE[Quantidade_11],"-")</f>
        <v>50</v>
      </c>
      <c r="W71" s="176">
        <f ca="1">_xlfn.XLOOKUP(G71&amp;$W$2,BS_CONTROLE[CHAVE],BS_CONTROLE[Quantidade_11],"-")</f>
        <v>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>
        <f ca="1">_xlfn.XLOOKUP(G72&amp;$V$2,BS_CONTROLE[CHAVE],BS_CONTROLE[Quantidade_11],"-")</f>
        <v>1</v>
      </c>
      <c r="W72" s="176">
        <f ca="1">_xlfn.XLOOKUP(G72&amp;$W$2,BS_CONTROLE[CHAVE],BS_CONTROLE[Quantidade_11],"-")</f>
        <v>0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 t="str">
        <f ca="1">_xlfn.XLOOKUP(G74&amp;$U$2,BS_CONTROLE[CHAVE],BS_CONTROLE[Quantidade_11],"-")</f>
        <v>-</v>
      </c>
      <c r="V74" s="176">
        <f ca="1">_xlfn.XLOOKUP(G74&amp;$V$2,BS_CONTROLE[CHAVE],BS_CONTROLE[Quantidade_11],"-")</f>
        <v>0</v>
      </c>
      <c r="W74" s="176" t="str">
        <f ca="1">_xlfn.XLOOKUP(G74&amp;$W$2,BS_CONTROLE[CHAVE],BS_CONTROLE[Quantidade_11],"-")</f>
        <v>-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 t="str">
        <f ca="1">_xlfn.XLOOKUP(G76&amp;$U$2,BS_CONTROLE[CHAVE],BS_CONTROLE[Quantidade_11],"-")</f>
        <v>-</v>
      </c>
      <c r="V76" s="176">
        <f ca="1">_xlfn.XLOOKUP(G76&amp;$V$2,BS_CONTROLE[CHAVE],BS_CONTROLE[Quantidade_11],"-")</f>
        <v>50</v>
      </c>
      <c r="W76" s="176">
        <f ca="1">_xlfn.XLOOKUP(G76&amp;$W$2,BS_CONTROLE[CHAVE],BS_CONTROLE[Quantidade_11],"-")</f>
        <v>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>
        <f ca="1">_xlfn.XLOOKUP(G79&amp;$V$2,BS_CONTROLE[CHAVE],BS_CONTROLE[Quantidade_11],"-")</f>
        <v>1</v>
      </c>
      <c r="W79" s="176">
        <f ca="1">_xlfn.XLOOKUP(G79&amp;$W$2,BS_CONTROLE[CHAVE],BS_CONTROLE[Quantidade_11],"-")</f>
        <v>0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>
        <f ca="1">_xlfn.XLOOKUP(G80&amp;$V$2,BS_CONTROLE[CHAVE],BS_CONTROLE[Quantidade_11],"-")</f>
        <v>1</v>
      </c>
      <c r="W80" s="176">
        <f ca="1">_xlfn.XLOOKUP(G80&amp;$W$2,BS_CONTROLE[CHAVE],BS_CONTROLE[Quantidade_11],"-")</f>
        <v>0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 t="str">
        <f ca="1">_xlfn.XLOOKUP(G81&amp;$U$2,BS_CONTROLE[CHAVE],BS_CONTROLE[Quantidade_11],"-")</f>
        <v>-</v>
      </c>
      <c r="V81" s="176">
        <f ca="1">_xlfn.XLOOKUP(G81&amp;$V$2,BS_CONTROLE[CHAVE],BS_CONTROLE[Quantidade_11],"-")</f>
        <v>0</v>
      </c>
      <c r="W81" s="176" t="str">
        <f ca="1">_xlfn.XLOOKUP(G81&amp;$W$2,BS_CONTROLE[CHAVE],BS_CONTROLE[Quantidade_11],"-")</f>
        <v>-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>
        <f ca="1">_xlfn.XLOOKUP(G82&amp;$V$2,BS_CONTROLE[CHAVE],BS_CONTROLE[Quantidade_11],"-")</f>
        <v>0</v>
      </c>
      <c r="W82" s="176" t="str">
        <f ca="1">_xlfn.XLOOKUP(G82&amp;$W$2,BS_CONTROLE[CHAVE],BS_CONTROLE[Quantidade_11],"-")</f>
        <v>-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2</v>
      </c>
      <c r="V83" s="176">
        <f ca="1">_xlfn.XLOOKUP(G83&amp;$V$2,BS_CONTROLE[CHAVE],BS_CONTROLE[Quantidade_11],"-")</f>
        <v>0</v>
      </c>
      <c r="W83" s="176" t="str">
        <f ca="1">_xlfn.XLOOKUP(G83&amp;$W$2,BS_CONTROLE[CHAVE],BS_CONTROLE[Quantidade_11],"-")</f>
        <v>-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 t="str">
        <f ca="1">_xlfn.XLOOKUP(G84&amp;$W$2,BS_CONTROLE[CHAVE],BS_CONTROLE[Quantidade_11],"-")</f>
        <v>-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 t="str">
        <f ca="1">_xlfn.XLOOKUP(G85&amp;$W$2,BS_CONTROLE[CHAVE],BS_CONTROLE[Quantidade_11],"-")</f>
        <v>-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>
        <f ca="1">_xlfn.XLOOKUP(G86&amp;$U$2,BS_CONTROLE[CHAVE],BS_CONTROLE[Quantidade_11],"-")</f>
        <v>1</v>
      </c>
      <c r="V86" s="176" t="str">
        <f ca="1">_xlfn.XLOOKUP(G86&amp;$V$2,BS_CONTROLE[CHAVE],BS_CONTROLE[Quantidade_11],"-")</f>
        <v>-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 t="str">
        <f ca="1">_xlfn.XLOOKUP(G87&amp;$U$2,BS_CONTROLE[CHAVE],BS_CONTROLE[Quantidade_11],"-")</f>
        <v>-</v>
      </c>
      <c r="V87" s="176">
        <f ca="1">_xlfn.XLOOKUP(G87&amp;$V$2,BS_CONTROLE[CHAVE],BS_CONTROLE[Quantidade_11],"-")</f>
        <v>0</v>
      </c>
      <c r="W87" s="176" t="str">
        <f ca="1">_xlfn.XLOOKUP(G87&amp;$W$2,BS_CONTROLE[CHAVE],BS_CONTROLE[Quantidade_11],"-")</f>
        <v>-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 t="str">
        <f ca="1">_xlfn.XLOOKUP(G88&amp;$V$2,BS_CONTROLE[CHAVE],BS_CONTROLE[Quantidade_11],"-")</f>
        <v>-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80</v>
      </c>
      <c r="V89" s="176" t="str">
        <f ca="1">_xlfn.XLOOKUP(G89&amp;$V$2,BS_CONTROLE[CHAVE],BS_CONTROLE[Quantidade_11],"-")</f>
        <v>-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>
        <f ca="1">_xlfn.XLOOKUP(G90&amp;$U$2,BS_CONTROLE[CHAVE],BS_CONTROLE[Quantidade_11],"-")</f>
        <v>0</v>
      </c>
      <c r="V90" s="176" t="str">
        <f ca="1">_xlfn.XLOOKUP(G90&amp;$V$2,BS_CONTROLE[CHAVE],BS_CONTROLE[Quantidade_11],"-")</f>
        <v>-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 t="str">
        <f ca="1">_xlfn.XLOOKUP(G91&amp;$W$2,BS_CONTROLE[CHAVE],BS_CONTROLE[Quantidade_11],"-")</f>
        <v>-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 t="str">
        <f ca="1">_xlfn.XLOOKUP(G92&amp;$W$2,BS_CONTROLE[CHAVE],BS_CONTROLE[Quantidade_11],"-")</f>
        <v>-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>
        <f ca="1">_xlfn.XLOOKUP(G95&amp;$U$2,BS_CONTROLE[CHAVE],BS_CONTROLE[Quantidade_11],"-")</f>
        <v>0</v>
      </c>
      <c r="V95" s="176" t="str">
        <f ca="1">_xlfn.XLOOKUP(G95&amp;$V$2,BS_CONTROLE[CHAVE],BS_CONTROLE[Quantidade_11],"-")</f>
        <v>-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>
        <f ca="1">_xlfn.XLOOKUP(G96&amp;$U$2,BS_CONTROLE[CHAVE],BS_CONTROLE[Quantidade_11],"-")</f>
        <v>1</v>
      </c>
      <c r="V96" s="176" t="str">
        <f ca="1">_xlfn.XLOOKUP(G96&amp;$V$2,BS_CONTROLE[CHAVE],BS_CONTROLE[Quantidade_11],"-")</f>
        <v>-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 t="str">
        <f ca="1">_xlfn.XLOOKUP(G97&amp;$V$2,BS_CONTROLE[CHAVE],BS_CONTROLE[Quantidade_11],"-")</f>
        <v>-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1</v>
      </c>
      <c r="V98" s="176" t="str">
        <f ca="1">_xlfn.XLOOKUP(G98&amp;$V$2,BS_CONTROLE[CHAVE],BS_CONTROLE[Quantidade_11],"-")</f>
        <v>-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 t="str">
        <f ca="1">_xlfn.XLOOKUP(G99&amp;$V$2,BS_CONTROLE[CHAVE],BS_CONTROLE[Quantidade_11],"-")</f>
        <v>-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 t="str">
        <f ca="1">_xlfn.XLOOKUP(G100&amp;$V$2,BS_CONTROLE[CHAVE],BS_CONTROLE[Quantidade_11],"-")</f>
        <v>-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 t="str">
        <f ca="1">_xlfn.XLOOKUP(G101&amp;$V$2,BS_CONTROLE[CHAVE],BS_CONTROLE[Quantidade_11],"-")</f>
        <v>-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>
        <f ca="1">_xlfn.XLOOKUP(G102&amp;$U$2,BS_CONTROLE[CHAVE],BS_CONTROLE[Quantidade_11],"-")</f>
        <v>0</v>
      </c>
      <c r="V102" s="176" t="str">
        <f ca="1">_xlfn.XLOOKUP(G102&amp;$V$2,BS_CONTROLE[CHAVE],BS_CONTROLE[Quantidade_11],"-")</f>
        <v>-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 t="str">
        <f ca="1">_xlfn.XLOOKUP(G103&amp;$V$2,BS_CONTROLE[CHAVE],BS_CONTROLE[Quantidade_11],"-")</f>
        <v>-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>
        <f ca="1">_xlfn.XLOOKUP(G104&amp;$U$2,BS_CONTROLE[CHAVE],BS_CONTROLE[Quantidade_11],"-")</f>
        <v>0</v>
      </c>
      <c r="V104" s="176" t="str">
        <f ca="1">_xlfn.XLOOKUP(G104&amp;$V$2,BS_CONTROLE[CHAVE],BS_CONTROLE[Quantidade_11],"-")</f>
        <v>-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 t="str">
        <f ca="1">_xlfn.XLOOKUP(G105&amp;$V$2,BS_CONTROLE[CHAVE],BS_CONTROLE[Quantidade_11],"-")</f>
        <v>-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>
        <f ca="1">_xlfn.XLOOKUP(G106&amp;$U$2,BS_CONTROLE[CHAVE],BS_CONTROLE[Quantidade_11],"-")</f>
        <v>0</v>
      </c>
      <c r="V106" s="176" t="str">
        <f ca="1">_xlfn.XLOOKUP(G106&amp;$V$2,BS_CONTROLE[CHAVE],BS_CONTROLE[Quantidade_11],"-")</f>
        <v>-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 t="str">
        <f ca="1">_xlfn.XLOOKUP(G108&amp;$U$2,BS_CONTROLE[CHAVE],BS_CONTROLE[Quantidade_11],"-")</f>
        <v>-</v>
      </c>
      <c r="V108" s="176">
        <f ca="1">_xlfn.XLOOKUP(G108&amp;$V$2,BS_CONTROLE[CHAVE],BS_CONTROLE[Quantidade_11],"-")</f>
        <v>0</v>
      </c>
      <c r="W108" s="176" t="str">
        <f ca="1">_xlfn.XLOOKUP(G108&amp;$W$2,BS_CONTROLE[CHAVE],BS_CONTROLE[Quantidade_11],"-")</f>
        <v>-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2</v>
      </c>
      <c r="V111" s="176">
        <f ca="1">_xlfn.XLOOKUP(G111&amp;$V$2,BS_CONTROLE[CHAVE],BS_CONTROLE[Quantidade_11],"-")</f>
        <v>0</v>
      </c>
      <c r="W111" s="176" t="str">
        <f ca="1">_xlfn.XLOOKUP(G111&amp;$W$2,BS_CONTROLE[CHAVE],BS_CONTROLE[Quantidade_11],"-")</f>
        <v>-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>
        <f ca="1">_xlfn.XLOOKUP(G112&amp;$U$2,BS_CONTROLE[CHAVE],BS_CONTROLE[Quantidade_11],"-")</f>
        <v>1</v>
      </c>
      <c r="V112" s="176" t="str">
        <f ca="1">_xlfn.XLOOKUP(G112&amp;$V$2,BS_CONTROLE[CHAVE],BS_CONTROLE[Quantidade_11],"-")</f>
        <v>-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256</v>
      </c>
      <c r="V113" s="176" t="str">
        <f ca="1">_xlfn.XLOOKUP(G113&amp;$V$2,BS_CONTROLE[CHAVE],BS_CONTROLE[Quantidade_11],"-")</f>
        <v>-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80</v>
      </c>
      <c r="V115" s="176" t="str">
        <f ca="1">_xlfn.XLOOKUP(G115&amp;$V$2,BS_CONTROLE[CHAVE],BS_CONTROLE[Quantidade_11],"-")</f>
        <v>-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0.16666666666666666</v>
      </c>
      <c r="R116" s="188" t="str">
        <f>IF(SP_NORTE!Q119="","*",CONCATENATE(SP_NORTE!Q119," ",SP_NORTE!R119))</f>
        <v>400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256</v>
      </c>
      <c r="V116" s="176" t="str">
        <f ca="1">_xlfn.XLOOKUP(G116&amp;$V$2,BS_CONTROLE[CHAVE],BS_CONTROLE[Quantidade_11],"-")</f>
        <v>-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 t="str">
        <f ca="1">_xlfn.XLOOKUP(G117&amp;$U$2,BS_CONTROLE[CHAVE],BS_CONTROLE[Quantidade_11],"-")</f>
        <v>-</v>
      </c>
      <c r="V117" s="176">
        <f ca="1">_xlfn.XLOOKUP(G117&amp;$V$2,BS_CONTROLE[CHAVE],BS_CONTROLE[Quantidade_11],"-")</f>
        <v>50</v>
      </c>
      <c r="W117" s="176">
        <f ca="1">_xlfn.XLOOKUP(G117&amp;$W$2,BS_CONTROLE[CHAVE],BS_CONTROLE[Quantidade_11],"-")</f>
        <v>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 t="str">
        <f ca="1">_xlfn.XLOOKUP(G118&amp;$U$2,BS_CONTROLE[CHAVE],BS_CONTROLE[Quantidade_11],"-")</f>
        <v>-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 t="str">
        <f ca="1">_xlfn.XLOOKUP(G119&amp;$W$2,BS_CONTROLE[CHAVE],BS_CONTROLE[Quantidade_11],"-")</f>
        <v>-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 t="str">
        <f ca="1">_xlfn.XLOOKUP(G120&amp;$W$2,BS_CONTROLE[CHAVE],BS_CONTROLE[Quantidade_11],"-")</f>
        <v>-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 t="str">
        <f ca="1">_xlfn.XLOOKUP(G121&amp;$U$2,BS_CONTROLE[CHAVE],BS_CONTROLE[Quantidade_11],"-")</f>
        <v>-</v>
      </c>
      <c r="V121" s="176">
        <f ca="1">_xlfn.XLOOKUP(G121&amp;$V$2,BS_CONTROLE[CHAVE],BS_CONTROLE[Quantidade_11],"-")</f>
        <v>0</v>
      </c>
      <c r="W121" s="176" t="str">
        <f ca="1">_xlfn.XLOOKUP(G121&amp;$W$2,BS_CONTROLE[CHAVE],BS_CONTROLE[Quantidade_11],"-")</f>
        <v>-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 t="str">
        <f ca="1">_xlfn.XLOOKUP(G122&amp;$V$2,BS_CONTROLE[CHAVE],BS_CONTROLE[Quantidade_11],"-")</f>
        <v>-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1</v>
      </c>
      <c r="V123" s="176" t="str">
        <f ca="1">_xlfn.XLOOKUP(G123&amp;$V$2,BS_CONTROLE[CHAVE],BS_CONTROLE[Quantidade_11],"-")</f>
        <v>-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 t="str">
        <f ca="1">_xlfn.XLOOKUP(G124&amp;$V$2,BS_CONTROLE[CHAVE],BS_CONTROLE[Quantidade_11],"-")</f>
        <v>-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 t="str">
        <f ca="1">_xlfn.XLOOKUP(G125&amp;$V$2,BS_CONTROLE[CHAVE],BS_CONTROLE[Quantidade_11],"-")</f>
        <v>-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>
        <f ca="1">_xlfn.XLOOKUP(G126&amp;$U$2,BS_CONTROLE[CHAVE],BS_CONTROLE[Quantidade_11],"-")</f>
        <v>0</v>
      </c>
      <c r="V126" s="176" t="str">
        <f ca="1">_xlfn.XLOOKUP(G126&amp;$V$2,BS_CONTROLE[CHAVE],BS_CONTROLE[Quantidade_11],"-")</f>
        <v>-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 t="str">
        <f ca="1">_xlfn.XLOOKUP(G127&amp;$V$2,BS_CONTROLE[CHAVE],BS_CONTROLE[Quantidade_11],"-")</f>
        <v>-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 t="str">
        <f ca="1">_xlfn.XLOOKUP(G128&amp;$V$2,BS_CONTROLE[CHAVE],BS_CONTROLE[Quantidade_11],"-")</f>
        <v>-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>
        <f ca="1">_xlfn.XLOOKUP(G129&amp;$U$2,BS_CONTROLE[CHAVE],BS_CONTROLE[Quantidade_11],"-")</f>
        <v>0</v>
      </c>
      <c r="V129" s="176" t="str">
        <f ca="1">_xlfn.XLOOKUP(G129&amp;$V$2,BS_CONTROLE[CHAVE],BS_CONTROLE[Quantidade_11],"-")</f>
        <v>-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2</v>
      </c>
      <c r="V130" s="176">
        <f ca="1">_xlfn.XLOOKUP(G130&amp;$V$2,BS_CONTROLE[CHAVE],BS_CONTROLE[Quantidade_11],"-")</f>
        <v>0</v>
      </c>
      <c r="W130" s="176" t="str">
        <f ca="1">_xlfn.XLOOKUP(G130&amp;$W$2,BS_CONTROLE[CHAVE],BS_CONTROLE[Quantidade_11],"-")</f>
        <v>-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 t="str">
        <f ca="1">_xlfn.XLOOKUP(G131&amp;$U$2,BS_CONTROLE[CHAVE],BS_CONTROLE[Quantidade_11],"-")</f>
        <v>-</v>
      </c>
      <c r="V131" s="176">
        <f ca="1">_xlfn.XLOOKUP(G131&amp;$V$2,BS_CONTROLE[CHAVE],BS_CONTROLE[Quantidade_11],"-")</f>
        <v>0</v>
      </c>
      <c r="W131" s="176" t="str">
        <f ca="1">_xlfn.XLOOKUP(G131&amp;$W$2,BS_CONTROLE[CHAVE],BS_CONTROLE[Quantidade_11],"-")</f>
        <v>-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80</v>
      </c>
      <c r="V132" s="176" t="str">
        <f ca="1">_xlfn.XLOOKUP(G132&amp;$V$2,BS_CONTROLE[CHAVE],BS_CONTROLE[Quantidade_11],"-")</f>
        <v>-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*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256</v>
      </c>
      <c r="V133" s="176" t="str">
        <f ca="1">_xlfn.XLOOKUP(G133&amp;$V$2,BS_CONTROLE[CHAVE],BS_CONTROLE[Quantidade_11],"-")</f>
        <v>-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*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 t="str">
        <f ca="1">_xlfn.XLOOKUP(G134&amp;$U$2,BS_CONTROLE[CHAVE],BS_CONTROLE[Quantidade_11],"-")</f>
        <v>-</v>
      </c>
      <c r="V134" s="176">
        <f ca="1">_xlfn.XLOOKUP(G134&amp;$V$2,BS_CONTROLE[CHAVE],BS_CONTROLE[Quantidade_11],"-")</f>
        <v>50</v>
      </c>
      <c r="W134" s="176">
        <f ca="1">_xlfn.XLOOKUP(G134&amp;$W$2,BS_CONTROLE[CHAVE],BS_CONTROLE[Quantidade_11],"-")</f>
        <v>0</v>
      </c>
    </row>
    <row r="135" spans="1:23" s="101" customFormat="1">
      <c r="A135" s="189" t="str">
        <f>IF(SP_NORTE!Y138="","*",SP_NORTE!Y138)</f>
        <v>*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 t="str">
        <f ca="1">_xlfn.XLOOKUP(G135&amp;$U$2,BS_CONTROLE[CHAVE],BS_CONTROLE[Quantidade_11],"-")</f>
        <v>-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*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 t="str">
        <f ca="1">_xlfn.XLOOKUP(G136&amp;$W$2,BS_CONTROLE[CHAVE],BS_CONTROLE[Quantidade_11],"-")</f>
        <v>-</v>
      </c>
    </row>
    <row r="137" spans="1:23" s="101" customFormat="1">
      <c r="A137" s="189" t="str">
        <f>IF(SP_NORTE!Y140="","*",SP_NORTE!Y140)</f>
        <v>*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 t="str">
        <f ca="1">_xlfn.XLOOKUP(G137&amp;$W$2,BS_CONTROLE[CHAVE],BS_CONTROLE[Quantidade_11],"-")</f>
        <v>-</v>
      </c>
    </row>
    <row r="138" spans="1:23" s="101" customFormat="1">
      <c r="A138" s="189" t="str">
        <f>IF(SP_NORTE!Y141="","*",SP_NORTE!Y141)</f>
        <v>*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 t="str">
        <f ca="1">_xlfn.XLOOKUP(G138&amp;$V$2,BS_CONTROLE[CHAVE],BS_CONTROLE[Quantidade_11],"-")</f>
        <v>-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*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 t="str">
        <f ca="1">_xlfn.XLOOKUP(G139&amp;$U$2,BS_CONTROLE[CHAVE],BS_CONTROLE[Quantidade_11],"-")</f>
        <v>-</v>
      </c>
      <c r="V139" s="176">
        <f ca="1">_xlfn.XLOOKUP(G139&amp;$V$2,BS_CONTROLE[CHAVE],BS_CONTROLE[Quantidade_11],"-")</f>
        <v>0</v>
      </c>
      <c r="W139" s="176" t="str">
        <f ca="1">_xlfn.XLOOKUP(G139&amp;$W$2,BS_CONTROLE[CHAVE],BS_CONTROLE[Quantidade_11],"-")</f>
        <v>-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1</v>
      </c>
      <c r="V140" s="176" t="str">
        <f ca="1">_xlfn.XLOOKUP(G140&amp;$V$2,BS_CONTROLE[CHAVE],BS_CONTROLE[Quantidade_11],"-")</f>
        <v>-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 t="str">
        <f ca="1">_xlfn.XLOOKUP(G141&amp;$V$2,BS_CONTROLE[CHAVE],BS_CONTROLE[Quantidade_11],"-")</f>
        <v>-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*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 t="str">
        <f ca="1">_xlfn.XLOOKUP(G142&amp;$V$2,BS_CONTROLE[CHAVE],BS_CONTROLE[Quantidade_11],"-")</f>
        <v>-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*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 t="str">
        <f ca="1">_xlfn.XLOOKUP(G145&amp;$V$2,BS_CONTROLE[CHAVE],BS_CONTROLE[Quantidade_11],"-")</f>
        <v>-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*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*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2</v>
      </c>
      <c r="V147" s="176">
        <f ca="1">_xlfn.XLOOKUP(G147&amp;$V$2,BS_CONTROLE[CHAVE],BS_CONTROLE[Quantidade_11],"-")</f>
        <v>0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 t="str">
        <f ca="1">_xlfn.XLOOKUP(G148&amp;$U$2,BS_CONTROLE[CHAVE],BS_CONTROLE[Quantidade_11],"-")</f>
        <v>-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e">
        <f>IF(SP_NORTE!#REF!="","*",SP_NORTE!#REF!)</f>
        <v>#REF!</v>
      </c>
      <c r="C730" s="109" t="e">
        <f>IF(SP_NORTE!#REF!="","*",SP_NORTE!#REF!)</f>
        <v>#REF!</v>
      </c>
      <c r="D730" s="108" t="e">
        <f>IF(SP_NORTE!#REF!="","*",SP_NORTE!#REF!)</f>
        <v>#REF!</v>
      </c>
      <c r="E730" s="108" t="e">
        <f>IF(SP_NORTE!#REF!="","*",SP_NORTE!#REF!)</f>
        <v>#REF!</v>
      </c>
      <c r="F730" s="114" t="e">
        <f>IF(SP_NORTE!#REF!="","*",SP_NORTE!#REF!)</f>
        <v>#REF!</v>
      </c>
      <c r="G730" s="109" t="e">
        <f>IF(SP_NORTE!#REF!="","*",SP_NORTE!#REF!)</f>
        <v>#REF!</v>
      </c>
      <c r="H730" s="109" t="e">
        <f>IF(SP_NORTE!#REF!="","*",SP_NORTE!#REF!)</f>
        <v>#REF!</v>
      </c>
      <c r="I730" s="109" t="e">
        <f>IF(SP_NORTE!#REF!="","*",SP_NORTE!#REF!)</f>
        <v>#REF!</v>
      </c>
      <c r="J730" s="110" t="e">
        <f>IF(SP_NORTE!#REF!="","*",SP_NORTE!#REF!)</f>
        <v>#REF!</v>
      </c>
      <c r="K730" s="111" t="e">
        <f>IF(SP_NORTE!#REF!="","*",SP_NORTE!#REF!)</f>
        <v>#REF!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2025-10-08T17:26:49Z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