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00" documentId="120_S{118792C3-22EF-5104-A093-F22BFE3913F3}" xr6:coauthVersionLast="47" xr6:coauthVersionMax="47" xr10:uidLastSave="{386EF9BE-E2C5-44B5-A6D3-6C06CD95CC6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G104" i="12"/>
  <c r="H104" i="12"/>
  <c r="I104" i="12"/>
  <c r="J104" i="12"/>
  <c r="K104" i="12"/>
  <c r="B105" i="12"/>
  <c r="C105" i="12"/>
  <c r="D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G137" i="12"/>
  <c r="H137" i="12"/>
  <c r="I137" i="12"/>
  <c r="J137" i="12"/>
  <c r="K137" i="12"/>
  <c r="B138" i="12"/>
  <c r="C138" i="12"/>
  <c r="D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H139" i="1" a="1"/>
  <c r="H139" i="1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H132" i="1" a="1"/>
  <c r="H132" i="1" s="1"/>
  <c r="H131" i="1" a="1"/>
  <c r="H131" i="1" s="1"/>
  <c r="I136" i="15" s="1"/>
  <c r="H130" i="1" a="1"/>
  <c r="H130" i="1" s="1"/>
  <c r="H129" i="1" a="1"/>
  <c r="H129" i="1" s="1"/>
  <c r="N137" i="1" a="1"/>
  <c r="N137" i="1" s="1"/>
  <c r="M137" i="1" a="1"/>
  <c r="M137" i="1" s="1"/>
  <c r="G137" i="1"/>
  <c r="N139" i="1" a="1"/>
  <c r="N139" i="1" s="1"/>
  <c r="M139" i="1" a="1"/>
  <c r="M139" i="1" s="1"/>
  <c r="G139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36" i="15" l="1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F120" i="12"/>
  <c r="F113" i="12"/>
  <c r="K113" i="15"/>
  <c r="L118" i="15"/>
  <c r="L107" i="15"/>
  <c r="L117" i="15"/>
  <c r="L105" i="15"/>
  <c r="E113" i="15"/>
  <c r="D113" i="15"/>
  <c r="E107" i="15"/>
  <c r="D107" i="15"/>
  <c r="F107" i="12"/>
  <c r="E104" i="15"/>
  <c r="D104" i="15"/>
  <c r="F104" i="12"/>
  <c r="D105" i="15"/>
  <c r="E105" i="15"/>
  <c r="D109" i="15"/>
  <c r="E109" i="15"/>
  <c r="E114" i="15"/>
  <c r="D114" i="15"/>
  <c r="E105" i="12"/>
  <c r="I105" i="15"/>
  <c r="E121" i="12"/>
  <c r="I121" i="15"/>
  <c r="L114" i="15"/>
  <c r="E104" i="12"/>
  <c r="I104" i="15"/>
  <c r="E107" i="12"/>
  <c r="I107" i="15"/>
  <c r="E123" i="12"/>
  <c r="I123" i="15"/>
  <c r="L123" i="15"/>
  <c r="L136" i="15"/>
  <c r="L134" i="15"/>
  <c r="E135" i="12"/>
  <c r="I135" i="15"/>
  <c r="E137" i="12"/>
  <c r="I137" i="15"/>
  <c r="L131" i="15"/>
  <c r="L138" i="15"/>
  <c r="E138" i="12"/>
  <c r="I138" i="15"/>
  <c r="E135" i="15"/>
  <c r="D135" i="15"/>
  <c r="L135" i="15"/>
  <c r="F133" i="12"/>
  <c r="K133" i="15"/>
  <c r="L139" i="15"/>
  <c r="L133" i="15"/>
  <c r="D139" i="15"/>
  <c r="E139" i="15"/>
  <c r="D137" i="15"/>
  <c r="E137" i="15"/>
  <c r="D138" i="15"/>
  <c r="E138" i="15"/>
  <c r="E136" i="12"/>
  <c r="E139" i="12"/>
  <c r="E133" i="12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<sst xmlns="http://schemas.openxmlformats.org/spreadsheetml/2006/main" count="4750" uniqueCount="1290">
  <si>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</si>
  <si>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</si>
  <si>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</si>
  <si>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</si>
  <si>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</si>
  <si>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</si>
  <si>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</si>
  <si>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</si>
  <si>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</si>
  <si>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</si>
  <si>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</si>
  <si>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</si>
  <si>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</si>
  <si>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</si>
  <si>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</si>
  <si>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</si>
  <si>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</si>
  <si>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</si>
  <si>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</si>
  <si>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</si>
  <si>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</si>
  <si>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</si>
  <si>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</si>
  <si>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</si>
  <si>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</si>
  <si>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</si>
  <si>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</si>
  <si>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</si>
  <si>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</si>
  <si>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</si>
  <si>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</si>
  <si>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</si>
  <si>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</si>
  <si>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</si>
  <si>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</si>
  <si>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</si>
  <si>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</si>
  <si>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</si>
  <si>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</si>
  <si>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</si>
  <si>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</si>
  <si>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</si>
  <si>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</si>
  <si>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</si>
  <si>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</si>
  <si>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</si>
  <si>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</si>
  <si>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</si>
  <si>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</si>
  <si>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</si>
  <si>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</si>
  <si>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</si>
  <si>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</si>
  <si>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</si>
  <si>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</si>
  <si>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</si>
  <si>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</si>
  <si>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</si>
  <si>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</si>
  <si>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</si>
  <si>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</si>
  <si>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</si>
  <si>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</si>
  <si>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</si>
  <si>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</si>
  <si>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</si>
  <si>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</si>
  <si>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</si>
  <si>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</si>
  <si>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</si>
  <si>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</si>
  <si>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</si>
  <si>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</si>
  <si>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</si>
  <si>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</si>
  <si>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</si>
  <si>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</si>
  <si>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</si>
  <si>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</si>
  <si>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</si>
  <si>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</si>
  <si>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</si>
  <si>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</si>
  <si>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</si>
  <si>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</si>
  <si>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</si>
  <si>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</si>
  <si>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</si>
  <si>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</si>
  <si>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</si>
  <si>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</si>
  <si>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</si>
  <si>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</si>
  <si>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</si>
  <si>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</si>
  <si>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</si>
  <si>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</si>
  <si>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</si>
  <si>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</si>
  <si>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</si>
  <si>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</si>
  <si>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</si>
  <si>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</si>
  <si>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</si>
  <si>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</si>
  <si>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</si>
  <si>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</si>
  <si>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</si>
  <si>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</si>
  <si>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</si>
  <si>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</si>
  <si>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</si>
  <si>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</si>
  <si>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</si>
  <si>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</si>
  <si>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</si>
  <si>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</si>
  <si>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</si>
  <si>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</si>
  <si>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</si>
  <si>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</si>
  <si>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</si>
  <si>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</si>
  <si>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</si>
  <si>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</si>
  <si>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</si>
  <si>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</si>
  <si>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</si>
  <si>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</si>
  <si>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</si>
  <si>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</si>
  <si>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</si>
  <si>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</si>
  <si>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</si>
  <si>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</si>
  <si>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</si>
  <si>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</si>
  <si>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</si>
  <si>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</si>
  <si>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</si>
  <si>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</si>
  <si>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</si>
  <si>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</si>
  <si>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</si>
  <si>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</si>
  <si>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</si>
  <si>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</si>
  <si>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</si>
  <si>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</si>
  <si>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</si>
  <si>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</si>
  <si>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</si>
  <si>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</si>
  <si>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</si>
  <si>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</si>
  <si>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</si>
  <si>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</si>
  <si>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</si>
  <si>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</si>
  <si>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</si>
  <si>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</si>
  <si>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</si>
  <si>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</si>
  <si>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</si>
  <si>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</si>
  <si>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</si>
  <si>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</si>
  <si>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</si>
  <si>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</si>
  <si>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</si>
  <si>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</si>
  <si>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</si>
  <si>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</si>
  <si>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</si>
  <si>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</si>
  <si>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</si>
  <si>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</si>
  <si>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</si>
  <si>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</si>
  <si>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</si>
  <si>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</si>
  <si>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</si>
  <si>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</si>
  <si>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</si>
  <si>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</si>
  <si>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</si>
  <si>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</si>
  <si>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</si>
  <si>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</si>
  <si>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</si>
  <si>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</si>
  <si>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</si>
  <si>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</si>
  <si>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</si>
  <si>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</si>
  <si>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</si>
  <si>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</si>
  <si>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</si>
  <si>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</si>
  <si>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</si>
  <si>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</si>
  <si>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</si>
  <si>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</si>
  <si>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</si>
  <si>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</si>
  <si>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</si>
  <si>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</si>
  <si>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</si>
  <si>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</si>
  <si>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</si>
  <si>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</si>
  <si>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</si>
  <si>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</si>
  <si>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</si>
  <si>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</si>
  <si>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</si>
  <si>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</si>
  <si>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</si>
  <si>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</si>
  <si>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</si>
  <si>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</si>
  <si>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</si>
  <si>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</si>
  <si>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</si>
  <si>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</si>
  <si>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</si>
  <si>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</si>
  <si>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</si>
  <si>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</si>
  <si>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</si>
  <si>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</si>
  <si>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</si>
  <si>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</si>
  <si>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</si>
  <si>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</si>
  <si>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</si>
  <si>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</si>
  <si>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</si>
  <si>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</si>
  <si>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</si>
  <si>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</si>
  <si>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</si>
  <si>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</si>
  <si>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</si>
  <si>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</si>
  <si>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</si>
  <si>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</si>
  <si>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</si>
  <si>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</si>
  <si>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</si>
  <si>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</si>
  <si>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</si>
  <si>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</si>
  <si>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</si>
  <si>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</si>
  <si>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</si>
  <si>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</si>
  <si>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</si>
  <si>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</si>
  <si>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</si>
  <si>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</si>
  <si>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</si>
  <si>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</si>
  <si>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</si>
  <si>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</si>
  <si>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</si>
  <si>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</si>
  <si>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</si>
  <si>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</si>
  <si>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</si>
  <si>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</si>
  <si>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</si>
  <si>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</si>
  <si>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</si>
  <si>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</si>
  <si>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</si>
  <si>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</si>
  <si>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</si>
  <si>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</si>
  <si>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</si>
  <si>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</si>
  <si>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</si>
  <si>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</si>
  <si>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</si>
  <si>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</si>
  <si>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</si>
  <si>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</si>
  <si>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</si>
  <si>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</si>
  <si>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</si>
  <si>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</si>
  <si>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</si>
  <si>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</si>
  <si>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</si>
  <si>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</si>
  <si>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</si>
  <si>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</si>
  <si>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</si>
  <si>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</si>
  <si>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</si>
  <si>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</si>
  <si>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</si>
  <si>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</si>
  <si>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</si>
  <si>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</si>
  <si>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</si>
  <si>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</si>
  <si>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</si>
  <si>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</si>
  <si>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</si>
  <si>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</si>
  <si>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</si>
  <si>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</si>
  <si>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</si>
  <si>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</si>
  <si>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</si>
  <si>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</si>
  <si>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</si>
  <si>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</si>
  <si>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</si>
  <si>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</si>
  <si>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</si>
  <si>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</si>
  <si>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</si>
  <si>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</si>
  <si>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</si>
  <si>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</si>
  <si>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</si>
  <si>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</si>
  <si>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</si>
  <si>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</si>
  <si>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</si>
  <si>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</si>
  <si>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</si>
  <si>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</si>
  <si>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</si>
  <si>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</si>
  <si>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</si>
  <si>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</si>
  <si>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</si>
  <si>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</si>
  <si>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</si>
  <si>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</si>
  <si>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</si>
  <si>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</si>
  <si>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</si>
  <si>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</si>
  <si>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</si>
  <si>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</si>
  <si>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</si>
  <si>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</si>
  <si>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</si>
  <si>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</si>
  <si>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</si>
  <si>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</si>
  <si>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</si>
  <si>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</si>
  <si>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</si>
  <si>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</si>
  <si>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</si>
  <si>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</si>
  <si>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</si>
  <si>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</si>
  <si>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</si>
  <si>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</si>
  <si>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</si>
  <si>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</si>
  <si>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</si>
  <si>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</si>
  <si>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</si>
  <si>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</si>
  <si>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</si>
  <si>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</si>
  <si>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</si>
  <si>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</si>
  <si>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</si>
  <si>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</si>
  <si>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</si>
  <si>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</si>
  <si>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</si>
  <si>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</si>
  <si>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</si>
  <si>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</si>
  <si>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</si>
  <si>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</si>
  <si>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</si>
  <si>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</si>
  <si>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</si>
  <si>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</si>
  <si>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</si>
  <si>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</si>
  <si>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</si>
  <si>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</si>
  <si>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</si>
  <si>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</si>
  <si>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</si>
  <si>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</si>
  <si>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</si>
  <si>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</si>
  <si>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</si>
  <si>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</si>
  <si>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</si>
  <si>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</si>
  <si>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</si>
  <si>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</si>
  <si>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</si>
  <si>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</si>
  <si>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</si>
  <si>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</si>
  <si>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</si>
  <si>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</si>
  <si>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</si>
  <si>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</si>
  <si>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</si>
  <si>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</si>
  <si>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</si>
  <si>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</si>
  <si>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</si>
  <si>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</si>
  <si>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</si>
  <si>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</si>
  <si>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</si>
  <si>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</si>
  <si>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</si>
  <si>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</si>
  <si>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</si>
  <si>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</si>
  <si>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</si>
  <si>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</si>
  <si>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</si>
  <si>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</si>
  <si>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</si>
  <si>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</si>
  <si>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</si>
  <si>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</si>
  <si>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</si>
  <si>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</si>
  <si>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</si>
  <si>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</si>
  <si>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</si>
  <si>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</si>
  <si>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</si>
  <si>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</si>
  <si>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</si>
  <si>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</si>
  <si>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</si>
  <si>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</si>
  <si>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</si>
  <si>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</si>
  <si>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</si>
  <si>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</si>
  <si>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</si>
  <si>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</si>
  <si>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</si>
  <si>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</si>
  <si>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</si>
  <si>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</si>
  <si>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</si>
  <si>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</si>
  <si>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</si>
  <si>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</si>
  <si>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</si>
  <si>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</si>
  <si>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</si>
  <si>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</si>
  <si>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</si>
  <si>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</si>
  <si>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</si>
  <si>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</si>
  <si>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</si>
  <si>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</si>
  <si>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</si>
  <si>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</si>
  <si>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</si>
  <si>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</si>
  <si>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</si>
  <si>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</si>
  <si>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</si>
  <si>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</si>
  <si>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</si>
  <si>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</si>
  <si>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</si>
  <si>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</si>
  <si>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</si>
  <si>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</si>
  <si>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</si>
  <si>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</si>
  <si>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</si>
  <si>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</si>
  <si>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</si>
  <si>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</si>
  <si>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</si>
  <si>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</si>
  <si>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</si>
  <si>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</si>
  <si>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</si>
  <si>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</si>
  <si>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</si>
  <si>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</si>
  <si>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</si>
  <si>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</si>
  <si>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</si>
  <si>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</si>
  <si>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</si>
  <si>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</si>
  <si>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</si>
  <si>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</si>
  <si>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</si>
  <si>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</si>
  <si>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</si>
  <si>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</si>
  <si>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</si>
  <si>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</si>
  <si>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</si>
  <si>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</si>
  <si>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</si>
  <si>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</si>
  <si>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</si>
  <si>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</si>
  <si>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</si>
  <si>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</si>
  <si>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</si>
  <si>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</si>
  <si>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</si>
  <si>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</si>
  <si>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</si>
  <si>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</si>
  <si>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</si>
  <si>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</si>
  <si>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</si>
  <si>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</si>
  <si>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</si>
  <si>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</si>
  <si>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</si>
  <si>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</si>
  <si>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</si>
  <si>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</si>
  <si>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</si>
  <si>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</si>
  <si>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</si>
  <si>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</si>
  <si>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</si>
  <si>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</si>
  <si>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</si>
  <si>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</si>
  <si>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</si>
  <si>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</si>
  <si>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</si>
  <si>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</si>
  <si>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</si>
  <si>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</si>
  <si>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</si>
  <si>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</si>
  <si>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</si>
  <si>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</si>
  <si>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</si>
  <si>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</si>
  <si>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</si>
  <si>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</si>
  <si>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</si>
  <si>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</si>
  <si>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</si>
  <si>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</si>
  <si>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</si>
  <si>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</si>
  <si>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</si>
  <si>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</si>
  <si>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</si>
  <si>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</si>
  <si>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</si>
  <si>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</si>
  <si>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</si>
  <si>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</si>
  <si>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</si>
  <si>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</si>
  <si>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</si>
  <si>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</si>
  <si>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</si>
  <si>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</si>
  <si>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</si>
  <si>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</si>
  <si>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</si>
  <si>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</si>
  <si>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</si>
  <si>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</si>
  <si>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</si>
  <si>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</si>
  <si>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</si>
  <si>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</si>
  <si>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</si>
  <si>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</si>
  <si>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</si>
  <si>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</si>
  <si>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</si>
  <si>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</si>
  <si>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</si>
  <si>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</si>
  <si>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</si>
  <si>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</si>
  <si>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</si>
  <si>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</si>
  <si>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</si>
  <si>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</si>
  <si>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</si>
  <si>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</si>
  <si>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</si>
  <si>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</si>
  <si>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</si>
  <si>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</si>
  <si>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</si>
  <si>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</si>
  <si>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</si>
  <si>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</si>
  <si>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</si>
  <si>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</si>
  <si>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</si>
  <si>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</si>
  <si>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</si>
  <si>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</si>
  <si>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</si>
  <si>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</si>
  <si>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</si>
  <si>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</si>
  <si>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</si>
  <si>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</si>
  <si>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</si>
  <si>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</si>
  <si>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</si>
  <si>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</si>
  <si>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</si>
  <si>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</si>
  <si>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</si>
  <si>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</si>
  <si>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</si>
  <si>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</si>
  <si>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</si>
  <si>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</si>
  <si>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</si>
  <si>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</si>
  <si>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</si>
  <si>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</si>
  <si>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</si>
  <si>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</si>
  <si>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</si>
  <si>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</si>
  <si>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</si>
  <si>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</si>
  <si>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</si>
  <si>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</si>
  <si>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</si>
  <si>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</si>
  <si>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</si>
  <si>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</si>
  <si>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</si>
  <si>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</si>
  <si>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</si>
  <si>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</si>
  <si>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</si>
  <si>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</si>
  <si>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</si>
  <si>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</si>
  <si>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</si>
  <si>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</si>
  <si>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</si>
  <si>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</si>
  <si>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</si>
  <si>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</si>
  <si>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</si>
  <si>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</si>
  <si>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</si>
  <si>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</si>
  <si>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</si>
  <si>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</si>
  <si>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</si>
  <si>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</si>
  <si>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</si>
  <si>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</si>
  <si>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</si>
  <si>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</si>
  <si>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</si>
  <si>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</si>
  <si>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</si>
  <si>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</si>
  <si>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</si>
  <si>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</si>
  <si>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</si>
  <si>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</si>
  <si>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</si>
  <si>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</si>
  <si>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</si>
  <si>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</si>
  <si>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</si>
  <si>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</si>
  <si>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</si>
  <si>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</si>
  <si>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</si>
  <si>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</si>
  <si>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</si>
  <si>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</si>
  <si>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</si>
  <si>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</si>
  <si>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</si>
  <si>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</si>
  <si>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</si>
  <si>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</si>
  <si>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</si>
  <si>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</si>
  <si>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</si>
  <si>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</si>
  <si>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</si>
  <si>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</si>
  <si>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</si>
  <si>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</si>
  <si>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</si>
  <si>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</si>
  <si>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</si>
  <si>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</si>
  <si>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</si>
  <si>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</si>
  <si>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</si>
  <si>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</si>
  <si>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</si>
  <si>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</si>
  <si>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</si>
  <si>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</si>
  <si>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</si>
  <si>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</si>
  <si>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</si>
  <si>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</si>
  <si>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</si>
  <si>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</si>
  <si>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</si>
  <si>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</si>
  <si>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</si>
  <si>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</si>
  <si>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</si>
  <si>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</si>
  <si>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</si>
  <si>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</si>
  <si>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</si>
  <si>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</si>
  <si>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</si>
  <si>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</si>
  <si>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</si>
  <si>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</si>
  <si>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</si>
  <si>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</si>
  <si>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</si>
  <si>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</si>
  <si>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</si>
  <si>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</si>
  <si>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</si>
  <si>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</si>
  <si>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</si>
  <si>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</si>
  <si>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</si>
  <si>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</si>
  <si>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</si>
  <si>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</si>
  <si>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</si>
  <si>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</si>
  <si>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</si>
  <si>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</si>
  <si>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</si>
  <si>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</si>
  <si>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</si>
  <si>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</si>
  <si>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</si>
  <si>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</si>
  <si>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</si>
  <si>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</si>
  <si>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</si>
  <si>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</si>
  <si>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</si>
  <si>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</si>
  <si>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</si>
  <si>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</si>
  <si>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</si>
  <si>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</si>
  <si>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</si>
  <si>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</si>
  <si>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</si>
  <si>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</si>
  <si>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</si>
  <si>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</si>
  <si>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</si>
  <si>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</si>
  <si>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</si>
  <si>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</si>
  <si>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</si>
  <si>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</si>
  <si>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</si>
  <si>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</si>
  <si>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</si>
  <si>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</si>
  <si>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</si>
  <si>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</si>
  <si>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</si>
  <si>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</si>
  <si>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</si>
  <si>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</si>
  <si>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</si>
  <si>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</si>
  <si>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</si>
  <si>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</si>
  <si>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</si>
  <si>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</si>
  <si>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</si>
  <si>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</si>
  <si>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</si>
  <si>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</si>
  <si>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</si>
  <si>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</si>
  <si>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</si>
  <si>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</si>
  <si>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</si>
  <si>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</si>
  <si>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</si>
  <si>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</si>
  <si>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</si>
  <si>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</si>
  <si>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</si>
  <si>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</si>
  <si>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</si>
  <si>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</si>
  <si>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</si>
  <si>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</si>
  <si>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</si>
  <si>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</si>
  <si>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</si>
  <si>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</si>
  <si>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</si>
  <si>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</si>
  <si>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</si>
  <si>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</si>
  <si>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</si>
  <si>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</si>
  <si>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</si>
  <si>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</si>
  <si>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</si>
  <si>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</si>
  <si>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</si>
  <si>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</si>
  <si>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</si>
  <si>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</si>
  <si>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</si>
  <si>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</si>
  <si>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</si>
  <si>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</si>
  <si>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</si>
  <si>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</si>
  <si>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</si>
  <si>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</si>
  <si>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</si>
  <si>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</si>
  <si>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</si>
  <si>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</si>
  <si>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</si>
  <si>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</si>
  <si>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</si>
  <si>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</si>
  <si>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</si>
  <si>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</si>
  <si>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</si>
  <si>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</si>
  <si>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</si>
  <si>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</si>
  <si>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</si>
  <si>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</si>
  <si>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</si>
  <si>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</si>
  <si>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</si>
  <si>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</si>
  <si>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</si>
  <si>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</si>
  <si>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</si>
  <si>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</si>
  <si>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</si>
  <si>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</si>
  <si>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</si>
  <si>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</si>
  <si>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</si>
  <si>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</si>
  <si>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</si>
  <si>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</si>
  <si>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</si>
  <si>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</si>
  <si>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</si>
  <si>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</si>
  <si>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</si>
  <si>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</si>
  <si>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</si>
  <si>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</si>
  <si>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</si>
  <si>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</si>
  <si>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</si>
  <si>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</si>
  <si>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</si>
  <si>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</si>
  <si>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</si>
  <si>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</si>
  <si>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</si>
  <si>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</si>
  <si>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</si>
  <si>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</si>
  <si>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</si>
  <si>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</si>
  <si>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</si>
  <si>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</si>
  <si>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</si>
  <si>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</si>
  <si>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</si>
  <si>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</si>
  <si>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</si>
  <si>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</si>
  <si>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</si>
  <si>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</si>
  <si>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</si>
  <si>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</si>
  <si>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</si>
  <si>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</si>
  <si>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</si>
  <si>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</si>
  <si>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</si>
  <si>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</si>
  <si>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</si>
  <si>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</si>
  <si>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</si>
  <si>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</si>
  <si>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</si>
  <si>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</si>
  <si>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</si>
  <si>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</si>
  <si>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</si>
  <si>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</si>
  <si>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</si>
  <si>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</si>
  <si>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</si>
  <si>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</si>
  <si>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</si>
  <si>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</si>
  <si>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</si>
  <si>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</si>
  <si>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</si>
  <si>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</si>
  <si>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</si>
  <si>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</si>
  <si>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</si>
  <si>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</si>
  <si>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</si>
  <si>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</si>
  <si>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</si>
  <si>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</si>
  <si>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</si>
  <si>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</si>
  <si>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</si>
  <si>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</si>
  <si>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</si>
  <si>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</si>
  <si>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</si>
  <si>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</si>
  <si>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</si>
  <si>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</si>
  <si>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</si>
  <si>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</si>
  <si>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</si>
  <si>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</si>
  <si>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</si>
  <si>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</si>
  <si>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</si>
  <si>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</si>
  <si>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</si>
  <si>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</si>
  <si>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</si>
  <si>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</si>
  <si>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</si>
  <si>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</si>
  <si>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</si>
  <si>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</si>
  <si>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</si>
  <si>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</si>
  <si>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</si>
  <si>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</si>
  <si>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</si>
  <si>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</si>
  <si>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</si>
  <si>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</si>
  <si>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</si>
  <si>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</si>
  <si>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</si>
  <si>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</si>
  <si>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</si>
  <si>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</si>
  <si>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</si>
  <si>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</si>
  <si>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</si>
  <si>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</si>
  <si>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</si>
  <si>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</si>
  <si>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</si>
  <si>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</si>
  <si>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</si>
  <si>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</si>
  <si>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</si>
  <si>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</si>
  <si>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</si>
  <si>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</si>
  <si>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</si>
  <si>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</si>
  <si>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</si>
  <si>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</si>
  <si>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</si>
  <si>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</si>
  <si>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</si>
  <si>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</si>
  <si>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</si>
  <si>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</si>
  <si>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</si>
  <si>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</si>
  <si>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</si>
  <si>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</si>
  <si>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</si>
  <si>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</si>
  <si>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</si>
  <si>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</si>
  <si>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</si>
  <si>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</si>
  <si>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</si>
  <si>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</si>
  <si>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</si>
  <si>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</si>
  <si>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</si>
  <si>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</si>
  <si>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</si>
  <si>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</si>
  <si>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</si>
  <si>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</si>
  <si>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</si>
  <si>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</si>
  <si>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</si>
  <si>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</si>
  <si>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</si>
  <si>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</si>
  <si>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</si>
  <si>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</si>
  <si>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</si>
  <si>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</si>
  <si>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</si>
  <si>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</si>
  <si>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</si>
  <si>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</si>
  <si>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</si>
  <si>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</si>
  <si>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</si>
  <si>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</si>
  <si>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</si>
  <si>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</si>
  <si>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</si>
  <si>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</si>
  <si>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</si>
  <si>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</si>
  <si>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</si>
  <si>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</si>
  <si>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</si>
  <si>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</si>
  <si>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</si>
  <si>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</si>
  <si>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</si>
  <si>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</si>
  <si>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</si>
  <si>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</si>
  <si>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</si>
  <si>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</si>
  <si>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</si>
  <si>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</si>
  <si>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</si>
  <si>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</si>
  <si>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</si>
  <si>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</si>
  <si>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</si>
  <si>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</si>
  <si>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</si>
  <si>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</si>
  <si>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</si>
  <si>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</si>
  <si>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</si>
  <si>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</si>
  <si>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</si>
  <si>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</si>
  <si>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</si>
  <si>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</si>
  <si>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</si>
  <si>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</si>
  <si>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</si>
  <si>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</si>
  <si>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</si>
  <si>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</si>
  <si>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</si>
  <si>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</si>
  <si>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</si>
  <si>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</si>
  <si>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</si>
  <si>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</si>
  <si>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</si>
  <si>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</si>
  <si>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</si>
  <si>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</si>
  <si>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</si>
  <si>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</si>
  <si>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</si>
  <si>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</si>
  <si>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</si>
  <si>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</si>
  <si>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</si>
  <si>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</si>
  <si>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</si>
  <si>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</si>
  <si>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</si>
  <si>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</si>
  <si>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</si>
  <si>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</si>
  <si>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</si>
  <si>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</si>
  <si>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</si>
  <si>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</si>
  <si>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</si>
  <si>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</si>
  <si>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</si>
  <si>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</si>
  <si>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</si>
  <si>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</si>
  <si>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</si>
  <si>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</si>
  <si>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</si>
  <si>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</si>
  <si>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</si>
  <si>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</si>
  <si>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</si>
  <si>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</si>
  <si>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</si>
  <si>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</si>
  <si>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</si>
  <si>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</si>
  <si>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</si>
  <si>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</si>
  <si>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</si>
  <si>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</si>
  <si>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</si>
  <si>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</si>
  <si>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</si>
  <si>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</si>
  <si>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</si>
  <si>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</si>
  <si>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</si>
  <si>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</si>
  <si>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</si>
  <si>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</si>
  <si>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</si>
  <si>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</si>
  <si>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</si>
  <si>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</si>
  <si>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</si>
  <si>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</si>
  <si>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</si>
  <si>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</si>
  <si>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</si>
  <si>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</si>
  <si>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</si>
  <si>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</si>
  <si>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</si>
  <si>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</si>
  <si>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</si>
  <si>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Em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</si>
  <si>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</si>
  <si>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</si>
  <si>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</si>
  <si>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</si>
  <si>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</si>
  <si>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</si>
  <si>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</si>
  <si>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</si>
  <si>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</si>
  <si>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</si>
  <si>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</si>
  <si>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</si>
  <si>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</si>
  <si>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</si>
  <si>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</si>
  <si>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</si>
  <si>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</si>
  <si>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</si>
  <si>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</si>
  <si>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</si>
  <si>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</si>
  <si>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</si>
  <si>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Em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</si>
  <si>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</si>
  <si>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</si>
  <si>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</si>
  <si>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Previsão de faixa após i30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</si>
  <si>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</si>
  <si>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</si>
  <si>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</si>
  <si>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</si>
  <si>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</si>
  <si>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</si>
  <si>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</si>
  <si>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</si>
  <si>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</si>
  <si>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TP pront 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</si>
  <si>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</si>
  <si>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</si>
  <si>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</si>
  <si>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deslocamento para km de trabalho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</si>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</sst>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B4" activePane="bottomRight" state="frozen"/>
      <selection pane="bottomRight" activeCell="BK121" sqref="BK12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4" t="s">
        <v>919</v>
      </c>
      <c r="C1" s="215"/>
      <c r="D1" s="215"/>
      <c r="E1" s="3"/>
      <c r="F1" s="214" t="s">
        <v>920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191" t="s">
        <v>921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922</v>
      </c>
      <c r="BI1" s="197"/>
      <c r="BJ1" s="197"/>
      <c r="BK1" s="198"/>
      <c r="BL1" s="5"/>
      <c r="BM1" s="188" t="s">
        <v>923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1" t="s">
        <v>924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927</v>
      </c>
      <c r="AT2" s="192"/>
      <c r="AU2" s="192"/>
      <c r="AV2" s="192"/>
      <c r="AW2" s="192"/>
      <c r="AX2" s="192"/>
      <c r="AY2" s="195"/>
      <c r="AZ2" s="6"/>
      <c r="BA2" s="205" t="s">
        <v>928</v>
      </c>
      <c r="BB2" s="206"/>
      <c r="BC2" s="191" t="s">
        <v>925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5" t="s">
        <v>929</v>
      </c>
      <c r="AJ3" s="206"/>
      <c r="AK3" s="205" t="s">
        <v>930</v>
      </c>
      <c r="AL3" s="211"/>
      <c r="AM3" s="212"/>
      <c r="AN3" s="213"/>
      <c r="AO3" s="211"/>
      <c r="AP3" s="211"/>
      <c r="AQ3" s="206"/>
      <c r="AR3" s="63"/>
      <c r="AS3" s="209" t="s">
        <v>936</v>
      </c>
      <c r="AT3" s="210"/>
      <c r="AU3" s="209" t="s">
        <v>937</v>
      </c>
      <c r="AV3" s="210"/>
      <c r="AW3" s="209" t="s">
        <v>938</v>
      </c>
      <c r="AX3" s="210"/>
      <c r="AY3" s="63" t="s">
        <v>939</v>
      </c>
      <c r="AZ3" s="63"/>
      <c r="BA3" s="207"/>
      <c r="BB3" s="208"/>
      <c r="BC3" s="205" t="s">
        <v>932</v>
      </c>
      <c r="BD3" s="211"/>
      <c r="BE3" s="211"/>
      <c r="BF3" s="206"/>
      <c r="BG3" s="62"/>
      <c r="BH3" s="199"/>
      <c r="BI3" s="200"/>
      <c r="BJ3" s="200"/>
      <c r="BK3" s="201"/>
      <c r="BL3" s="62"/>
      <c r="BM3" s="188" t="s">
        <v>940</v>
      </c>
      <c r="BN3" s="189"/>
      <c r="BO3" s="189"/>
      <c r="BP3" s="190"/>
      <c r="BQ3" s="188" t="s">
        <v>707</v>
      </c>
      <c r="BR3" s="189"/>
      <c r="BS3" s="190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1</v>
      </c>
      <c r="BI110" s="17"/>
      <c r="BJ110" s="17" t="s">
        <v>1171</v>
      </c>
      <c r="BK110" s="18" t="s">
        <v>1172</v>
      </c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0.99999999999999911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4.1666666666666685E-2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1179</v>
      </c>
      <c r="BK116" s="17" t="s">
        <v>1179</v>
      </c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0.50000000000000022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1180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20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1</v>
      </c>
      <c r="BI117" s="17"/>
      <c r="BJ117" s="17" t="s">
        <v>1181</v>
      </c>
      <c r="BK117" s="17" t="s">
        <v>1182</v>
      </c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1.3333333333333348</v>
      </c>
      <c r="BS117" s="19">
        <f>IF(OR(B117="",F117=""),"*",BA117/Q117)</f>
        <v>1.3333333333333333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1183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1</v>
      </c>
      <c r="BI120" s="17"/>
      <c r="BJ120" s="17" t="s">
        <v>1184</v>
      </c>
      <c r="BK120" s="17" t="s">
        <v>1184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0.75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1183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1</v>
      </c>
      <c r="BI121" s="17"/>
      <c r="BJ121" s="17" t="s">
        <v>1184</v>
      </c>
      <c r="BK121" s="17" t="s">
        <v>1184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0.75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1183</v>
      </c>
      <c r="W122" s="151" t="s">
        <v>1185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1186</v>
      </c>
      <c r="BK122" s="17" t="s">
        <v>1187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1188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1</v>
      </c>
      <c r="BI123" s="17"/>
      <c r="BJ123" s="17" t="s">
        <v>1189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</v>
      </c>
      <c r="BR123" s="19">
        <f>IF(OR(B123="",F123=""),"*",AY123/P123)</f>
        <v>1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1183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1183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1</v>
      </c>
      <c r="BI125" s="17"/>
      <c r="BJ125" s="17" t="s">
        <v>1194</v>
      </c>
      <c r="BK125" s="18" t="s">
        <v>1195</v>
      </c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0.75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1198</v>
      </c>
      <c r="BK128" s="17" t="s">
        <v>1199</v>
      </c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/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1207</v>
      </c>
      <c r="BK136" s="17" t="s">
        <v>1207</v>
      </c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1208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1209</v>
      </c>
      <c r="BK137" s="173" t="s">
        <v>1209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1209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1210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1211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1212</v>
      </c>
      <c r="BK138" s="17" t="s">
        <v>1213</v>
      </c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1208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1214</v>
      </c>
      <c r="BK139" s="17" t="s">
        <v>1215</v>
      </c>
      <c r="BL139" s="16"/>
      <c r="BM139" s="130" t="s">
        <v>410</v>
      </c>
      <c r="BN139" s="130" t="s">
        <v>410</v>
      </c>
      <c r="BO139" s="130" t="s">
        <v>410</v>
      </c>
      <c r="BP139" s="18" t="s">
        <v>558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OKOK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1216</v>
      </c>
      <c r="BK140" s="17" t="s">
        <v>1216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1216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1217</v>
      </c>
      <c r="BK141" s="17" t="s">
        <v>1218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1218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1219</v>
      </c>
      <c r="BK142" s="17" t="s">
        <v>1219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1219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1220</v>
      </c>
      <c r="I143" s="106" t="s">
        <v>1220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1221</v>
      </c>
      <c r="BK143" s="18" t="s">
        <v>1221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1221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001">
    <cfRule type="cellIs" dxfId="201" priority="53993" operator="equal">
      <formula>"OPORTUNIDADE"</formula>
    </cfRule>
  </conditionalFormatting>
  <conditionalFormatting sqref="Y40:Z43 Y45:Z47 Y53:Z67 Y69:Z74 Y76:Z76 Y79:Z80 Y83:Z90 Y92:Z92 Y94:Z94 Y98:Z1001">
    <cfRule type="cellIs" dxfId="200" priority="11579" operator="equal">
      <formula>"NÃO"</formula>
    </cfRule>
    <cfRule type="cellIs" dxfId="199" priority="11580" operator="equal">
      <formula>"SIM"</formula>
    </cfRule>
  </conditionalFormatting>
  <conditionalFormatting sqref="AZ6:AZ1001">
    <cfRule type="expression" dxfId="198" priority="54035">
      <formula>#REF!=1</formula>
    </cfRule>
  </conditionalFormatting>
  <conditionalFormatting sqref="BE6:BE1001 AY6:AY1001 U6:U1001">
    <cfRule type="cellIs" dxfId="197" priority="54019" operator="equal">
      <formula>"ERRO"</formula>
    </cfRule>
  </conditionalFormatting>
  <conditionalFormatting sqref="BQ6:BQ1001">
    <cfRule type="cellIs" dxfId="196" priority="54014" operator="equal">
      <formula>"Produção e Intervalo"</formula>
    </cfRule>
    <cfRule type="cellIs" dxfId="195" priority="54015" operator="equal">
      <formula>"Aderente"</formula>
    </cfRule>
    <cfRule type="cellIs" dxfId="194" priority="54016" operator="equal">
      <formula>"Intervalo"</formula>
    </cfRule>
    <cfRule type="cellIs" dxfId="193" priority="54017" operator="equal">
      <formula>"Produção"</formula>
    </cfRule>
    <cfRule type="cellIs" dxfId="192" priority="54018" operator="equal">
      <formula>"ERRO"</formula>
    </cfRule>
  </conditionalFormatting>
  <conditionalFormatting sqref="BR6:BS1001">
    <cfRule type="cellIs" dxfId="191" priority="53996" operator="equal">
      <formula>"*"</formula>
    </cfRule>
    <cfRule type="cellIs" dxfId="190" priority="53997" operator="greaterThanOrEqual">
      <formula>1</formula>
    </cfRule>
    <cfRule type="cellIs" dxfId="189" priority="53998" operator="lessThan">
      <formula>1</formula>
    </cfRule>
  </conditionalFormatting>
  <conditionalFormatting sqref="BK949 BK81 BK83:BK84 BK101 BK67 BK69 BK72:BK73 BJ9:BJ1001">
    <cfRule type="iconSet" priority="6078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23 BK135 BK108:BK111 BK133 BK143:BK948 BK125 BK127 BK137 BK118:BK119">
    <cfRule type="iconSet" priority="6078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122" operator="equal">
      <formula>"OPORTUNIDADE"</formula>
    </cfRule>
  </conditionalFormatting>
  <conditionalFormatting sqref="Y6:Z39">
    <cfRule type="cellIs" dxfId="187" priority="120" operator="equal">
      <formula>"NÃO"</formula>
    </cfRule>
    <cfRule type="cellIs" dxfId="186" priority="121" operator="equal">
      <formula>"SIM"</formula>
    </cfRule>
  </conditionalFormatting>
  <conditionalFormatting sqref="BH6:BH8">
    <cfRule type="iconSet" priority="118">
      <iconSet showValue="0">
        <cfvo type="percent" val="0"/>
        <cfvo type="num" val="1"/>
        <cfvo type="num" val="1" gte="0"/>
      </iconSet>
    </cfRule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90" operator="equal">
      <formula>"OPORTUNIDADE"</formula>
    </cfRule>
  </conditionalFormatting>
  <conditionalFormatting sqref="Y44:Z44">
    <cfRule type="cellIs" dxfId="184" priority="88" operator="equal">
      <formula>"NÃO"</formula>
    </cfRule>
    <cfRule type="cellIs" dxfId="183" priority="89" operator="equal">
      <formula>"SIM"</formula>
    </cfRule>
  </conditionalFormatting>
  <conditionalFormatting sqref="Y48:Z52">
    <cfRule type="cellIs" dxfId="182" priority="87" operator="equal">
      <formula>"OPORTUNIDADE"</formula>
    </cfRule>
  </conditionalFormatting>
  <conditionalFormatting sqref="Y48:Z52">
    <cfRule type="cellIs" dxfId="181" priority="85" operator="equal">
      <formula>"NÃO"</formula>
    </cfRule>
    <cfRule type="cellIs" dxfId="180" priority="86" operator="equal">
      <formula>"SIM"</formula>
    </cfRule>
  </conditionalFormatting>
  <conditionalFormatting sqref="Y68:Z68">
    <cfRule type="cellIs" dxfId="179" priority="81" operator="equal">
      <formula>"OPORTUNIDADE"</formula>
    </cfRule>
  </conditionalFormatting>
  <conditionalFormatting sqref="Y68:Z68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75:Z75">
    <cfRule type="cellIs" dxfId="176" priority="78" operator="equal">
      <formula>"OPORTUNIDADE"</formula>
    </cfRule>
  </conditionalFormatting>
  <conditionalFormatting sqref="Y75:Z75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77:Z78">
    <cfRule type="cellIs" dxfId="173" priority="75" operator="equal">
      <formula>"OPORTUNIDADE"</formula>
    </cfRule>
  </conditionalFormatting>
  <conditionalFormatting sqref="Y77:Z78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81:Z81">
    <cfRule type="cellIs" dxfId="170" priority="72" operator="equal">
      <formula>"OPORTUNIDADE"</formula>
    </cfRule>
  </conditionalFormatting>
  <conditionalFormatting sqref="Y81:Z81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82:Z82">
    <cfRule type="cellIs" dxfId="167" priority="69" operator="equal">
      <formula>"OPORTUNIDADE"</formula>
    </cfRule>
  </conditionalFormatting>
  <conditionalFormatting sqref="Y82:Z8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91:Z91">
    <cfRule type="cellIs" dxfId="164" priority="66" operator="equal">
      <formula>"OPORTUNIDADE"</formula>
    </cfRule>
  </conditionalFormatting>
  <conditionalFormatting sqref="Y91:Z91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93:Z93">
    <cfRule type="cellIs" dxfId="161" priority="63" operator="equal">
      <formula>"OPORTUNIDADE"</formula>
    </cfRule>
  </conditionalFormatting>
  <conditionalFormatting sqref="Y93:Z93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Y95:Z95">
    <cfRule type="cellIs" dxfId="158" priority="60" operator="equal">
      <formula>"OPORTUNIDADE"</formula>
    </cfRule>
  </conditionalFormatting>
  <conditionalFormatting sqref="Y95:Z95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96:Z97">
    <cfRule type="cellIs" dxfId="155" priority="57" operator="equal">
      <formula>"OPORTUNIDADE"</formula>
    </cfRule>
  </conditionalFormatting>
  <conditionalFormatting sqref="Y96:Z97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K95:BK9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86">
      <iconSet showValue="0">
        <cfvo type="percent" val="0"/>
        <cfvo type="num" val="1"/>
        <cfvo type="num" val="1" gte="0"/>
      </iconSet>
    </cfRule>
    <cfRule type="iconSet" priority="6088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23 BP125 BP127:BP136 BP138:BP139">
    <cfRule type="iconSet" priority="6089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1224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1225</v>
      </c>
      <c r="C4" s="160" t="s">
        <v>1226</v>
      </c>
      <c r="D4" s="160" t="s">
        <v>1227</v>
      </c>
      <c r="E4" s="160" t="s">
        <v>1228</v>
      </c>
      <c r="F4" s="160" t="s">
        <v>4</v>
      </c>
      <c r="G4" s="160" t="s">
        <v>1229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1230</v>
      </c>
      <c r="C6" s="161">
        <v>407867</v>
      </c>
      <c r="D6" s="161" t="s">
        <v>1231</v>
      </c>
      <c r="E6" s="161" t="s">
        <v>789</v>
      </c>
      <c r="F6" s="161" t="s">
        <v>1232</v>
      </c>
      <c r="G6" s="162"/>
    </row>
    <row r="7" spans="2:7">
      <c r="B7" s="161" t="s">
        <v>1233</v>
      </c>
      <c r="C7" s="161">
        <v>293644</v>
      </c>
      <c r="D7" s="161" t="s">
        <v>1234</v>
      </c>
      <c r="E7" s="161" t="s">
        <v>789</v>
      </c>
      <c r="F7" s="161" t="s">
        <v>1232</v>
      </c>
      <c r="G7" s="162"/>
    </row>
    <row r="8" spans="2:7">
      <c r="B8" s="161" t="s">
        <v>1235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1236</v>
      </c>
      <c r="C9" s="161">
        <v>256790</v>
      </c>
      <c r="D9" s="161" t="s">
        <v>1237</v>
      </c>
      <c r="E9" s="161" t="s">
        <v>790</v>
      </c>
      <c r="F9" s="161" t="s">
        <v>1238</v>
      </c>
      <c r="G9" s="162">
        <v>46357</v>
      </c>
    </row>
    <row r="10" spans="2:7">
      <c r="B10" s="161" t="s">
        <v>1239</v>
      </c>
      <c r="C10" s="161">
        <v>265193</v>
      </c>
      <c r="D10" s="161" t="s">
        <v>1240</v>
      </c>
      <c r="E10" s="161" t="s">
        <v>791</v>
      </c>
      <c r="F10" s="161" t="s">
        <v>1071</v>
      </c>
      <c r="G10" s="161" t="s">
        <v>1241</v>
      </c>
    </row>
    <row r="11" spans="2:7">
      <c r="B11" s="161" t="s">
        <v>1242</v>
      </c>
      <c r="C11" s="161">
        <v>293716</v>
      </c>
      <c r="D11" s="161" t="s">
        <v>1243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1244</v>
      </c>
      <c r="C12" s="161">
        <v>257258</v>
      </c>
      <c r="D12" s="161" t="s">
        <v>1245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1246</v>
      </c>
      <c r="C13" s="161">
        <v>371147</v>
      </c>
      <c r="D13" s="161" t="s">
        <v>1247</v>
      </c>
      <c r="E13" s="161" t="s">
        <v>792</v>
      </c>
      <c r="F13" s="161" t="s">
        <v>128</v>
      </c>
      <c r="G13" s="161" t="s">
        <v>1241</v>
      </c>
    </row>
    <row r="14" spans="2:7">
      <c r="B14" s="161" t="s">
        <v>1248</v>
      </c>
      <c r="C14" s="161">
        <v>259230</v>
      </c>
      <c r="D14" s="161" t="s">
        <v>1249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1250</v>
      </c>
      <c r="C15" s="161">
        <v>370705</v>
      </c>
      <c r="D15" s="161"/>
      <c r="E15" s="161" t="s">
        <v>792</v>
      </c>
      <c r="F15" s="161" t="s">
        <v>128</v>
      </c>
      <c r="G15" s="161" t="s">
        <v>1241</v>
      </c>
    </row>
    <row r="16" spans="2:7">
      <c r="B16" s="161" t="s">
        <v>1251</v>
      </c>
      <c r="C16" s="161">
        <v>258542</v>
      </c>
      <c r="D16" s="161" t="s">
        <v>1252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1253</v>
      </c>
      <c r="C17" s="161">
        <v>257050</v>
      </c>
      <c r="D17" s="161" t="s">
        <v>1254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1255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1256</v>
      </c>
      <c r="D4" s="163" t="s">
        <v>1257</v>
      </c>
      <c r="E4" s="163" t="s">
        <v>1258</v>
      </c>
      <c r="F4" s="160" t="s">
        <v>1259</v>
      </c>
      <c r="G4" s="163" t="s">
        <v>1260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1261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1262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1261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1263</v>
      </c>
      <c r="G9" s="167" t="s">
        <v>1264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1261</v>
      </c>
      <c r="G10" s="167"/>
    </row>
    <row r="11" spans="2:7">
      <c r="B11" s="167" t="s">
        <v>1265</v>
      </c>
      <c r="C11" s="167">
        <v>9038</v>
      </c>
      <c r="D11" s="168">
        <v>46085</v>
      </c>
      <c r="E11" s="167">
        <v>10520</v>
      </c>
      <c r="F11" s="169" t="s">
        <v>1266</v>
      </c>
      <c r="G11" s="167"/>
    </row>
    <row r="12" spans="2:7">
      <c r="B12" s="167" t="s">
        <v>709</v>
      </c>
      <c r="C12" s="167" t="s">
        <v>1267</v>
      </c>
      <c r="D12" s="168">
        <v>46066</v>
      </c>
      <c r="E12" s="167">
        <v>9500</v>
      </c>
      <c r="F12" s="169" t="s">
        <v>1268</v>
      </c>
      <c r="G12" s="167"/>
    </row>
    <row r="13" spans="2:7">
      <c r="B13" s="167" t="s">
        <v>709</v>
      </c>
      <c r="C13" s="167" t="s">
        <v>1269</v>
      </c>
      <c r="D13" s="168">
        <v>46066</v>
      </c>
      <c r="E13" s="167">
        <v>10500</v>
      </c>
      <c r="F13" s="169" t="s">
        <v>1268</v>
      </c>
      <c r="G13" s="167"/>
    </row>
    <row r="14" spans="2:7">
      <c r="B14" s="167" t="s">
        <v>709</v>
      </c>
      <c r="C14" s="167" t="s">
        <v>1270</v>
      </c>
      <c r="D14" s="168">
        <v>46066</v>
      </c>
      <c r="E14" s="167">
        <v>9000</v>
      </c>
      <c r="F14" s="169" t="s">
        <v>1268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1271</v>
      </c>
      <c r="C2" s="121" t="s">
        <v>946</v>
      </c>
      <c r="D2" s="76" t="s">
        <v>948</v>
      </c>
      <c r="E2" s="76" t="s">
        <v>1272</v>
      </c>
      <c r="F2" s="99" t="s">
        <v>1273</v>
      </c>
      <c r="G2" s="76" t="s">
        <v>1274</v>
      </c>
      <c r="H2" s="76" t="s">
        <v>1275</v>
      </c>
      <c r="I2" s="76" t="s">
        <v>1276</v>
      </c>
      <c r="J2" s="76" t="s">
        <v>1277</v>
      </c>
      <c r="K2" s="78" t="s">
        <v>1278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1279</v>
      </c>
      <c r="V1" s="226"/>
      <c r="W1" s="226"/>
    </row>
    <row r="2" spans="1:23" ht="15" customHeight="1">
      <c r="A2" s="87" t="s">
        <v>1280</v>
      </c>
      <c r="B2" s="87" t="s">
        <v>1281</v>
      </c>
      <c r="C2" s="87" t="s">
        <v>376</v>
      </c>
      <c r="D2" s="88" t="s">
        <v>961</v>
      </c>
      <c r="E2" s="88" t="s">
        <v>4</v>
      </c>
      <c r="F2" s="88" t="s">
        <v>1282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1283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1284</v>
      </c>
      <c r="D5" s="228"/>
      <c r="E5" s="228"/>
      <c r="F5" s="228"/>
      <c r="G5" s="228"/>
      <c r="H5" s="228"/>
      <c r="I5" s="228"/>
      <c r="J5" s="229"/>
      <c r="K5" s="230" t="s">
        <v>1285</v>
      </c>
      <c r="L5" s="231"/>
      <c r="M5" s="231"/>
      <c r="N5" s="231"/>
      <c r="O5" s="232" t="s">
        <v>1286</v>
      </c>
      <c r="P5" s="233"/>
    </row>
    <row r="6" spans="1:16" s="74" customFormat="1" ht="15" customHeight="1">
      <c r="A6" s="66" t="s">
        <v>1282</v>
      </c>
      <c r="B6" s="75" t="s">
        <v>1281</v>
      </c>
      <c r="C6" s="76" t="s">
        <v>961</v>
      </c>
      <c r="D6" s="77" t="s">
        <v>962</v>
      </c>
      <c r="E6" s="76" t="s">
        <v>1287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1288</v>
      </c>
      <c r="M6" s="80" t="s">
        <v>576</v>
      </c>
      <c r="N6" s="81" t="s">
        <v>956</v>
      </c>
      <c r="O6" s="158" t="s">
        <v>999</v>
      </c>
      <c r="P6" s="133" t="s">
        <v>1289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1</v>
      </c>
      <c r="P111" s="147" t="str">
        <f>IF($A$2=1,IF(SP_SUL!BJ110="","*",SP_SUL!BJ110),IF(SP_SUL!BK110="","*",SP_SUL!BK110))</f>
        <v>Em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TP pronto 09h58 / Em intervalo das 10h15 até 11h15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1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1</v>
      </c>
      <c r="P121" s="147" t="str">
        <f>IF($A$2=1,IF(SP_SUL!BJ120="","*",SP_SUL!BJ120),IF(SP_SUL!BK120="","*",SP_SUL!BK120))</f>
        <v>Alterado a programação para km 129+400 via 2 / TP pronto 08h52 / Em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1</v>
      </c>
      <c r="P122" s="147" t="str">
        <f>IF($A$2=1,IF(SP_SUL!BJ121="","*",SP_SUL!BJ121),IF(SP_SUL!BK121="","*",SP_SUL!BK121))</f>
        <v>Alterado a programação para km 129+400 via 2 / TP pronto 08h52 / Em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1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1</v>
      </c>
      <c r="P126" s="147" t="str">
        <f>IF($A$2=1,IF(SP_SUL!BJ125="","*",SP_SUL!BJ125),IF(SP_SUL!BK125="","*",SP_SUL!BK125))</f>
        <v>Em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Atraso na solicitação da MC1, devido liberação de avaria, MC1 11h07 / Previsão de faixa após i30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 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2026-03-04T16:03:52Z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