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60" documentId="120_S{118792C3-22EF-5104-A093-F22BFE3913F3}" xr6:coauthVersionLast="47" xr6:coauthVersionMax="47" xr10:uidLastSave="{5EF14922-2B4F-4AEC-B165-EB7F94358BB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9" i="1" l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<sst xmlns="http://schemas.openxmlformats.org/spreadsheetml/2006/main" count="5552" uniqueCount="1355">
  <si>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</si>
  <si>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</si>
  <si>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</si>
  <si>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</si>
  <si>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</si>
  <si>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</si>
  <si>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</si>
  <si>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</si>
  <si>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</si>
  <si>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</si>
  <si>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</si>
  <si>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</si>
  <si>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</si>
  <si>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</si>
  <si>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</si>
  <si>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</si>
  <si>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</si>
  <si>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</si>
  <si>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</si>
  <si>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</si>
  <si>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</si>
  <si>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</si>
  <si>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</si>
  <si>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</si>
  <si>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</si>
  <si>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</si>
  <si>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</si>
  <si>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</si>
  <si>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</si>
  <si>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</si>
  <si>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</si>
  <si>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</si>
  <si>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</si>
  <si>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</si>
  <si>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</si>
  <si>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</si>
  <si>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</si>
  <si>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</si>
  <si>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</si>
  <si>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</si>
  <si>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</si>
  <si>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</si>
  <si>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</si>
  <si>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</si>
  <si>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</si>
  <si>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</si>
  <si>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</si>
  <si>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</si>
  <si>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</si>
  <si>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</si>
  <si>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</si>
  <si>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</si>
  <si>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</si>
  <si>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</si>
  <si>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</si>
  <si>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</si>
  <si>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</si>
  <si>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</si>
  <si>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</si>
  <si>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</si>
  <si>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</si>
  <si>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</si>
  <si>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</si>
  <si>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</si>
  <si>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</si>
  <si>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</si>
  <si>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</si>
  <si>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</si>
  <si>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</si>
  <si>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</si>
  <si>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</si>
  <si>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</si>
  <si>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</si>
  <si>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</si>
  <si>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</si>
  <si>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</si>
  <si>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</si>
  <si>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</si>
  <si>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</si>
  <si>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</si>
  <si>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</si>
  <si>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</si>
  <si>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</si>
  <si>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</si>
  <si>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</si>
  <si>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</si>
  <si>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</si>
  <si>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</si>
  <si>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</si>
  <si>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</si>
  <si>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</si>
  <si>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</si>
  <si>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</si>
  <si>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</si>
  <si>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</si>
  <si>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</si>
  <si>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</si>
  <si>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</si>
  <si>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</si>
  <si>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</si>
  <si>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</si>
  <si>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</si>
  <si>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</si>
  <si>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</si>
  <si>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</si>
  <si>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</si>
  <si>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</si>
  <si>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</si>
  <si>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</si>
  <si>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</si>
  <si>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</si>
  <si>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</si>
  <si>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</si>
  <si>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</si>
  <si>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</si>
  <si>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</si>
  <si>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</si>
  <si>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</si>
  <si>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</si>
  <si>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</si>
  <si>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</si>
  <si>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</si>
  <si>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</si>
  <si>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</si>
  <si>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</si>
  <si>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</si>
  <si>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</si>
  <si>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</si>
  <si>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</si>
  <si>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</si>
  <si>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</si>
  <si>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</si>
  <si>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</si>
  <si>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</si>
  <si>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</si>
  <si>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</si>
  <si>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</si>
  <si>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</si>
  <si>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</si>
  <si>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</si>
  <si>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</si>
  <si>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</si>
  <si>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</si>
  <si>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</si>
  <si>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</si>
  <si>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</si>
  <si>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</si>
  <si>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</si>
  <si>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</si>
  <si>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</si>
  <si>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</si>
  <si>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</si>
  <si>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</si>
  <si>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</si>
  <si>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</si>
  <si>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</si>
  <si>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</si>
  <si>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</si>
  <si>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</si>
  <si>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</si>
  <si>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</si>
  <si>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</si>
  <si>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</si>
  <si>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</si>
  <si>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</si>
  <si>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</si>
  <si>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</si>
  <si>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</si>
  <si>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</si>
  <si>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</si>
  <si>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</si>
  <si>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</si>
  <si>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</si>
  <si>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</si>
  <si>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</si>
  <si>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</si>
  <si>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</si>
  <si>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</si>
  <si>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</si>
  <si>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</si>
  <si>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</si>
  <si>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</si>
  <si>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</si>
  <si>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</si>
  <si>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</si>
  <si>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</si>
  <si>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</si>
  <si>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</si>
  <si>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</si>
  <si>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</si>
  <si>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</si>
  <si>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</si>
  <si>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</si>
  <si>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</si>
  <si>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</si>
  <si>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</si>
  <si>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</si>
  <si>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</si>
  <si>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</si>
  <si>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</si>
  <si>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</si>
  <si>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</si>
  <si>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</si>
  <si>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</si>
  <si>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</si>
  <si>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</si>
  <si>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</si>
  <si>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</si>
  <si>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</si>
  <si>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</si>
  <si>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</si>
  <si>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</si>
  <si>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</si>
  <si>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</si>
  <si>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</si>
  <si>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</si>
  <si>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</si>
  <si>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</si>
  <si>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</si>
  <si>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</si>
  <si>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</si>
  <si>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</si>
  <si>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</si>
  <si>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</si>
  <si>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</si>
  <si>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</si>
  <si>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</si>
  <si>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</si>
  <si>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</si>
  <si>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</si>
  <si>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</si>
  <si>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</si>
  <si>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</si>
  <si>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</si>
  <si>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</si>
  <si>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</si>
  <si>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</si>
  <si>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</si>
  <si>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</si>
  <si>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</si>
  <si>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</si>
  <si>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</si>
  <si>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</si>
  <si>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</si>
  <si>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</si>
  <si>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</si>
  <si>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</si>
  <si>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</si>
  <si>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</si>
  <si>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</si>
  <si>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</si>
  <si>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</si>
  <si>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</si>
  <si>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</si>
  <si>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</si>
  <si>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</si>
  <si>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</si>
  <si>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</si>
  <si>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</si>
  <si>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</si>
  <si>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</si>
  <si>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</si>
  <si>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</si>
  <si>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</si>
  <si>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</si>
  <si>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</si>
  <si>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</si>
  <si>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</si>
  <si>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</si>
  <si>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</si>
  <si>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</si>
  <si>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</si>
  <si>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</si>
  <si>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</si>
  <si>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</si>
  <si>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</si>
  <si>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</si>
  <si>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</si>
  <si>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</si>
  <si>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</si>
  <si>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</si>
  <si>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</si>
  <si>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</si>
  <si>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</si>
  <si>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</si>
  <si>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</si>
  <si>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</si>
  <si>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</si>
  <si>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</si>
  <si>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</si>
  <si>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</si>
  <si>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</si>
  <si>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</si>
  <si>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</si>
  <si>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</si>
  <si>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</si>
  <si>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</si>
  <si>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</si>
  <si>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</si>
  <si>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</si>
  <si>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</si>
  <si>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</si>
  <si>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</si>
  <si>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</si>
  <si>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</si>
  <si>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</si>
  <si>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</si>
  <si>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</si>
  <si>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</si>
  <si>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</si>
  <si>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</si>
  <si>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</si>
  <si>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</si>
  <si>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</si>
  <si>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</si>
  <si>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</si>
  <si>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</si>
  <si>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</si>
  <si>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</si>
  <si>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</si>
  <si>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</si>
  <si>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</si>
  <si>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</si>
  <si>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</si>
  <si>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</si>
  <si>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</si>
  <si>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</si>
  <si>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</si>
  <si>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</si>
  <si>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</si>
  <si>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</si>
  <si>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</si>
  <si>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</si>
  <si>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</si>
  <si>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</si>
  <si>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</si>
  <si>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</si>
  <si>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</si>
  <si>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</si>
  <si>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</si>
  <si>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</si>
  <si>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</si>
  <si>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</si>
  <si>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</si>
  <si>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</si>
  <si>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</si>
  <si>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</si>
  <si>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</si>
  <si>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</si>
  <si>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</si>
  <si>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</si>
  <si>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</si>
  <si>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</si>
  <si>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</si>
  <si>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</si>
  <si>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</si>
  <si>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</si>
  <si>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</si>
  <si>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</si>
  <si>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</si>
  <si>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</si>
  <si>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</si>
  <si>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</si>
  <si>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</si>
  <si>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</si>
  <si>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</si>
  <si>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</si>
  <si>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</si>
  <si>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</si>
  <si>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</si>
  <si>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</si>
  <si>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</si>
  <si>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</si>
  <si>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</si>
  <si>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</si>
  <si>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</si>
  <si>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</si>
  <si>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</si>
  <si>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</si>
  <si>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</si>
  <si>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</si>
  <si>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</si>
  <si>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</si>
  <si>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</si>
  <si>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</si>
  <si>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</si>
  <si>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</si>
  <si>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</si>
  <si>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</si>
  <si>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</si>
  <si>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</si>
  <si>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</si>
  <si>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</si>
  <si>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</si>
  <si>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</si>
  <si>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</si>
  <si>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</si>
  <si>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</si>
  <si>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</si>
  <si>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</si>
  <si>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</si>
  <si>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</si>
  <si>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</si>
  <si>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</si>
  <si>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</si>
  <si>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</si>
  <si>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</si>
  <si>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</si>
  <si>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</si>
  <si>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</si>
  <si>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</si>
  <si>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</si>
  <si>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</si>
  <si>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</si>
  <si>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</si>
  <si>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</si>
  <si>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</si>
  <si>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</si>
  <si>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</si>
  <si>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</si>
  <si>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</si>
  <si>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</si>
  <si>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</si>
  <si>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</si>
  <si>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</si>
  <si>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</si>
  <si>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</si>
  <si>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</si>
  <si>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</si>
  <si>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</si>
  <si>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</si>
  <si>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</si>
  <si>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</si>
  <si>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</si>
  <si>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</si>
  <si>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</si>
  <si>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</si>
  <si>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</si>
  <si>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</si>
  <si>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</si>
  <si>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</si>
  <si>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</si>
  <si>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</si>
  <si>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</si>
  <si>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</si>
  <si>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</si>
  <si>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</si>
  <si>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</si>
  <si>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</si>
  <si>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</si>
  <si>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</si>
  <si>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</si>
  <si>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</si>
  <si>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</si>
  <si>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</si>
  <si>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</si>
  <si>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</si>
  <si>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</si>
  <si>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</si>
  <si>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</si>
  <si>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</si>
  <si>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</si>
  <si>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</si>
  <si>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</si>
  <si>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</si>
  <si>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</si>
  <si>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</si>
  <si>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</si>
  <si>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</si>
  <si>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</si>
  <si>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</si>
  <si>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</si>
  <si>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</si>
  <si>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</si>
  <si>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</si>
  <si>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</si>
  <si>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</si>
  <si>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</si>
  <si>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</si>
  <si>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</si>
  <si>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</si>
  <si>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</si>
  <si>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</si>
  <si>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</si>
  <si>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</si>
  <si>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</si>
  <si>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</si>
  <si>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</si>
  <si>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</si>
  <si>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</si>
  <si>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</si>
  <si>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</si>
  <si>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</si>
  <si>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</si>
  <si>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</si>
  <si>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</si>
  <si>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</si>
  <si>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</si>
  <si>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</si>
  <si>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</si>
  <si>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</si>
  <si>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</si>
  <si>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</si>
  <si>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</si>
  <si>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</si>
  <si>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</si>
  <si>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</si>
  <si>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</si>
  <si>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</si>
  <si>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</si>
  <si>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</si>
  <si>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</si>
  <si>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</si>
  <si>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</si>
  <si>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</si>
  <si>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</si>
  <si>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</si>
  <si>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</si>
  <si>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</si>
  <si>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</si>
  <si>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</si>
  <si>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</si>
  <si>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</si>
  <si>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</si>
  <si>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</si>
  <si>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</si>
  <si>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</si>
  <si>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</si>
  <si>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</si>
  <si>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</si>
  <si>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</si>
  <si>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</si>
  <si>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</si>
  <si>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</si>
  <si>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</si>
  <si>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</si>
  <si>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</si>
  <si>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</si>
  <si>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</si>
  <si>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</si>
  <si>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</si>
  <si>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</si>
  <si>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</si>
  <si>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</si>
  <si>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</si>
  <si>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</si>
  <si>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</si>
  <si>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</si>
  <si>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</si>
  <si>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</si>
  <si>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</si>
  <si>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</si>
  <si>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</si>
  <si>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</si>
  <si>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</si>
  <si>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</si>
  <si>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</si>
  <si>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</si>
  <si>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</si>
  <si>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</si>
  <si>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</si>
  <si>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</si>
  <si>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</si>
  <si>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</si>
  <si>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</si>
  <si>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</si>
  <si>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</si>
  <si>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</si>
  <si>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</si>
  <si>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</si>
  <si>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</si>
  <si>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</si>
  <si>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</si>
  <si>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</si>
  <si>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</si>
  <si>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</si>
  <si>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</si>
  <si>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</si>
  <si>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</si>
  <si>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</si>
  <si>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</si>
  <si>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</si>
  <si>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</si>
  <si>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</si>
  <si>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</si>
  <si>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</si>
  <si>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</si>
  <si>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</si>
  <si>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</si>
  <si>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</si>
  <si>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</si>
  <si>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</si>
  <si>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</si>
  <si>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</si>
  <si>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</si>
  <si>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</si>
  <si>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</si>
  <si>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</si>
  <si>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</si>
  <si>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</si>
  <si>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</si>
  <si>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</si>
  <si>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</si>
  <si>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</si>
  <si>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</si>
  <si>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</si>
  <si>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</si>
  <si>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</si>
  <si>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</si>
  <si>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</si>
  <si>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</si>
  <si>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</si>
  <si>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</si>
  <si>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</si>
  <si>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</si>
  <si>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</si>
  <si>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</si>
  <si>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</si>
  <si>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</si>
  <si>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</si>
  <si>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</si>
  <si>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</si>
  <si>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</si>
  <si>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</si>
  <si>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</si>
  <si>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</si>
  <si>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</si>
  <si>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</si>
  <si>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</si>
  <si>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</si>
  <si>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</si>
  <si>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</si>
  <si>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</si>
  <si>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</si>
  <si>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</si>
  <si>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</si>
  <si>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</si>
  <si>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</si>
  <si>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</si>
  <si>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</si>
  <si>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</si>
  <si>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</si>
  <si>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</si>
  <si>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</si>
  <si>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</si>
  <si>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</si>
  <si>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</si>
  <si>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</si>
  <si>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</si>
  <si>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</si>
  <si>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</si>
  <si>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</si>
  <si>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</si>
  <si>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</si>
  <si>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</si>
  <si>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</si>
  <si>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</si>
  <si>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</si>
  <si>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</si>
  <si>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</si>
  <si>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</si>
  <si>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</si>
  <si>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</si>
  <si>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</si>
  <si>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</si>
  <si>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</si>
  <si>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</si>
  <si>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</si>
  <si>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</si>
  <si>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</si>
  <si>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</si>
  <si>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</si>
  <si>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</si>
  <si>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</si>
  <si>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</si>
  <si>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</si>
  <si>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</si>
  <si>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</si>
  <si>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</si>
  <si>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</si>
  <si>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</si>
  <si>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</si>
  <si>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</si>
  <si>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</si>
  <si>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</si>
  <si>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</si>
  <si>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</si>
  <si>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</si>
  <si>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</si>
  <si>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</si>
  <si>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</si>
  <si>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</si>
  <si>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</si>
  <si>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</si>
  <si>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</si>
  <si>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</si>
  <si>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</si>
  <si>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</si>
  <si>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</si>
  <si>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</si>
  <si>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</si>
  <si>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</si>
  <si>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</si>
  <si>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</si>
  <si>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</si>
  <si>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</si>
  <si>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</si>
  <si>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</si>
  <si>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</si>
  <si>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</si>
  <si>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</si>
  <si>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</si>
  <si>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</si>
  <si>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</si>
  <si>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</si>
  <si>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</si>
  <si>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</si>
  <si>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</si>
  <si>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</si>
  <si>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</si>
  <si>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</si>
  <si>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</si>
  <si>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</si>
  <si>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</si>
  <si>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</si>
  <si>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</si>
  <si>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</si>
  <si>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</si>
  <si>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</si>
  <si>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</si>
  <si>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</si>
  <si>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</si>
  <si>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</si>
  <si>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</si>
  <si>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</si>
  <si>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</si>
  <si>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</si>
  <si>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</si>
  <si>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</si>
  <si>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</si>
  <si>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</si>
  <si>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</si>
  <si>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</si>
  <si>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</si>
  <si>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</si>
  <si>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</si>
  <si>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</si>
  <si>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</si>
  <si>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</si>
  <si>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</si>
  <si>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</si>
  <si>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</si>
  <si>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</si>
  <si>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</si>
  <si>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</si>
  <si>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</si>
  <si>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</si>
  <si>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</si>
  <si>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</si>
  <si>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</si>
  <si>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</si>
  <si>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</si>
  <si>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</si>
  <si>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</si>
  <si>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</si>
  <si>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</si>
  <si>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</si>
  <si>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</si>
  <si>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</si>
  <si>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</si>
  <si>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</si>
  <si>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</si>
  <si>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</si>
  <si>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</si>
  <si>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</si>
  <si>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</si>
  <si>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</si>
  <si>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</si>
  <si>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</si>
  <si>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</si>
  <si>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</si>
  <si>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</si>
  <si>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</si>
  <si>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</si>
  <si>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</si>
  <si>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</si>
  <si>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</si>
  <si>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</si>
  <si>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</si>
  <si>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</si>
  <si>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</si>
  <si>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</si>
  <si>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</si>
  <si>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</si>
  <si>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</si>
  <si>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</si>
  <si>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</si>
  <si>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</si>
  <si>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</si>
  <si>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</si>
  <si>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</si>
  <si>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</si>
  <si>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</si>
  <si>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</si>
  <si>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</si>
  <si>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</si>
  <si>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</si>
  <si>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</si>
  <si>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</si>
  <si>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</si>
  <si>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</si>
  <si>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</si>
  <si>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</si>
  <si>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</si>
  <si>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</si>
  <si>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</si>
  <si>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</si>
  <si>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</si>
  <si>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</si>
  <si>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</si>
  <si>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</si>
  <si>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</si>
  <si>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</si>
  <si>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</si>
  <si>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</si>
  <si>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</si>
  <si>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</si>
  <si>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</si>
  <si>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</si>
  <si>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</si>
  <si>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</si>
  <si>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</si>
  <si>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</si>
  <si>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</si>
  <si>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</si>
  <si>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</si>
  <si>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</si>
  <si>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</si>
  <si>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</si>
  <si>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</si>
  <si>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</si>
  <si>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</si>
  <si>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</si>
  <si>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</si>
  <si>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</si>
  <si>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</si>
  <si>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</si>
  <si>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</si>
  <si>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</si>
  <si>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</si>
  <si>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</si>
  <si>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</si>
  <si>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</si>
  <si>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</si>
  <si>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</si>
  <si>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</si>
  <si>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</si>
  <si>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</si>
  <si>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</si>
  <si>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</si>
  <si>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</si>
  <si>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</si>
  <si>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</si>
  <si>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</si>
  <si>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</si>
  <si>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</si>
  <si>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</si>
  <si>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</si>
  <si>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</si>
  <si>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</si>
  <si>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</si>
  <si>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</si>
  <si>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</si>
  <si>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</si>
  <si>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</si>
  <si>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</si>
  <si>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</si>
  <si>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</si>
  <si>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</si>
  <si>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</si>
  <si>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</si>
  <si>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</si>
  <si>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</si>
  <si>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</si>
  <si>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</si>
  <si>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</si>
  <si>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</si>
  <si>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</si>
  <si>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</si>
  <si>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</si>
  <si>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</si>
  <si>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</si>
  <si>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</si>
  <si>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</si>
  <si>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</si>
  <si>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</si>
  <si>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</si>
  <si>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</si>
  <si>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</si>
  <si>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</si>
  <si>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</si>
  <si>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</si>
  <si>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</si>
  <si>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</si>
  <si>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</si>
  <si>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</si>
  <si>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</si>
  <si>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</si>
  <si>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</si>
  <si>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</si>
  <si>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</si>
  <si>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</si>
  <si>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</si>
  <si>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</si>
  <si>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</si>
  <si>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</si>
  <si>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</si>
  <si>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</si>
  <si>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</si>
  <si>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</si>
  <si>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</si>
  <si>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</si>
  <si>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</si>
  <si>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</si>
  <si>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</si>
  <si>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</si>
  <si>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</si>
  <si>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</si>
  <si>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</si>
  <si>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</si>
  <si>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</si>
  <si>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</si>
  <si>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</si>
  <si>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</si>
  <si>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</si>
  <si>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</si>
  <si>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</si>
  <si>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</si>
  <si>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</si>
  <si>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</si>
  <si>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</si>
  <si>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</si>
  <si>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</si>
  <si>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</si>
  <si>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</si>
  <si>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</si>
  <si>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</si>
  <si>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</si>
  <si>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</si>
  <si>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</si>
  <si>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</si>
  <si>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</si>
  <si>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</si>
  <si>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</si>
  <si>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</si>
  <si>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</si>
  <si>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</si>
  <si>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</si>
  <si>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</si>
  <si>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</si>
  <si>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</si>
  <si>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</si>
  <si>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</si>
  <si>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</si>
  <si>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</si>
  <si>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</si>
  <si>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</si>
  <si>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</si>
  <si>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</si>
  <si>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</si>
  <si>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</si>
  <si>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</si>
  <si>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</si>
  <si>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</si>
  <si>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</si>
  <si>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</si>
  <si>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</si>
  <si>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</si>
  <si>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</si>
  <si>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</si>
  <si>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</si>
  <si>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</si>
  <si>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</si>
  <si>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</si>
  <si>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</si>
  <si>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</si>
  <si>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</si>
  <si>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</si>
  <si>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</si>
  <si>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</si>
  <si>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</si>
  <si>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</si>
  <si>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</si>
  <si>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</si>
  <si>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</si>
  <si>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</si>
  <si>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</si>
  <si>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</si>
  <si>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</si>
  <si>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</si>
  <si>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</si>
  <si>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</si>
  <si>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</si>
  <si>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</si>
  <si>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</si>
  <si>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</si>
  <si>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</si>
  <si>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</si>
  <si>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</si>
  <si>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</si>
  <si>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</si>
  <si>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</si>
  <si>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</si>
  <si>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</si>
  <si>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</si>
  <si>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</si>
  <si>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</si>
  <si>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</si>
  <si>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</si>
  <si>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</si>
  <si>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</si>
  <si>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</si>
  <si>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</si>
  <si>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</si>
  <si>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</si>
  <si>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</si>
  <si>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</si>
  <si>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</si>
  <si>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</si>
  <si>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</si>
  <si>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</si>
  <si>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</si>
  <si>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</si>
  <si>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</si>
  <si>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</si>
  <si>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</si>
  <si>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</si>
  <si>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</si>
  <si>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</si>
  <si>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</si>
  <si>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</si>
  <si>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</si>
  <si>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</si>
  <si>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</si>
  <si>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</si>
  <si>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</si>
  <si>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</si>
  <si>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</si>
  <si>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</si>
  <si>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</si>
  <si>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</si>
  <si>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</si>
  <si>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</si>
  <si>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</si>
  <si>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</si>
  <si>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</si>
  <si>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</si>
  <si>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</si>
  <si>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</si>
  <si>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</si>
  <si>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</si>
  <si>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</si>
  <si>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</si>
  <si>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</si>
  <si>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</si>
  <si>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</si>
  <si>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</si>
  <si>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</si>
  <si>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</si>
  <si>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</si>
  <si>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</si>
  <si>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</si>
  <si>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</si>
  <si>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</si>
  <si>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</si>
  <si>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</si>
  <si>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</si>
  <si>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</si>
  <si>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</si>
  <si>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</si>
  <si>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</si>
  <si>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</si>
  <si>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</si>
  <si>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</si>
  <si>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</si>
  <si>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</si>
  <si>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</si>
  <si>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</si>
  <si>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</si>
  <si>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</si>
  <si>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</si>
  <si>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</si>
  <si>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</si>
  <si>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</si>
  <si>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</si>
  <si>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</si>
  <si>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</si>
  <si>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</si>
  <si>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</si>
  <si>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</si>
  <si>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</si>
  <si>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</si>
  <si>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</si>
  <si>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</si>
  <si>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</si>
  <si>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</si>
  <si>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</si>
  <si>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</si>
  <si>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</si>
  <si>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</si>
  <si>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</si>
  <si>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</si>
  <si>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</si>
  <si>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</si>
  <si>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</si>
  <si>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</si>
  <si>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</si>
  <si>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</si>
  <si>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</si>
  <si>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</si>
  <si>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</si>
  <si>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</si>
  <si>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</si>
  <si>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</si>
  <si>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</si>
  <si>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</si>
  <si>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</si>
  <si>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</si>
  <si>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</si>
  <si>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</si>
  <si>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</si>
  <si>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</si>
  <si>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</si>
  <si>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</si>
  <si>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</si>
  <si>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</si>
  <si>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</si>
  <si>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</si>
  <si>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</si>
  <si>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</si>
  <si>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</si>
  <si>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</si>
  <si>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</si>
  <si>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</si>
  <si>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</si>
  <si>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</si>
  <si>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</si>
  <si>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</si>
  <si>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</si>
  <si>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</si>
  <si>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</si>
  <si>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</si>
  <si>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</si>
  <si>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</si>
  <si>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</si>
  <si>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</si>
  <si>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</si>
  <si>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</si>
  <si>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</si>
  <si>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</si>
  <si>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</si>
  <si>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</si>
  <si>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</si>
  <si>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</si>
  <si>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</si>
  <si>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</si>
  <si>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</si>
  <si>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</si>
  <si>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</si>
  <si>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</si>
  <si>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</si>
  <si>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</si>
  <si>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</si>
  <si>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</si>
  <si>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</si>
  <si>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</si>
  <si>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</si>
  <si>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</si>
  <si>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</si>
  <si>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</si>
  <si>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</si>
  <si>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</si>
  <si>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</si>
  <si>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</si>
  <si>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</si>
  <si>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</si>
  <si>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</si>
  <si>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</si>
  <si>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</si>
  <si>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</si>
  <si>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</si>
  <si>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</si>
  <si>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</si>
  <si>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</si>
  <si>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</si>
  <si>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</si>
  <si>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</si>
  <si>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</si>
  <si>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</si>
  <si>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</si>
  <si>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</si>
  <si>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</si>
  <si>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</si>
  <si>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</si>
  <si>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</si>
  <si>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</si>
  <si>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</si>
  <si>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</si>
  <si>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</si>
  <si>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</si>
  <si>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</si>
  <si>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</si>
  <si>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</si>
  <si>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</si>
  <si>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</si>
  <si>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</si>
  <si>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</si>
  <si>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</si>
  <si>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</si>
  <si>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</si>
  <si>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</si>
  <si>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</si>
  <si>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</si>
  <si>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</si>
  <si>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</si>
  <si>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</si>
  <si>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</si>
  <si>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</si>
  <si>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</si>
  <si>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</si>
  <si>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</si>
  <si>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intervalo 15h38 até 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</si>
  <si>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</si>
  <si>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</si>
  <si>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</si>
  <si>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</si>
  <si>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</si>
  <si>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 xml:space="preserve">Alterado a programação para NIvelamento / TP pronto 09h00 / Realizado intervalo das 09h37 até 11h07 / 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</si>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</sst>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L4" activePane="bottomRight" state="frozen"/>
      <selection pane="bottomRight" activeCell="P207" sqref="P20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ERRO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1</v>
      </c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e">
        <f>IF(AND(BR147&lt;1,BS147&lt;1),"Produção e Intervalo",IF(BR147&lt;1,"Intervalo",IF(BS147&lt;1,"Produção","Aderente")))</f>
        <v>#VALUE!</v>
      </c>
      <c r="BR147" s="19" t="e">
        <f>IF(OR(B147="",F147=""),"*",AY147/P147)</f>
        <v>#VALUE!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22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2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0.55000000000000004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20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1238</v>
      </c>
      <c r="BK153" s="17" t="s">
        <v>1239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</v>
      </c>
      <c r="BR153" s="19">
        <f>IF(OR(B153="",F153=""),"*",AY153/P153)</f>
        <v>1.3333333333333321</v>
      </c>
      <c r="BS153" s="19">
        <f>IF(OR(B153="",F153=""),"*",BA153/Q153)</f>
        <v>0.5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20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1238</v>
      </c>
      <c r="BK154" s="17" t="s">
        <v>1239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0.5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1241</v>
      </c>
      <c r="BK155" s="17" t="s">
        <v>1242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1244</v>
      </c>
      <c r="BK156" s="17" t="s">
        <v>1244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1245</v>
      </c>
      <c r="BK157" s="17" t="s">
        <v>1245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1246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1247</v>
      </c>
      <c r="BK158" s="17" t="s">
        <v>1247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1248</v>
      </c>
      <c r="BK159" s="17" t="s">
        <v>1248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1248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1249</v>
      </c>
      <c r="BK160" s="17" t="s">
        <v>1248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1248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1250</v>
      </c>
      <c r="BK161" s="17" t="s">
        <v>1250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1250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1251</v>
      </c>
      <c r="BK162" s="17" t="s">
        <v>1251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1251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1251</v>
      </c>
      <c r="BK163" s="17" t="s">
        <v>1251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1251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1252</v>
      </c>
      <c r="BK165" s="17" t="s">
        <v>1252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1252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1252</v>
      </c>
      <c r="BK166" s="17" t="s">
        <v>1252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1252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1252</v>
      </c>
      <c r="BK167" s="17" t="s">
        <v>1252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1252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1252</v>
      </c>
      <c r="BK168" s="17" t="s">
        <v>1252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1252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1253</v>
      </c>
      <c r="BK170" s="17" t="s">
        <v>1253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1253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1254</v>
      </c>
      <c r="BK172" s="17" t="s">
        <v>1255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1256</v>
      </c>
      <c r="BK173" s="17" t="s">
        <v>1256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1257</v>
      </c>
      <c r="BK174" s="17" t="s">
        <v>1258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1258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1258</v>
      </c>
      <c r="BK175" s="17" t="s">
        <v>1258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1258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1259</v>
      </c>
      <c r="BK176" s="17" t="s">
        <v>1260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1260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1261</v>
      </c>
      <c r="I177" s="106" t="s">
        <v>1262</v>
      </c>
      <c r="J177" s="105">
        <v>54</v>
      </c>
      <c r="K177" s="105">
        <v>106</v>
      </c>
      <c r="L177" s="105" t="s">
        <v>558</v>
      </c>
      <c r="M177" s="127" t="s">
        <v>1263</v>
      </c>
      <c r="N177" s="127" t="s">
        <v>1264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1265</v>
      </c>
      <c r="BK177" s="17" t="s">
        <v>1265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1266</v>
      </c>
      <c r="BK178" s="17" t="s">
        <v>1267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1268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1269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1270</v>
      </c>
      <c r="N183" s="127" t="s">
        <v>1271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1243</v>
      </c>
      <c r="X183" s="104" t="s">
        <v>386</v>
      </c>
      <c r="Y183" s="129"/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1272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1272</v>
      </c>
      <c r="W188" s="151" t="s">
        <v>1275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1272</v>
      </c>
      <c r="W189" s="151" t="s">
        <v>1275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1272</v>
      </c>
      <c r="W190" s="151" t="s">
        <v>1276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1277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1278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1279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1280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1281</v>
      </c>
      <c r="X209" s="104" t="s">
        <v>381</v>
      </c>
      <c r="Y209" s="129"/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1282</v>
      </c>
      <c r="X210" s="104" t="s">
        <v>381</v>
      </c>
      <c r="Y210" s="129"/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/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1283</v>
      </c>
      <c r="X213" s="104" t="s">
        <v>381</v>
      </c>
      <c r="Y213" s="129"/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1284</v>
      </c>
      <c r="X214" s="104" t="s">
        <v>381</v>
      </c>
      <c r="Y214" s="129"/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1285</v>
      </c>
      <c r="X215" s="104" t="s">
        <v>381</v>
      </c>
      <c r="Y215" s="129"/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1286</v>
      </c>
      <c r="X217" s="104" t="s">
        <v>386</v>
      </c>
      <c r="Y217" s="129"/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/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/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1287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1288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1288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5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31" operator="equal">
      <formula>"NÃO"</formula>
    </cfRule>
    <cfRule type="cellIs" dxfId="208" priority="11632" operator="equal">
      <formula>"SIM"</formula>
    </cfRule>
  </conditionalFormatting>
  <conditionalFormatting sqref="AZ6:AZ1001">
    <cfRule type="expression" dxfId="207" priority="54087">
      <formula>#REF!=1</formula>
    </cfRule>
  </conditionalFormatting>
  <conditionalFormatting sqref="BE6:BE1001 AY6:AY1001 U6:U1001">
    <cfRule type="cellIs" dxfId="206" priority="54071" operator="equal">
      <formula>"ERRO"</formula>
    </cfRule>
  </conditionalFormatting>
  <conditionalFormatting sqref="BQ6:BQ1001">
    <cfRule type="cellIs" dxfId="205" priority="54066" operator="equal">
      <formula>"Produção e Intervalo"</formula>
    </cfRule>
    <cfRule type="cellIs" dxfId="204" priority="54067" operator="equal">
      <formula>"Aderente"</formula>
    </cfRule>
    <cfRule type="cellIs" dxfId="203" priority="54068" operator="equal">
      <formula>"Intervalo"</formula>
    </cfRule>
    <cfRule type="cellIs" dxfId="202" priority="54069" operator="equal">
      <formula>"Produção"</formula>
    </cfRule>
    <cfRule type="cellIs" dxfId="201" priority="54070" operator="equal">
      <formula>"ERRO"</formula>
    </cfRule>
  </conditionalFormatting>
  <conditionalFormatting sqref="BR6:BS1001">
    <cfRule type="cellIs" dxfId="200" priority="54048" operator="equal">
      <formula>"*"</formula>
    </cfRule>
    <cfRule type="cellIs" dxfId="199" priority="54049" operator="greaterThanOrEqual">
      <formula>1</formula>
    </cfRule>
    <cfRule type="cellIs" dxfId="198" priority="54050" operator="lessThan">
      <formula>1</formula>
    </cfRule>
  </conditionalFormatting>
  <conditionalFormatting sqref="BK949 BK81 BK83:BK84 BK101 BK67 BK69 BK72:BK73 BJ9:BJ1001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4" operator="equal">
      <formula>"OPORTUNIDADE"</formula>
    </cfRule>
  </conditionalFormatting>
  <conditionalFormatting sqref="Y6:Z39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BH6:BH8">
    <cfRule type="iconSet" priority="170">
      <iconSet showValue="0">
        <cfvo type="percent" val="0"/>
        <cfvo type="num" val="1"/>
        <cfvo type="num" val="1" gte="0"/>
      </iconSet>
    </cfRule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42" operator="equal">
      <formula>"OPORTUNIDADE"</formula>
    </cfRule>
  </conditionalFormatting>
  <conditionalFormatting sqref="Y44:Z44">
    <cfRule type="cellIs" dxfId="193" priority="140" operator="equal">
      <formula>"NÃO"</formula>
    </cfRule>
    <cfRule type="cellIs" dxfId="192" priority="141" operator="equal">
      <formula>"SIM"</formula>
    </cfRule>
  </conditionalFormatting>
  <conditionalFormatting sqref="Y48:Z52">
    <cfRule type="cellIs" dxfId="191" priority="139" operator="equal">
      <formula>"OPORTUNIDADE"</formula>
    </cfRule>
  </conditionalFormatting>
  <conditionalFormatting sqref="Y48:Z52">
    <cfRule type="cellIs" dxfId="190" priority="137" operator="equal">
      <formula>"NÃO"</formula>
    </cfRule>
    <cfRule type="cellIs" dxfId="189" priority="138" operator="equal">
      <formula>"SIM"</formula>
    </cfRule>
  </conditionalFormatting>
  <conditionalFormatting sqref="Y68:Z68">
    <cfRule type="cellIs" dxfId="188" priority="133" operator="equal">
      <formula>"OPORTUNIDADE"</formula>
    </cfRule>
  </conditionalFormatting>
  <conditionalFormatting sqref="Y68:Z68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Y75:Z75">
    <cfRule type="cellIs" dxfId="185" priority="130" operator="equal">
      <formula>"OPORTUNIDADE"</formula>
    </cfRule>
  </conditionalFormatting>
  <conditionalFormatting sqref="Y75:Z75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Y77:Z78">
    <cfRule type="cellIs" dxfId="182" priority="127" operator="equal">
      <formula>"OPORTUNIDADE"</formula>
    </cfRule>
  </conditionalFormatting>
  <conditionalFormatting sqref="Y77:Z78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Y81:Z81">
    <cfRule type="cellIs" dxfId="179" priority="124" operator="equal">
      <formula>"OPORTUNIDADE"</formula>
    </cfRule>
  </conditionalFormatting>
  <conditionalFormatting sqref="Y81:Z81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Y82:Z82">
    <cfRule type="cellIs" dxfId="176" priority="121" operator="equal">
      <formula>"OPORTUNIDADE"</formula>
    </cfRule>
  </conditionalFormatting>
  <conditionalFormatting sqref="Y82:Z82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Y91:Z91">
    <cfRule type="cellIs" dxfId="173" priority="118" operator="equal">
      <formula>"OPORTUNIDADE"</formula>
    </cfRule>
  </conditionalFormatting>
  <conditionalFormatting sqref="Y91:Z91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Y93:Z93">
    <cfRule type="cellIs" dxfId="170" priority="115" operator="equal">
      <formula>"OPORTUNIDADE"</formula>
    </cfRule>
  </conditionalFormatting>
  <conditionalFormatting sqref="Y93:Z93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Y95:Z95">
    <cfRule type="cellIs" dxfId="167" priority="112" operator="equal">
      <formula>"OPORTUNIDADE"</formula>
    </cfRule>
  </conditionalFormatting>
  <conditionalFormatting sqref="Y95:Z95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Y96:Z97">
    <cfRule type="cellIs" dxfId="164" priority="109" operator="equal">
      <formula>"OPORTUNIDADE"</formula>
    </cfRule>
  </conditionalFormatting>
  <conditionalFormatting sqref="Y96:Z9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K95:BK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38">
      <iconSet showValue="0">
        <cfvo type="percent" val="0"/>
        <cfvo type="num" val="1"/>
        <cfvo type="num" val="1" gte="0"/>
      </iconSet>
    </cfRule>
    <cfRule type="iconSet" priority="6093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:BP158 BP150:BP15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52" operator="equal">
      <formula>"OPORTUNIDADE"</formula>
    </cfRule>
  </conditionalFormatting>
  <conditionalFormatting sqref="Z173">
    <cfRule type="cellIs" dxfId="160" priority="50" operator="equal">
      <formula>"NÃO"</formula>
    </cfRule>
    <cfRule type="cellIs" dxfId="159" priority="51" operator="equal">
      <formula>"SIM"</formula>
    </cfRule>
  </conditionalFormatting>
  <conditionalFormatting sqref="BP1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9" operator="equal">
      <formula>"OPORTUNIDADE"</formula>
    </cfRule>
  </conditionalFormatting>
  <conditionalFormatting sqref="Y201:Z201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Y202:Z202">
    <cfRule type="cellIs" dxfId="155" priority="6" operator="equal">
      <formula>"OPORTUNIDADE"</formula>
    </cfRule>
  </conditionalFormatting>
  <conditionalFormatting sqref="Y202:Z20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P1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1289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1290</v>
      </c>
      <c r="C4" s="160" t="s">
        <v>1291</v>
      </c>
      <c r="D4" s="160" t="s">
        <v>1292</v>
      </c>
      <c r="E4" s="160" t="s">
        <v>1293</v>
      </c>
      <c r="F4" s="160" t="s">
        <v>4</v>
      </c>
      <c r="G4" s="160" t="s">
        <v>1294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1295</v>
      </c>
      <c r="C6" s="161">
        <v>407867</v>
      </c>
      <c r="D6" s="161" t="s">
        <v>1296</v>
      </c>
      <c r="E6" s="161" t="s">
        <v>789</v>
      </c>
      <c r="F6" s="161" t="s">
        <v>1297</v>
      </c>
      <c r="G6" s="162"/>
    </row>
    <row r="7" spans="2:7">
      <c r="B7" s="161" t="s">
        <v>1298</v>
      </c>
      <c r="C7" s="161">
        <v>293644</v>
      </c>
      <c r="D7" s="161" t="s">
        <v>1299</v>
      </c>
      <c r="E7" s="161" t="s">
        <v>789</v>
      </c>
      <c r="F7" s="161" t="s">
        <v>1297</v>
      </c>
      <c r="G7" s="162"/>
    </row>
    <row r="8" spans="2:7">
      <c r="B8" s="161" t="s">
        <v>1300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1301</v>
      </c>
      <c r="C9" s="161">
        <v>256790</v>
      </c>
      <c r="D9" s="161" t="s">
        <v>1302</v>
      </c>
      <c r="E9" s="161" t="s">
        <v>790</v>
      </c>
      <c r="F9" s="161" t="s">
        <v>1303</v>
      </c>
      <c r="G9" s="162">
        <v>46357</v>
      </c>
    </row>
    <row r="10" spans="2:7">
      <c r="B10" s="161" t="s">
        <v>1304</v>
      </c>
      <c r="C10" s="161">
        <v>265193</v>
      </c>
      <c r="D10" s="161" t="s">
        <v>1305</v>
      </c>
      <c r="E10" s="161" t="s">
        <v>791</v>
      </c>
      <c r="F10" s="161" t="s">
        <v>1072</v>
      </c>
      <c r="G10" s="161" t="s">
        <v>1306</v>
      </c>
    </row>
    <row r="11" spans="2:7">
      <c r="B11" s="161" t="s">
        <v>1307</v>
      </c>
      <c r="C11" s="161">
        <v>293716</v>
      </c>
      <c r="D11" s="161" t="s">
        <v>1308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1309</v>
      </c>
      <c r="C12" s="161">
        <v>257258</v>
      </c>
      <c r="D12" s="161" t="s">
        <v>1310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1311</v>
      </c>
      <c r="C13" s="161">
        <v>371147</v>
      </c>
      <c r="D13" s="161" t="s">
        <v>1312</v>
      </c>
      <c r="E13" s="161" t="s">
        <v>792</v>
      </c>
      <c r="F13" s="161" t="s">
        <v>128</v>
      </c>
      <c r="G13" s="161" t="s">
        <v>1306</v>
      </c>
    </row>
    <row r="14" spans="2:7">
      <c r="B14" s="161" t="s">
        <v>1313</v>
      </c>
      <c r="C14" s="161">
        <v>259230</v>
      </c>
      <c r="D14" s="161" t="s">
        <v>1314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1315</v>
      </c>
      <c r="C15" s="161">
        <v>370705</v>
      </c>
      <c r="D15" s="161"/>
      <c r="E15" s="161" t="s">
        <v>792</v>
      </c>
      <c r="F15" s="161" t="s">
        <v>128</v>
      </c>
      <c r="G15" s="161" t="s">
        <v>1306</v>
      </c>
    </row>
    <row r="16" spans="2:7">
      <c r="B16" s="161" t="s">
        <v>1316</v>
      </c>
      <c r="C16" s="161">
        <v>258542</v>
      </c>
      <c r="D16" s="161" t="s">
        <v>1317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1318</v>
      </c>
      <c r="C17" s="161">
        <v>257050</v>
      </c>
      <c r="D17" s="161" t="s">
        <v>1319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1320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1321</v>
      </c>
      <c r="D4" s="163" t="s">
        <v>1322</v>
      </c>
      <c r="E4" s="163" t="s">
        <v>1323</v>
      </c>
      <c r="F4" s="160" t="s">
        <v>1324</v>
      </c>
      <c r="G4" s="163" t="s">
        <v>1325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1327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1328</v>
      </c>
      <c r="G9" s="167" t="s">
        <v>1329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1326</v>
      </c>
      <c r="G10" s="167"/>
    </row>
    <row r="11" spans="2:7">
      <c r="B11" s="167" t="s">
        <v>1330</v>
      </c>
      <c r="C11" s="167">
        <v>9038</v>
      </c>
      <c r="D11" s="168">
        <v>46085</v>
      </c>
      <c r="E11" s="167">
        <v>10520</v>
      </c>
      <c r="F11" s="169" t="s">
        <v>1331</v>
      </c>
      <c r="G11" s="167"/>
    </row>
    <row r="12" spans="2:7">
      <c r="B12" s="167" t="s">
        <v>709</v>
      </c>
      <c r="C12" s="167" t="s">
        <v>1332</v>
      </c>
      <c r="D12" s="168">
        <v>46066</v>
      </c>
      <c r="E12" s="167">
        <v>9500</v>
      </c>
      <c r="F12" s="169" t="s">
        <v>1333</v>
      </c>
      <c r="G12" s="167"/>
    </row>
    <row r="13" spans="2:7">
      <c r="B13" s="167" t="s">
        <v>709</v>
      </c>
      <c r="C13" s="167" t="s">
        <v>1334</v>
      </c>
      <c r="D13" s="168">
        <v>46066</v>
      </c>
      <c r="E13" s="167">
        <v>10500</v>
      </c>
      <c r="F13" s="169" t="s">
        <v>1333</v>
      </c>
      <c r="G13" s="167"/>
    </row>
    <row r="14" spans="2:7">
      <c r="B14" s="167" t="s">
        <v>709</v>
      </c>
      <c r="C14" s="167" t="s">
        <v>1335</v>
      </c>
      <c r="D14" s="168">
        <v>46066</v>
      </c>
      <c r="E14" s="167">
        <v>9000</v>
      </c>
      <c r="F14" s="169" t="s">
        <v>1333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1336</v>
      </c>
      <c r="C2" s="121" t="s">
        <v>947</v>
      </c>
      <c r="D2" s="76" t="s">
        <v>949</v>
      </c>
      <c r="E2" s="76" t="s">
        <v>1337</v>
      </c>
      <c r="F2" s="99" t="s">
        <v>1338</v>
      </c>
      <c r="G2" s="76" t="s">
        <v>1339</v>
      </c>
      <c r="H2" s="76" t="s">
        <v>1340</v>
      </c>
      <c r="I2" s="76" t="s">
        <v>1341</v>
      </c>
      <c r="J2" s="76" t="s">
        <v>1342</v>
      </c>
      <c r="K2" s="78" t="s">
        <v>1343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*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*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180" workbookViewId="0"/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1344</v>
      </c>
      <c r="V1" s="228"/>
      <c r="W1" s="228"/>
    </row>
    <row r="2" spans="1:23" ht="15" customHeight="1">
      <c r="A2" s="87" t="s">
        <v>1345</v>
      </c>
      <c r="B2" s="87" t="s">
        <v>1346</v>
      </c>
      <c r="C2" s="87" t="s">
        <v>376</v>
      </c>
      <c r="D2" s="88" t="s">
        <v>962</v>
      </c>
      <c r="E2" s="88" t="s">
        <v>4</v>
      </c>
      <c r="F2" s="88" t="s">
        <v>1347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1348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1349</v>
      </c>
      <c r="D5" s="230"/>
      <c r="E5" s="230"/>
      <c r="F5" s="230"/>
      <c r="G5" s="230"/>
      <c r="H5" s="230"/>
      <c r="I5" s="230"/>
      <c r="J5" s="231"/>
      <c r="K5" s="232" t="s">
        <v>1350</v>
      </c>
      <c r="L5" s="233"/>
      <c r="M5" s="233"/>
      <c r="N5" s="233"/>
      <c r="O5" s="234" t="s">
        <v>1351</v>
      </c>
      <c r="P5" s="235"/>
    </row>
    <row r="6" spans="1:16" s="74" customFormat="1" ht="15" customHeight="1">
      <c r="A6" s="66" t="s">
        <v>1347</v>
      </c>
      <c r="B6" s="75" t="s">
        <v>1346</v>
      </c>
      <c r="C6" s="76" t="s">
        <v>962</v>
      </c>
      <c r="D6" s="77" t="s">
        <v>963</v>
      </c>
      <c r="E6" s="76" t="s">
        <v>1352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1353</v>
      </c>
      <c r="M6" s="80" t="s">
        <v>576</v>
      </c>
      <c r="N6" s="81" t="s">
        <v>957</v>
      </c>
      <c r="O6" s="158" t="s">
        <v>1000</v>
      </c>
      <c r="P6" s="133" t="s">
        <v>1354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1</v>
      </c>
      <c r="P147" s="147" t="str">
        <f>IF($A$2=1,IF(SP_SUL!BJ147="","*",SP_SUL!BJ147),IF(SP_SUL!BK147="","*",SP_SUL!BK147))</f>
        <v xml:space="preserve">MC1 12h38 / Em intervalo 15h38 até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2</v>
      </c>
      <c r="P152" s="147" t="str">
        <f>IF($A$2=1,IF(SP_SUL!BJ152="","*",SP_SUL!BJ152),IF(SP_SUL!BK152="","*",SP_SUL!BK152))</f>
        <v xml:space="preserve">Alterado a programação para NIvelamento / 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