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23" documentId="8_{B6337239-1A00-434D-AAD0-422EA1FEB5AE}" xr6:coauthVersionLast="47" xr6:coauthVersionMax="47" xr10:uidLastSave="{2AEBB924-FDD5-4A2C-9D3F-CFE1B530EFE6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7" i="12" l="1"/>
  <c r="F27" i="13"/>
  <c r="K333" i="12"/>
  <c r="F333" i="13"/>
  <c r="K330" i="12"/>
  <c r="F330" i="13"/>
  <c r="K9" i="12"/>
  <c r="F9" i="13"/>
  <c r="K10" i="12"/>
  <c r="F10" i="13"/>
  <c r="K11" i="12"/>
  <c r="F11" i="13"/>
  <c r="K13" i="12"/>
  <c r="F13" i="13"/>
  <c r="K14" i="12"/>
  <c r="F14" i="13"/>
  <c r="K21" i="12"/>
  <c r="F21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<sst xmlns="http://schemas.openxmlformats.org/spreadsheetml/2006/main" count="11688" uniqueCount="1753">
  <si>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</si>
  <si>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</si>
  <si>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</si>
  <si>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</si>
  <si>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</si>
  <si>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</si>
  <si>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</si>
  <si>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</si>
  <si>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</si>
  <si>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</si>
  <si>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</si>
  <si>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</si>
  <si>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</si>
  <si>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</si>
  <si>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</si>
  <si>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</si>
  <si>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</si>
  <si>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</si>
  <si>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</si>
  <si>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</si>
  <si>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</si>
  <si>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</si>
  <si>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</si>
  <si>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</si>
  <si>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</si>
  <si>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</si>
  <si>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</si>
  <si>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</si>
  <si>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</si>
  <si>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</si>
  <si>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</si>
  <si>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</si>
  <si>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</si>
  <si>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</si>
  <si>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</si>
  <si>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</si>
  <si>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</si>
  <si>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</si>
  <si>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</si>
  <si>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</si>
  <si>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</si>
  <si>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</si>
  <si>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</si>
  <si>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</si>
  <si>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</si>
  <si>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</si>
  <si>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</si>
  <si>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</si>
  <si>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</si>
  <si>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</si>
  <si>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</si>
  <si>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</si>
  <si>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</si>
  <si>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</si>
  <si>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</si>
  <si>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</si>
  <si>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</si>
  <si>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</si>
  <si>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</si>
  <si>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</si>
  <si>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</si>
  <si>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</si>
  <si>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</si>
  <si>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</si>
  <si>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</si>
  <si>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</si>
  <si>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</si>
  <si>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</si>
  <si>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</si>
  <si>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</si>
  <si>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</si>
  <si>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</si>
  <si>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</si>
  <si>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</si>
  <si>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</si>
  <si>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</si>
  <si>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</si>
  <si>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</si>
  <si>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</si>
  <si>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</si>
  <si>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</si>
  <si>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</si>
  <si>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</si>
  <si>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</si>
  <si>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</si>
  <si>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</si>
  <si>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</si>
  <si>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</si>
  <si>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</si>
  <si>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</si>
  <si>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</si>
  <si>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</si>
  <si>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</si>
  <si>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</si>
  <si>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</si>
  <si>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</si>
  <si>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</si>
  <si>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</si>
  <si>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</si>
  <si>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</si>
  <si>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</si>
  <si>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</si>
  <si>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</si>
  <si>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</si>
  <si>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</si>
  <si>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</si>
  <si>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</si>
  <si>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</si>
  <si>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</si>
  <si>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</si>
  <si>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</si>
  <si>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</si>
  <si>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</si>
  <si>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</si>
  <si>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</si>
  <si>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</si>
  <si>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</si>
  <si>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</si>
  <si>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</si>
  <si>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</si>
  <si>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</si>
  <si>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</si>
  <si>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</si>
  <si>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</si>
  <si>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</si>
  <si>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</si>
  <si>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</si>
  <si>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</si>
  <si>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</si>
  <si>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</si>
  <si>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</si>
  <si>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</si>
  <si>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</si>
  <si>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</si>
  <si>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</si>
  <si>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</si>
  <si>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</si>
  <si>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</si>
  <si>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</si>
  <si>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</si>
  <si>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</si>
  <si>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</si>
  <si>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</si>
  <si>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</si>
  <si>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</si>
  <si>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</si>
  <si>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</si>
  <si>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</si>
  <si>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</si>
  <si>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</si>
  <si>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</si>
  <si>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</si>
  <si>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</si>
  <si>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</si>
  <si>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</si>
  <si>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</si>
  <si>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</si>
  <si>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</si>
  <si>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</si>
  <si>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</si>
  <si>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</si>
  <si>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</si>
  <si>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</si>
  <si>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</si>
  <si>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</si>
  <si>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</si>
  <si>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</si>
  <si>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</si>
  <si>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</si>
  <si>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</si>
  <si>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</si>
  <si>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</si>
  <si>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</si>
  <si>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</si>
  <si>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</si>
  <si>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</si>
  <si>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</si>
  <si>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</si>
  <si>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</si>
  <si>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</si>
  <si>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</si>
  <si>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</si>
  <si>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</si>
  <si>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</si>
  <si>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</si>
  <si>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</si>
  <si>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</si>
  <si>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</si>
  <si>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</si>
  <si>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</si>
  <si>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</si>
  <si>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</si>
  <si>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</si>
  <si>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</si>
  <si>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</si>
  <si>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</si>
  <si>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</si>
  <si>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</si>
  <si>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</si>
  <si>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</si>
  <si>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</si>
  <si>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</si>
  <si>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</si>
  <si>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</si>
  <si>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</si>
  <si>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</si>
  <si>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</si>
  <si>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</si>
  <si>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</si>
  <si>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</si>
  <si>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</si>
  <si>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</si>
  <si>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</si>
  <si>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</si>
  <si>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</si>
  <si>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</si>
  <si>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</si>
  <si>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</si>
  <si>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</si>
  <si>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</si>
  <si>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</si>
  <si>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</si>
  <si>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</si>
  <si>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</si>
  <si>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</si>
  <si>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</si>
  <si>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</si>
  <si>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</si>
  <si>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</si>
  <si>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</si>
  <si>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</si>
  <si>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</si>
  <si>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</si>
  <si>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</si>
  <si>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</si>
  <si>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</si>
  <si>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</si>
  <si>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</si>
  <si>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</si>
  <si>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</si>
  <si>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</si>
  <si>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</si>
  <si>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</si>
  <si>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</si>
  <si>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</si>
  <si>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</si>
  <si>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</si>
  <si>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</si>
  <si>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</si>
  <si>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</si>
  <si>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</si>
  <si>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</si>
  <si>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</si>
  <si>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</si>
  <si>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</si>
  <si>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</si>
  <si>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</si>
  <si>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</si>
  <si>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</si>
  <si>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</si>
  <si>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</si>
  <si>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</si>
  <si>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</si>
  <si>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</si>
  <si>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</si>
  <si>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</si>
  <si>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</si>
  <si>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</si>
  <si>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</si>
  <si>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</si>
  <si>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</si>
  <si>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</si>
  <si>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</si>
  <si>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</si>
  <si>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</si>
  <si>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</si>
  <si>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</si>
  <si>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</si>
  <si>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</si>
  <si>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</si>
  <si>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</si>
  <si>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</si>
  <si>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</si>
  <si>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</si>
  <si>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</si>
  <si>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</si>
  <si>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</si>
  <si>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</si>
  <si>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</si>
  <si>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</si>
  <si>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</si>
  <si>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</si>
  <si>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</si>
  <si>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</si>
  <si>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</si>
  <si>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</si>
  <si>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</si>
  <si>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</si>
  <si>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</si>
  <si>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</si>
  <si>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</si>
  <si>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</si>
  <si>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</si>
  <si>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</si>
  <si>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</si>
  <si>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</si>
  <si>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</si>
  <si>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</si>
  <si>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</si>
  <si>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</si>
  <si>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</si>
  <si>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</si>
  <si>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</si>
  <si>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</si>
  <si>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</si>
  <si>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</si>
  <si>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</si>
  <si>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</si>
  <si>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</si>
  <si>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</si>
  <si>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</si>
  <si>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</si>
  <si>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</si>
  <si>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</si>
  <si>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</si>
  <si>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</si>
  <si>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</si>
  <si>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</si>
  <si>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</si>
  <si>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</si>
  <si>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</si>
  <si>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</si>
  <si>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</si>
  <si>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</si>
  <si>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</si>
  <si>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</si>
  <si>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</si>
  <si>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</si>
  <si>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</si>
  <si>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</si>
  <si>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</si>
  <si>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</si>
  <si>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</si>
  <si>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</si>
  <si>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</si>
  <si>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</si>
  <si>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</si>
  <si>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</si>
  <si>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</si>
  <si>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</si>
  <si>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</si>
  <si>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</si>
  <si>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</si>
  <si>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</si>
  <si>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</si>
  <si>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</si>
  <si>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</si>
  <si>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</si>
  <si>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</si>
  <si>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</si>
  <si>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</si>
  <si>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</si>
  <si>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</si>
  <si>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</si>
  <si>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</si>
  <si>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</si>
  <si>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</si>
  <si>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</si>
  <si>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</si>
  <si>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</si>
  <si>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</si>
  <si>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</si>
  <si>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</si>
  <si>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</si>
  <si>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</si>
  <si>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</si>
  <si>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</si>
  <si>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</si>
  <si>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</si>
  <si>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</si>
  <si>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</si>
  <si>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</si>
  <si>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</si>
  <si>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</si>
  <si>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</si>
  <si>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</si>
  <si>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</si>
  <si>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</si>
  <si>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</si>
  <si>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</si>
  <si>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</si>
  <si>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</si>
  <si>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</si>
  <si>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</si>
  <si>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</si>
  <si>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</si>
  <si>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</si>
  <si>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</si>
  <si>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</si>
  <si>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</si>
  <si>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</si>
  <si>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</si>
  <si>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</si>
  <si>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</si>
  <si>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</si>
  <si>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</si>
  <si>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</si>
  <si>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</si>
  <si>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</si>
  <si>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</si>
  <si>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</si>
  <si>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</si>
  <si>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</si>
  <si>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</si>
  <si>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</si>
  <si>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</si>
  <si>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</si>
  <si>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</si>
  <si>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</si>
  <si>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</si>
  <si>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</si>
  <si>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</si>
  <si>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</si>
  <si>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</si>
  <si>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</si>
  <si>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</si>
  <si>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</si>
  <si>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</si>
  <si>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</si>
  <si>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</si>
  <si>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</si>
  <si>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</si>
  <si>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</si>
  <si>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</si>
  <si>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</si>
  <si>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</si>
  <si>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</si>
  <si>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</si>
  <si>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</si>
  <si>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</si>
  <si>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</si>
  <si>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</si>
  <si>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</si>
  <si>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</si>
  <si>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</si>
  <si>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</si>
  <si>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</si>
  <si>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</si>
  <si>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</si>
  <si>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</si>
  <si>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</si>
  <si>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</si>
  <si>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</si>
  <si>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</si>
  <si>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</si>
  <si>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</si>
  <si>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</si>
  <si>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</si>
  <si>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</si>
  <si>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</si>
  <si>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</si>
  <si>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</si>
  <si>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</si>
  <si>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</si>
  <si>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</si>
  <si>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</si>
  <si>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</si>
  <si>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</si>
  <si>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</si>
  <si>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</si>
  <si>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</si>
  <si>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</si>
  <si>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</si>
  <si>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</si>
  <si>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</si>
  <si>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</si>
  <si>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</si>
  <si>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</si>
  <si>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</si>
  <si>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</si>
  <si>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</si>
  <si>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</si>
  <si>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</si>
  <si>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</si>
  <si>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</si>
  <si>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</si>
  <si>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</si>
  <si>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</si>
  <si>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</si>
  <si>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</si>
  <si>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</si>
  <si>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</si>
  <si>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</si>
  <si>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</si>
  <si>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</si>
  <si>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</si>
  <si>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</si>
  <si>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</si>
  <si>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</si>
  <si>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</si>
  <si>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</si>
  <si>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</si>
  <si>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</si>
  <si>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</si>
  <si>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</si>
  <si>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</si>
  <si>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</si>
  <si>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</si>
  <si>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</si>
  <si>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</si>
  <si>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</si>
  <si>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</si>
  <si>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</si>
  <si>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</si>
  <si>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</si>
  <si>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</si>
  <si>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</si>
  <si>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</si>
  <si>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</si>
  <si>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</si>
  <si>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</si>
  <si>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</si>
  <si>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</si>
  <si>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</si>
  <si>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</si>
  <si>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</si>
  <si>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</si>
  <si>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</si>
  <si>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</si>
  <si>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</si>
  <si>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</si>
  <si>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</si>
  <si>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</si>
  <si>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</si>
  <si>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</si>
  <si>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</si>
  <si>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</si>
  <si>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</si>
  <si>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</si>
  <si>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</si>
  <si>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</si>
  <si>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</si>
  <si>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</si>
  <si>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</si>
  <si>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</si>
  <si>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</si>
  <si>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</si>
  <si>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</si>
  <si>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</si>
  <si>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</si>
  <si>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</si>
  <si>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</si>
  <si>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</si>
  <si>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</si>
  <si>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</si>
  <si>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</si>
  <si>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</si>
  <si>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</si>
  <si>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</si>
  <si>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</si>
  <si>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</si>
  <si>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</si>
  <si>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</si>
  <si>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</si>
  <si>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</si>
  <si>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</si>
  <si>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</si>
  <si>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</si>
  <si>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</si>
  <si>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</si>
  <si>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</si>
  <si>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</si>
  <si>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</si>
  <si>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</si>
  <si>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</si>
  <si>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</si>
  <si>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</si>
  <si>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</si>
  <si>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</si>
  <si>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</si>
  <si>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</si>
  <si>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</si>
  <si>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</si>
  <si>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</si>
  <si>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</si>
  <si>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</si>
  <si>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</si>
  <si>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</si>
  <si>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</si>
  <si>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</si>
  <si>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</si>
  <si>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</si>
  <si>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</si>
  <si>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</si>
  <si>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</si>
  <si>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</si>
  <si>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</si>
  <si>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</si>
  <si>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</si>
  <si>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</si>
  <si>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</si>
  <si>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</si>
  <si>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</si>
  <si>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</si>
  <si>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</si>
  <si>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</si>
  <si>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</si>
  <si>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</si>
  <si>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</si>
  <si>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</si>
  <si>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</si>
  <si>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</si>
  <si>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</si>
  <si>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</si>
  <si>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</si>
  <si>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</si>
  <si>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</si>
  <si>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</si>
  <si>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</si>
  <si>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</si>
  <si>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</si>
  <si>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</si>
  <si>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</si>
  <si>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</si>
  <si>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</si>
  <si>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</si>
  <si>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</si>
  <si>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</si>
  <si>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</si>
  <si>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</si>
  <si>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</si>
  <si>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</si>
  <si>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</si>
  <si>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</si>
  <si>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</si>
  <si>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</si>
  <si>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</si>
  <si>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</si>
  <si>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</si>
  <si>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</si>
  <si>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</si>
  <si>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</si>
  <si>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</si>
  <si>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</si>
  <si>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</si>
  <si>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</si>
  <si>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</si>
  <si>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</si>
  <si>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</si>
  <si>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</si>
  <si>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</si>
  <si>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</si>
  <si>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</si>
  <si>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</si>
  <si>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</si>
  <si>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</si>
  <si>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</si>
  <si>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</si>
  <si>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</si>
  <si>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</si>
  <si>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</si>
  <si>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</si>
  <si>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</si>
  <si>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</si>
  <si>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</si>
  <si>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</si>
  <si>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</si>
  <si>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</si>
  <si>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</si>
  <si>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</si>
  <si>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</si>
  <si>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</si>
  <si>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</si>
  <si>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</si>
  <si>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</si>
  <si>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</si>
  <si>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</si>
  <si>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</si>
  <si>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</si>
  <si>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</si>
  <si>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</si>
  <si>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</si>
  <si>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</si>
  <si>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</si>
  <si>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</si>
  <si>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</si>
  <si>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</si>
  <si>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</si>
  <si>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</si>
  <si>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</si>
  <si>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</si>
  <si>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</si>
  <si>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</si>
  <si>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</si>
  <si>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</si>
  <si>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</si>
  <si>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</si>
  <si>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</si>
  <si>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</si>
  <si>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</si>
  <si>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</si>
  <si>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</si>
  <si>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</si>
  <si>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</si>
  <si>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</si>
  <si>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</si>
  <si>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</si>
  <si>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</si>
  <si>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</si>
  <si>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</si>
  <si>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</si>
  <si>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</si>
  <si>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</si>
  <si>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</si>
  <si>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</si>
  <si>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</si>
  <si>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</si>
  <si>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</si>
  <si>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</si>
  <si>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</si>
  <si>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</si>
  <si>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</si>
  <si>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</si>
  <si>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</si>
  <si>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</si>
  <si>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</si>
  <si>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</si>
  <si>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</si>
  <si>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</si>
  <si>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</si>
  <si>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</si>
  <si>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</si>
  <si>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</si>
  <si>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</si>
  <si>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</si>
  <si>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</si>
  <si>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</si>
  <si>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</si>
  <si>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</si>
  <si>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</si>
  <si>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</si>
  <si>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</si>
  <si>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</si>
  <si>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</si>
  <si>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</si>
  <si>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</si>
  <si>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</si>
  <si>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</si>
  <si>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</si>
  <si>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</si>
  <si>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</si>
  <si>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</si>
  <si>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</si>
  <si>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</si>
  <si>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</si>
  <si>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</si>
  <si>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</si>
  <si>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</si>
  <si>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</si>
  <si>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</si>
  <si>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</si>
  <si>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</si>
  <si>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</si>
  <si>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</si>
  <si>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</si>
  <si>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</si>
  <si>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</si>
  <si>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</si>
  <si>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</si>
  <si>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</si>
  <si>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</si>
  <si>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</si>
  <si>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</si>
  <si>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</si>
  <si>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</si>
  <si>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</si>
  <si>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</si>
  <si>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</si>
  <si>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</si>
  <si>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</si>
  <si>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</si>
  <si>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</si>
  <si>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</si>
  <si>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</si>
  <si>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</si>
  <si>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</si>
  <si>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</si>
  <si>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</si>
  <si>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</si>
  <si>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</si>
  <si>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</si>
  <si>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</si>
  <si>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</si>
  <si>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</si>
  <si>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</si>
  <si>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</si>
  <si>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</si>
  <si>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</si>
  <si>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</si>
  <si>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</si>
  <si>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</si>
  <si>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</si>
  <si>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</si>
  <si>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</si>
  <si>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</si>
  <si>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</si>
  <si>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</si>
  <si>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</si>
  <si>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</si>
  <si>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</si>
  <si>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</si>
  <si>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</si>
  <si>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</si>
  <si>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</si>
  <si>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</si>
  <si>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</si>
  <si>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</si>
  <si>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</si>
  <si>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</si>
  <si>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</si>
  <si>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</si>
  <si>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</si>
  <si>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</si>
  <si>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</si>
  <si>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</si>
  <si>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</si>
  <si>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</si>
  <si>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</si>
  <si>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</si>
  <si>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</si>
  <si>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</si>
  <si>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</si>
  <si>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</si>
  <si>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</si>
  <si>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</si>
  <si>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</si>
  <si>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</si>
  <si>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</si>
  <si>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</si>
  <si>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</si>
  <si>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</si>
  <si>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</si>
  <si>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</si>
  <si>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</si>
  <si>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</si>
  <si>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</si>
  <si>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</si>
  <si>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</si>
  <si>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</si>
  <si>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</si>
  <si>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</si>
  <si>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</si>
  <si>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</si>
  <si>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</si>
  <si>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</si>
  <si>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</si>
  <si>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</si>
  <si>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</si>
  <si>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</si>
  <si>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</si>
  <si>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</si>
  <si>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</si>
  <si>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</si>
  <si>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</si>
  <si>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</si>
  <si>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</si>
  <si>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</si>
  <si>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</si>
  <si>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</si>
  <si>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</si>
  <si>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</si>
  <si>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</si>
  <si>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</si>
  <si>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</si>
  <si>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</si>
  <si>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</si>
  <si>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</si>
  <si>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</si>
  <si>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</si>
  <si>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</si>
  <si>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</si>
  <si>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</si>
  <si>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</si>
  <si>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</si>
  <si>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</si>
  <si>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</si>
  <si>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</si>
  <si>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</si>
  <si>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</si>
  <si>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</si>
  <si>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</si>
  <si>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</si>
  <si>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</si>
  <si>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</si>
  <si>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</si>
  <si>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</si>
  <si>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</si>
  <si>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</si>
  <si>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</si>
  <si>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</si>
  <si>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</si>
  <si>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</si>
  <si>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</si>
  <si>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</si>
  <si>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</si>
  <si>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</si>
  <si>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</si>
  <si>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</si>
  <si>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</si>
  <si>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</si>
  <si>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</si>
  <si>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</si>
  <si>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</si>
  <si>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</si>
  <si>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</si>
  <si>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</si>
  <si>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</si>
  <si>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</si>
  <si>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</si>
  <si>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</si>
  <si>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</si>
  <si>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</si>
  <si>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</si>
  <si>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</si>
  <si>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</si>
  <si>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</si>
  <si>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</si>
  <si>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</si>
  <si>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</si>
  <si>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</si>
  <si>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</si>
  <si>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</si>
  <si>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</si>
  <si>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</si>
  <si>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</si>
  <si>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</si>
  <si>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</si>
  <si>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</si>
  <si>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</si>
  <si>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</si>
  <si>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</si>
  <si>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</si>
  <si>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</si>
  <si>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</si>
  <si>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</si>
  <si>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</si>
  <si>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</si>
  <si>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</si>
  <si>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</si>
  <si>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</si>
  <si>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</si>
  <si>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</si>
  <si>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</si>
  <si>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</si>
  <si>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</si>
  <si>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</si>
  <si>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</si>
  <si>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</si>
  <si>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</si>
  <si>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</si>
  <si>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</si>
  <si>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</si>
  <si>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</si>
  <si>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</si>
  <si>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</si>
  <si>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</si>
  <si>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</si>
  <si>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</si>
  <si>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</si>
  <si>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</si>
  <si>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</si>
  <si>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</si>
  <si>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</si>
  <si>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</si>
  <si>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</si>
  <si>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</si>
  <si>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</si>
  <si>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</si>
  <si>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</si>
  <si>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</si>
  <si>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</si>
  <si>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</si>
  <si>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</si>
  <si>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</si>
  <si>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</si>
  <si>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</si>
  <si>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</si>
  <si>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</si>
  <si>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</si>
  <si>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</si>
  <si>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</si>
  <si>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</si>
  <si>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</si>
  <si>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</si>
  <si>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</si>
  <si>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</si>
  <si>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</si>
  <si>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</si>
  <si>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</si>
  <si>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</si>
  <si>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</si>
  <si>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</si>
  <si>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</si>
  <si>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</si>
  <si>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</si>
  <si>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</si>
  <si>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</si>
  <si>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</si>
  <si>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</si>
  <si>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</si>
  <si>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</si>
  <si>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</si>
  <si>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</si>
  <si>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</si>
  <si>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</si>
  <si>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</si>
  <si>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</si>
  <si>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</si>
  <si>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</si>
  <si>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</si>
  <si>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</si>
  <si>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</si>
  <si>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</si>
  <si>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</si>
  <si>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</si>
  <si>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</si>
  <si>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</si>
  <si>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</si>
  <si>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</si>
  <si>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</si>
  <si>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</si>
  <si>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</si>
  <si>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</si>
  <si>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</si>
  <si>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</si>
  <si>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</si>
  <si>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</si>
  <si>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</si>
  <si>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</si>
  <si>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</si>
  <si>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</si>
  <si>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</si>
  <si>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</si>
  <si>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</si>
  <si>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</si>
  <si>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</si>
  <si>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</si>
  <si>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</si>
  <si>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</si>
  <si>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</si>
  <si>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</si>
  <si>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</si>
  <si>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</si>
  <si>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</si>
  <si>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</si>
  <si>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</si>
  <si>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</si>
  <si>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</si>
  <si>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</si>
  <si>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</si>
  <si>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</si>
  <si>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</si>
  <si>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</si>
  <si>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</si>
  <si>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</si>
  <si>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</si>
  <si>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</si>
  <si>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</si>
  <si>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</si>
  <si>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</si>
  <si>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</si>
  <si>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</si>
  <si>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</si>
  <si>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</si>
  <si>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</si>
  <si>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</si>
  <si>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</si>
  <si>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</si>
  <si>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</si>
  <si>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</si>
  <si>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</si>
  <si>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</si>
  <si>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</si>
  <si>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</si>
  <si>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</si>
  <si>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</si>
  <si>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</si>
  <si>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</si>
  <si>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</si>
  <si>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</si>
  <si>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</si>
  <si>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</si>
  <si>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</si>
  <si>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</si>
  <si>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</si>
  <si>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</si>
  <si>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</si>
  <si>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</si>
  <si>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</si>
  <si>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</si>
  <si>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</si>
  <si>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</si>
  <si>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</si>
  <si>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</si>
  <si>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</si>
  <si>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</si>
  <si>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</si>
  <si>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</si>
  <si>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</si>
  <si>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</si>
  <si>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</si>
  <si>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</si>
  <si>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</si>
  <si>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</si>
  <si>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</si>
  <si>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</si>
  <si>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</si>
  <si>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</si>
  <si>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</si>
  <si>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</si>
  <si>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</si>
  <si>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</si>
  <si>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</si>
  <si>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</si>
  <si>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</si>
  <si>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</si>
  <si>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</si>
  <si>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</si>
  <si>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</si>
  <si>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</si>
  <si>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</si>
  <si>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</si>
  <si>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</si>
  <si>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</si>
  <si>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</si>
  <si>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</si>
  <si>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</si>
  <si>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</si>
  <si>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</si>
  <si>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</si>
  <si>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</si>
  <si>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</si>
  <si>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</si>
  <si>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</si>
  <si>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</si>
  <si>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</si>
  <si>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</si>
  <si>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</si>
  <si>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</si>
  <si>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</si>
  <si>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</si>
  <si>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</si>
  <si>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</si>
  <si>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</si>
  <si>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</si>
  <si>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</si>
  <si>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</si>
  <si>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</si>
  <si>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</si>
  <si>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</si>
  <si>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</si>
  <si>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</si>
  <si>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</si>
  <si>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</si>
  <si>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</si>
  <si>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</si>
  <si>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</si>
  <si>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</si>
  <si>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</si>
  <si>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</si>
  <si>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</si>
  <si>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</si>
  <si>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</si>
  <si>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</si>
  <si>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</si>
  <si>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</si>
  <si>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</si>
  <si>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</si>
  <si>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</si>
  <si>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</si>
  <si>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</si>
  <si>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</si>
  <si>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</si>
  <si>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</si>
  <si>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</si>
  <si>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</si>
  <si>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</si>
  <si>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</si>
  <si>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</si>
  <si>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</si>
  <si>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</si>
  <si>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</si>
  <si>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</si>
  <si>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</si>
  <si>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</si>
  <si>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</si>
  <si>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</si>
  <si>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</si>
  <si>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</si>
  <si>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</si>
  <si>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</si>
  <si>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</si>
  <si>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</si>
  <si>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</si>
  <si>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</si>
  <si>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</si>
  <si>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</si>
  <si>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</si>
  <si>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</si>
  <si>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</si>
  <si>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</si>
  <si>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</si>
  <si>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</si>
  <si>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</si>
  <si>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</si>
  <si>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</si>
  <si>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</si>
  <si>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</si>
  <si>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</si>
  <si>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</si>
  <si>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</si>
  <si>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</si>
  <si>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</si>
  <si>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</si>
  <si>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</si>
  <si>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</si>
  <si>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</si>
  <si>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</si>
  <si>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</si>
  <si>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</si>
  <si>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</si>
  <si>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</si>
  <si>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</si>
  <si>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</si>
  <si>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</si>
  <si>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</si>
  <si>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</si>
  <si>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</si>
  <si>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</si>
  <si>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</si>
  <si>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</si>
  <si>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</si>
  <si>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</si>
  <si>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</si>
  <si>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</si>
  <si>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</si>
  <si>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</si>
  <si>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</si>
  <si>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</si>
  <si>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</si>
  <si>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</si>
  <si>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</si>
  <si>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</si>
  <si>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</si>
  <si>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</si>
  <si>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</si>
  <si>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</si>
  <si>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</si>
  <si>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</si>
  <si>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</si>
  <si>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</si>
  <si>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</si>
  <si>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</si>
  <si>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</si>
  <si>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</si>
  <si>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</si>
  <si>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</si>
  <si>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</si>
  <si>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</si>
  <si>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</si>
  <si>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</si>
  <si>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</si>
  <si>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</si>
  <si>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</si>
  <si>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</si>
  <si>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</si>
  <si>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</si>
  <si>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</si>
  <si>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</si>
  <si>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</si>
  <si>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</si>
  <si>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</si>
  <si>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</si>
  <si>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</si>
  <si>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</si>
  <si>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</si>
  <si>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</si>
  <si>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</si>
  <si>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</si>
  <si>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</si>
  <si>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</si>
  <si>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</si>
  <si>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</si>
  <si>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</si>
  <si>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</si>
  <si>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</si>
  <si>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</si>
  <si>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</si>
  <si>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</si>
  <si>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</si>
  <si>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</si>
  <si>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</si>
  <si>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</si>
  <si>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</si>
  <si>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</si>
  <si>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</si>
  <si>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</si>
  <si>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</si>
  <si>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</si>
  <si>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</si>
  <si>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</si>
  <si>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</si>
  <si>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</si>
  <si>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</si>
  <si>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</si>
  <si>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</si>
  <si>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</si>
  <si>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</si>
  <si>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</si>
  <si>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</si>
  <si>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</si>
  <si>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</si>
  <si>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</si>
  <si>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</si>
  <si>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</si>
  <si>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</si>
  <si>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</si>
  <si>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</si>
  <si>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</si>
  <si>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</si>
  <si>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</si>
  <si>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</si>
  <si>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</si>
  <si>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</si>
  <si>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</si>
  <si>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</si>
  <si>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</si>
  <si>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</si>
  <si>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</si>
  <si>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</si>
  <si>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</si>
  <si>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</si>
  <si>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</si>
  <si>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</si>
  <si>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</si>
  <si>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</si>
  <si>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</si>
  <si>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</si>
  <si>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</si>
  <si>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</si>
  <si>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</si>
  <si>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</si>
  <si>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</si>
  <si>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</si>
  <si>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</si>
  <si>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</si>
  <si>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</si>
  <si>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</si>
  <si>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</si>
  <si>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</si>
  <si>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</si>
  <si>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</si>
  <si>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</si>
  <si>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</si>
  <si>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</si>
  <si>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</si>
  <si>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</si>
  <si>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</si>
  <si>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</si>
  <si>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</si>
  <si>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</si>
  <si>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</si>
  <si>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</si>
  <si>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</si>
  <si>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</si>
  <si>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</si>
  <si>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</si>
  <si>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</si>
  <si>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</si>
  <si>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</si>
  <si>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</si>
  <si>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</si>
  <si>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</si>
  <si>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</si>
  <si>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</si>
  <si>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</si>
  <si>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</si>
  <si>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</si>
  <si>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</si>
  <si>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</si>
  <si>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</si>
  <si>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</si>
  <si>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</si>
  <si>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</si>
  <si>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</si>
  <si>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</si>
  <si>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</si>
  <si>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</si>
  <si>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</si>
  <si>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</si>
  <si>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</si>
  <si>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</si>
  <si>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</si>
  <si>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</si>
  <si>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</si>
  <si>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</si>
  <si>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</si>
  <si>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</si>
  <si>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</si>
  <si>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</si>
  <si>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</si>
  <si>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</si>
  <si>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</si>
  <si>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</si>
  <si>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</si>
  <si>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</si>
  <si>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</si>
  <si>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</si>
  <si>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</si>
  <si>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</si>
  <si>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</si>
  <si>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</si>
  <si>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</si>
  <si>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</si>
  <si>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</si>
  <si>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</si>
  <si>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</si>
  <si>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</si>
  <si>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</si>
  <si>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</si>
  <si>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</si>
  <si>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</si>
  <si>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</si>
  <si>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</si>
  <si>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</si>
  <si>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</si>
  <si>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</si>
  <si>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</si>
  <si>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</si>
  <si>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</si>
  <si>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</si>
  <si>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</si>
  <si>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</si>
  <si>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</si>
  <si>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</si>
  <si>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</si>
  <si>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</si>
  <si>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</si>
  <si>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</si>
  <si>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</si>
  <si>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</si>
  <si>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</si>
  <si>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</si>
  <si>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</si>
  <si>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</si>
  <si>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</si>
  <si>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</si>
  <si>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</si>
  <si>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</si>
  <si>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</si>
  <si>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</si>
  <si>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</si>
  <si>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</si>
  <si>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</si>
  <si>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</si>
  <si>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</si>
  <si>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</si>
  <si>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</si>
  <si>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</si>
  <si>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</si>
  <si>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</si>
  <si>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</si>
  <si>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</si>
  <si>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</si>
  <si>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</si>
  <si>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</si>
  <si>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</si>
  <si>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</si>
  <si>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</si>
  <si>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</si>
  <si>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</si>
  <si>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</si>
  <si>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</si>
  <si>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</si>
  <si>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</si>
  <si>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</si>
  <si>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</si>
  <si>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</si>
  <si>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</si>
  <si>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</si>
  <si>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</si>
  <si>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</si>
  <si>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</si>
  <si>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</si>
  <si>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</si>
  <si>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</si>
  <si>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</si>
  <si>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</si>
  <si>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</si>
  <si>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</si>
  <si>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</si>
  <si>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</si>
  <si>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</si>
  <si>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</si>
  <si>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</si>
  <si>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</si>
  <si>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</si>
  <si>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</si>
  <si>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</si>
  <si>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</si>
  <si>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</si>
  <si>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</si>
  <si>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</si>
  <si>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</si>
  <si>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</si>
  <si>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</si>
  <si>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</si>
  <si>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</si>
  <si>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</si>
  <si>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</si>
  <si>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</si>
  <si>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</si>
  <si>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</si>
  <si>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</si>
  <si>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</si>
  <si>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</si>
  <si>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</si>
  <si>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</si>
  <si>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</si>
  <si>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</si>
  <si>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</si>
  <si>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</si>
  <si>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</si>
  <si>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</si>
  <si>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</si>
  <si>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</si>
  <si>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</si>
  <si>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</si>
  <si>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</si>
  <si>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</si>
  <si>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</si>
  <si>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</si>
  <si>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</si>
  <si>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</si>
  <si>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</si>
  <si>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</si>
  <si>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</si>
  <si>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</si>
  <si>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</si>
  <si>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</si>
  <si>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</si>
  <si>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</si>
  <si>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</si>
  <si>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</si>
  <si>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</si>
  <si>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</si>
  <si>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</si>
  <si>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</si>
  <si>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</si>
  <si>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</si>
  <si>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</si>
  <si>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</si>
  <si>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</si>
  <si>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</si>
  <si>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</si>
  <si>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</si>
  <si>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</si>
  <si>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</si>
  <si>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</si>
  <si>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</si>
  <si>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</si>
  <si>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</si>
  <si>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</si>
  <si>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</si>
  <si>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</si>
  <si>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</si>
  <si>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</si>
  <si>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</si>
  <si>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</si>
  <si>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</si>
  <si>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</si>
  <si>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</si>
  <si>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</si>
  <si>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</si>
  <si>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</si>
  <si>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</si>
  <si>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</si>
  <si>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</si>
  <si>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</si>
  <si>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</si>
  <si>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</si>
  <si>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</si>
  <si>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</si>
  <si>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</si>
  <si>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</si>
  <si>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</si>
  <si>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</si>
  <si>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</si>
  <si>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</si>
  <si>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</si>
  <si>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</si>
  <si>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</si>
  <si>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</si>
  <si>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</si>
  <si>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</si>
  <si>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</si>
  <si>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</si>
  <si>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</si>
  <si>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</si>
  <si>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</si>
  <si>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</si>
  <si>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</si>
  <si>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</si>
  <si>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</si>
  <si>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</si>
  <si>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</si>
  <si>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</si>
  <si>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</si>
  <si>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</si>
  <si>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</si>
  <si>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</si>
  <si>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</si>
  <si>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</si>
  <si>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</si>
  <si>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</si>
  <si>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</si>
  <si>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</si>
  <si>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</si>
  <si>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</si>
  <si>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</si>
  <si>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</si>
  <si>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</si>
  <si>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</si>
  <si>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</si>
  <si>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</si>
  <si>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</si>
  <si>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</si>
  <si>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MC1 08h25 / previsão de faixa 11h30 /</t>
  </si>
  <si>
    <t>MC1 08h25 / autorizado entrada na via 12h26 / Em deslocamento para ZEM.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</si>
  <si>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</si>
  <si>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</si>
  <si>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</si>
  <si>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</si>
  <si>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</si>
  <si>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</si>
  <si>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</si>
  <si>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</si>
  <si>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</si>
  <si>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</si>
  <si>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</si>
  <si>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</si>
  <si>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</si>
  <si>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</si>
  <si>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</si>
  <si>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</si>
  <si>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</si>
  <si>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</si>
  <si>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</si>
  <si>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</si>
  <si>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</si>
  <si>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</si>
  <si>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</si>
  <si>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</si>
  <si>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</si>
  <si>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</si>
  <si>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</si>
  <si>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</si>
  <si>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</si>
  <si>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</si>
  <si>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</si>
  <si>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</si>
  <si>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</si>
  <si>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</si>
  <si>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</si>
  <si>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</si>
  <si>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</si>
  <si>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</si>
  <si>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</si>
  <si>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</si>
  <si>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</si>
  <si>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</si>
  <si>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</si>
  <si>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>Antonioni</t>
  </si>
  <si>
    <t>ZEV-ZPG</t>
  </si>
  <si>
    <t>ZEVZPG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</si>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</sst>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X492" activePane="bottomRight" state="frozen"/>
      <selection pane="bottomRight" activeCell="AI493" sqref="AI4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</v>
      </c>
      <c r="BR492" s="19">
        <f>IF(OR(B492="",F492=""),"*",AY492/P492)</f>
        <v>1</v>
      </c>
      <c r="BS492" s="19">
        <f>IF(OR(B492="",F492=""),"*",BA492/Q492)</f>
        <v>0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1637</v>
      </c>
      <c r="BK493" s="17" t="s">
        <v>1638</v>
      </c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</v>
      </c>
      <c r="BR493" s="19">
        <f>IF(OR(B493="",F493=""),"*",AY493/P493)</f>
        <v>1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1639</v>
      </c>
      <c r="BK494" s="17" t="s">
        <v>1639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1639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1640</v>
      </c>
      <c r="BK495" s="17" t="s">
        <v>1640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1640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1641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1642</v>
      </c>
      <c r="BK496" s="17" t="s">
        <v>1643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1643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1644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1644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1645</v>
      </c>
      <c r="BK498" s="17" t="s">
        <v>1645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1645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1646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1647</v>
      </c>
      <c r="BK500" s="17" t="s">
        <v>1647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1648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1649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1650</v>
      </c>
      <c r="BK501" s="17" t="s">
        <v>1650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1650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1651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1652</v>
      </c>
      <c r="BK502" s="17" t="s">
        <v>1652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1652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1653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1652</v>
      </c>
      <c r="BK503" s="17" t="s">
        <v>1652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1652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1654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1647</v>
      </c>
      <c r="BK504" s="17" t="s">
        <v>1647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1647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1655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1652</v>
      </c>
      <c r="BK505" s="17" t="s">
        <v>1652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1652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1656</v>
      </c>
      <c r="BK507" s="17" t="s">
        <v>1656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1656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1657</v>
      </c>
      <c r="BK508" s="17" t="s">
        <v>1656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1656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1658</v>
      </c>
      <c r="BK509" s="17" t="s">
        <v>1659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1660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1661</v>
      </c>
      <c r="BK510" s="17" t="s">
        <v>1662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1662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1663</v>
      </c>
      <c r="N512" s="204" t="s">
        <v>1664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1665</v>
      </c>
      <c r="W512" s="173" t="s">
        <v>1666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1667</v>
      </c>
      <c r="BK512" s="17" t="s">
        <v>1667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1669</v>
      </c>
      <c r="BK513" s="17" t="s">
        <v>1670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1671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1672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1673</v>
      </c>
      <c r="W515" s="173" t="s">
        <v>1674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1675</v>
      </c>
      <c r="BK515" s="17" t="s">
        <v>1675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1675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1676</v>
      </c>
      <c r="BK516" s="17" t="s">
        <v>1676</v>
      </c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1677</v>
      </c>
      <c r="BK517" s="17" t="s">
        <v>1677</v>
      </c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1678</v>
      </c>
      <c r="BK518" s="277" t="s">
        <v>1678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1678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1679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1680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1681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1682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1660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1683</v>
      </c>
      <c r="N537" s="204" t="s">
        <v>1684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1665</v>
      </c>
      <c r="W537" s="173" t="s">
        <v>1666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1673</v>
      </c>
      <c r="W539" s="173" t="s">
        <v>1674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3" t="s">
        <v>1685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1686</v>
      </c>
      <c r="E3" s="318" t="s">
        <v>1687</v>
      </c>
      <c r="F3" s="318" t="s">
        <v>1688</v>
      </c>
      <c r="G3" s="323" t="s">
        <v>1689</v>
      </c>
      <c r="H3" s="318" t="s">
        <v>1690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1691</v>
      </c>
      <c r="H4" s="321"/>
    </row>
    <row r="5" spans="3:8">
      <c r="C5" s="319" t="s">
        <v>541</v>
      </c>
      <c r="D5" s="319" t="s">
        <v>1692</v>
      </c>
      <c r="E5" s="320">
        <v>46013</v>
      </c>
      <c r="F5" s="319">
        <v>7000</v>
      </c>
      <c r="G5" s="324" t="s">
        <v>1693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1694</v>
      </c>
      <c r="G6" s="324" t="s">
        <v>1693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1695</v>
      </c>
      <c r="G7" s="325" t="s">
        <v>1696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1697</v>
      </c>
      <c r="G8" s="324" t="s">
        <v>1698</v>
      </c>
      <c r="H8" s="319" t="s">
        <v>1699</v>
      </c>
    </row>
    <row r="9" spans="3:8">
      <c r="C9" s="319" t="s">
        <v>463</v>
      </c>
      <c r="D9" s="319" t="s">
        <v>1700</v>
      </c>
      <c r="E9" s="320">
        <v>45993</v>
      </c>
      <c r="F9" s="319">
        <v>12000</v>
      </c>
      <c r="G9" s="324" t="s">
        <v>1701</v>
      </c>
      <c r="H9" s="319"/>
    </row>
    <row r="10" spans="3:8" ht="29.25">
      <c r="C10" s="319" t="s">
        <v>463</v>
      </c>
      <c r="D10" s="319" t="s">
        <v>1702</v>
      </c>
      <c r="E10" s="320">
        <v>45993</v>
      </c>
      <c r="F10" s="319">
        <v>9000</v>
      </c>
      <c r="G10" s="324" t="s">
        <v>1703</v>
      </c>
      <c r="H10" s="319"/>
    </row>
    <row r="11" spans="3:8" ht="29.25">
      <c r="C11" s="319" t="s">
        <v>463</v>
      </c>
      <c r="D11" s="319" t="s">
        <v>1704</v>
      </c>
      <c r="E11" s="320">
        <v>45993</v>
      </c>
      <c r="F11" s="319">
        <v>10000</v>
      </c>
      <c r="G11" s="324" t="s">
        <v>1703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1705</v>
      </c>
      <c r="G12" s="324" t="s">
        <v>1706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1707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1708</v>
      </c>
      <c r="C4" s="323" t="s">
        <v>1709</v>
      </c>
      <c r="D4" s="323" t="s">
        <v>1710</v>
      </c>
      <c r="E4" s="323" t="s">
        <v>1711</v>
      </c>
      <c r="F4" s="323" t="s">
        <v>8</v>
      </c>
      <c r="G4" s="323" t="s">
        <v>1712</v>
      </c>
    </row>
    <row r="5" spans="2:8">
      <c r="B5" s="326" t="s">
        <v>1153</v>
      </c>
      <c r="C5" s="326">
        <v>314978</v>
      </c>
      <c r="D5" s="326" t="s">
        <v>1713</v>
      </c>
      <c r="E5" s="326" t="s">
        <v>541</v>
      </c>
      <c r="F5" s="326" t="s">
        <v>101</v>
      </c>
      <c r="G5" s="327">
        <v>46143</v>
      </c>
    </row>
    <row r="6" spans="2:8">
      <c r="B6" s="326" t="s">
        <v>1714</v>
      </c>
      <c r="C6" s="326">
        <v>256790</v>
      </c>
      <c r="D6" s="326" t="s">
        <v>1715</v>
      </c>
      <c r="E6" s="326" t="s">
        <v>541</v>
      </c>
      <c r="F6" s="326" t="s">
        <v>1716</v>
      </c>
      <c r="G6" s="327">
        <v>45992</v>
      </c>
    </row>
    <row r="7" spans="2:8">
      <c r="B7" s="326" t="s">
        <v>1717</v>
      </c>
      <c r="C7" s="326">
        <v>265193</v>
      </c>
      <c r="D7" s="326" t="s">
        <v>1718</v>
      </c>
      <c r="E7" s="326" t="s">
        <v>542</v>
      </c>
      <c r="F7" s="326" t="s">
        <v>1500</v>
      </c>
      <c r="G7" s="326" t="s">
        <v>1719</v>
      </c>
    </row>
    <row r="8" spans="2:8">
      <c r="B8" s="326" t="s">
        <v>1720</v>
      </c>
      <c r="C8" s="326">
        <v>293716</v>
      </c>
      <c r="D8" s="326" t="s">
        <v>1721</v>
      </c>
      <c r="E8" s="326" t="s">
        <v>542</v>
      </c>
      <c r="F8" s="326" t="s">
        <v>1500</v>
      </c>
      <c r="G8" s="327">
        <v>46204</v>
      </c>
    </row>
    <row r="9" spans="2:8">
      <c r="B9" s="326" t="s">
        <v>1722</v>
      </c>
      <c r="C9" s="326">
        <v>257258</v>
      </c>
      <c r="D9" s="326" t="s">
        <v>1723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1724</v>
      </c>
      <c r="C10" s="326">
        <v>371147</v>
      </c>
      <c r="D10" s="326" t="s">
        <v>1725</v>
      </c>
      <c r="E10" s="326" t="s">
        <v>543</v>
      </c>
      <c r="F10" s="326" t="s">
        <v>144</v>
      </c>
      <c r="G10" s="326" t="s">
        <v>1719</v>
      </c>
    </row>
    <row r="11" spans="2:8">
      <c r="B11" s="326" t="s">
        <v>1726</v>
      </c>
      <c r="C11" s="326">
        <v>259230</v>
      </c>
      <c r="D11" s="326" t="s">
        <v>1727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1728</v>
      </c>
      <c r="C12" s="326">
        <v>370705</v>
      </c>
      <c r="D12" s="326"/>
      <c r="E12" s="326" t="s">
        <v>543</v>
      </c>
      <c r="F12" s="326" t="s">
        <v>144</v>
      </c>
      <c r="G12" s="326" t="s">
        <v>1719</v>
      </c>
    </row>
    <row r="13" spans="2:8">
      <c r="B13" s="326" t="s">
        <v>1729</v>
      </c>
      <c r="C13" s="326">
        <v>258542</v>
      </c>
      <c r="D13" s="326" t="s">
        <v>1730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1731</v>
      </c>
      <c r="C14" s="326">
        <v>257050</v>
      </c>
      <c r="D14" s="326" t="s">
        <v>1732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1733</v>
      </c>
      <c r="W1" s="391"/>
      <c r="X1" s="391"/>
      <c r="Y1" s="104"/>
    </row>
    <row r="2" spans="1:25" s="101" customFormat="1" ht="11.25" customHeight="1">
      <c r="A2" s="105" t="s">
        <v>1734</v>
      </c>
      <c r="B2" s="105" t="s">
        <v>1735</v>
      </c>
      <c r="C2" s="105" t="s">
        <v>313</v>
      </c>
      <c r="D2" s="106" t="s">
        <v>874</v>
      </c>
      <c r="E2" s="106" t="s">
        <v>875</v>
      </c>
      <c r="F2" s="106" t="s">
        <v>1736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1737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944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15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15</v>
      </c>
      <c r="X524" s="112">
        <f ca="1">_xlfn.XLOOKUP(G524&amp;$X$2,BS_CONTROLE[CHAVE],BS_CONTROLE[Quantidade_11],"-")</f>
        <v>0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1</v>
      </c>
      <c r="W535" s="112">
        <f ca="1">_xlfn.XLOOKUP(G535&amp;$W$2,BS_CONTROLE[CHAVE],BS_CONTROLE[Quantidade_11],"-")</f>
        <v>0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1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720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1500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1738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1739</v>
      </c>
      <c r="D5" s="393"/>
      <c r="E5" s="393"/>
      <c r="F5" s="393"/>
      <c r="G5" s="393"/>
      <c r="H5" s="393"/>
      <c r="I5" s="393"/>
      <c r="J5" s="394"/>
      <c r="K5" s="395" t="s">
        <v>1740</v>
      </c>
      <c r="L5" s="396"/>
      <c r="M5" s="396"/>
      <c r="N5" s="396"/>
      <c r="O5" s="397" t="s">
        <v>1741</v>
      </c>
      <c r="P5" s="398"/>
      <c r="Q5" s="399"/>
    </row>
    <row r="6" spans="1:17" s="94" customFormat="1" ht="15.75" customHeight="1">
      <c r="A6" s="88" t="s">
        <v>1736</v>
      </c>
      <c r="B6" s="95" t="s">
        <v>1735</v>
      </c>
      <c r="C6" s="96" t="s">
        <v>874</v>
      </c>
      <c r="D6" s="97" t="s">
        <v>875</v>
      </c>
      <c r="E6" s="96" t="s">
        <v>1742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1743</v>
      </c>
      <c r="M6" s="139" t="s">
        <v>335</v>
      </c>
      <c r="N6" s="140" t="s">
        <v>869</v>
      </c>
      <c r="O6" s="241" t="s">
        <v>912</v>
      </c>
      <c r="P6" s="157"/>
      <c r="Q6" s="193" t="s">
        <v>1744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ZEM.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Realizado intervalo das 13h35 até 15h35.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1745</v>
      </c>
      <c r="C2" s="96" t="s">
        <v>859</v>
      </c>
      <c r="D2" s="96" t="s">
        <v>861</v>
      </c>
      <c r="E2" s="96" t="s">
        <v>1746</v>
      </c>
      <c r="F2" s="96" t="s">
        <v>1747</v>
      </c>
      <c r="G2" s="96" t="s">
        <v>1748</v>
      </c>
      <c r="H2" s="96" t="s">
        <v>1749</v>
      </c>
      <c r="I2" s="96" t="s">
        <v>1750</v>
      </c>
      <c r="J2" s="96" t="s">
        <v>1751</v>
      </c>
      <c r="K2" s="131" t="s">
        <v>1752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2025-12-22T20:31:15Z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