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88" documentId="120_S{118792C3-22EF-5104-A093-F22BFE3913F3}" xr6:coauthVersionLast="47" xr6:coauthVersionMax="47" xr10:uidLastSave="{01F400F0-F7D6-40E1-95FC-FB42C97D27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" i="15" l="1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6" i="15" s="1"/>
  <c r="L179" i="1" a="1"/>
  <c r="L179" i="1" s="1"/>
  <c r="K176" i="15" s="1"/>
  <c r="A179" i="1"/>
  <c r="C179" i="1"/>
  <c r="F179" i="1"/>
  <c r="Q179" i="1"/>
  <c r="R176" i="15" s="1"/>
  <c r="R179" i="1" a="1"/>
  <c r="R179" i="1"/>
  <c r="D176" i="15" s="1"/>
  <c r="S179" i="1" a="1"/>
  <c r="S179" i="1"/>
  <c r="E176" i="15" s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K181" i="15" s="1"/>
  <c r="Q184" i="1"/>
  <c r="R181" i="15" s="1"/>
  <c r="R184" i="1" a="1"/>
  <c r="R184" i="1"/>
  <c r="D181" i="15" s="1"/>
  <c r="S184" i="1" a="1"/>
  <c r="S184" i="1"/>
  <c r="E181" i="15" s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K177" i="15" s="1"/>
  <c r="L181" i="1" a="1"/>
  <c r="L181" i="1" s="1"/>
  <c r="K178" i="15" s="1"/>
  <c r="A182" i="1"/>
  <c r="C182" i="1"/>
  <c r="F182" i="1"/>
  <c r="Q182" i="1"/>
  <c r="R179" i="15" s="1"/>
  <c r="R182" i="1" a="1"/>
  <c r="R182" i="1"/>
  <c r="D179" i="15" s="1"/>
  <c r="S182" i="1" a="1"/>
  <c r="S182" i="1"/>
  <c r="E179" i="15" s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2" i="15" s="1"/>
  <c r="L185" i="1" a="1"/>
  <c r="L185" i="1" s="1"/>
  <c r="K182" i="15" s="1"/>
  <c r="M183" i="1" a="1"/>
  <c r="M183" i="1" s="1"/>
  <c r="L180" i="15" s="1"/>
  <c r="L183" i="1" a="1"/>
  <c r="L183" i="1" s="1"/>
  <c r="K180" i="15" s="1"/>
  <c r="M178" i="1" a="1"/>
  <c r="M178" i="1" s="1"/>
  <c r="L175" i="15" s="1"/>
  <c r="L178" i="1" a="1"/>
  <c r="L178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5" i="15" s="1"/>
  <c r="Q180" i="1"/>
  <c r="R177" i="15" s="1"/>
  <c r="Q181" i="1"/>
  <c r="R178" i="15" s="1"/>
  <c r="Q183" i="1"/>
  <c r="R180" i="15" s="1"/>
  <c r="Q185" i="1"/>
  <c r="R182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43" i="10"/>
  <c r="M143" i="10"/>
  <c r="A180" i="1"/>
  <c r="C180" i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R200" i="1" a="1"/>
  <c r="R200" i="1" s="1"/>
  <c r="S200" i="1" a="1"/>
  <c r="S200" i="1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M201" i="1" a="1"/>
  <c r="M201" i="1" s="1"/>
  <c r="R201" i="1" a="1"/>
  <c r="R201" i="1" s="1"/>
  <c r="S201" i="1" a="1"/>
  <c r="S201" i="1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M202" i="1" a="1"/>
  <c r="M202" i="1" s="1"/>
  <c r="R202" i="1" a="1"/>
  <c r="R202" i="1" s="1"/>
  <c r="S202" i="1" a="1"/>
  <c r="S202" i="1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M203" i="1" a="1"/>
  <c r="M203" i="1" s="1"/>
  <c r="R203" i="1" a="1"/>
  <c r="R203" i="1" s="1"/>
  <c r="S203" i="1" a="1"/>
  <c r="S203" i="1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<sst xmlns="http://schemas.openxmlformats.org/spreadsheetml/2006/main" count="5326" uniqueCount="1404">
  <si>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</si>
  <si>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</si>
  <si>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</si>
  <si>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</si>
  <si>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</si>
  <si>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</si>
  <si>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</si>
  <si>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</si>
  <si>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</si>
  <si>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</si>
  <si>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</si>
  <si>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</si>
  <si>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</si>
  <si>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</si>
  <si>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</si>
  <si>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</si>
  <si>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</si>
  <si>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</si>
  <si>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</si>
  <si>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</si>
  <si>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</si>
  <si>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</si>
  <si>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</si>
  <si>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</si>
  <si>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</si>
  <si>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</si>
  <si>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</si>
  <si>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</si>
  <si>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</si>
  <si>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</si>
  <si>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</si>
  <si>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</si>
  <si>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</si>
  <si>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</si>
  <si>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</si>
  <si>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</si>
  <si>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</si>
  <si>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</si>
  <si>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</si>
  <si>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</si>
  <si>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</si>
  <si>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</si>
  <si>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</si>
  <si>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</si>
  <si>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</si>
  <si>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</si>
  <si>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</si>
  <si>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</si>
  <si>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</si>
  <si>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</si>
  <si>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</si>
  <si>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</si>
  <si>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</si>
  <si>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</si>
  <si>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</si>
  <si>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</si>
  <si>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</si>
  <si>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</si>
  <si>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</si>
  <si>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</si>
  <si>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</si>
  <si>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</si>
  <si>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</si>
  <si>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</si>
  <si>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</si>
  <si>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</si>
  <si>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</si>
  <si>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</si>
  <si>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</si>
  <si>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</si>
  <si>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</si>
  <si>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</si>
  <si>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</si>
  <si>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</si>
  <si>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</si>
  <si>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</si>
  <si>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</si>
  <si>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</si>
  <si>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</si>
  <si>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</si>
  <si>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</si>
  <si>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</si>
  <si>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</si>
  <si>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</si>
  <si>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</si>
  <si>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</si>
  <si>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</si>
  <si>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</si>
  <si>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</si>
  <si>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</si>
  <si>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</si>
  <si>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</si>
  <si>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</si>
  <si>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</si>
  <si>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</si>
  <si>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</si>
  <si>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</si>
  <si>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</si>
  <si>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</si>
  <si>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</si>
  <si>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</si>
  <si>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</si>
  <si>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</si>
  <si>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</si>
  <si>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</si>
  <si>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</si>
  <si>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</si>
  <si>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</si>
  <si>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</si>
  <si>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</si>
  <si>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</si>
  <si>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</si>
  <si>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</si>
  <si>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</si>
  <si>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</si>
  <si>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</si>
  <si>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</si>
  <si>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</si>
  <si>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</si>
  <si>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</si>
  <si>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</si>
  <si>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</si>
  <si>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</si>
  <si>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</si>
  <si>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</si>
  <si>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</si>
  <si>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</si>
  <si>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</si>
  <si>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</si>
  <si>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</si>
  <si>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</si>
  <si>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</si>
  <si>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</si>
  <si>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</si>
  <si>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</si>
  <si>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</si>
  <si>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</si>
  <si>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</si>
  <si>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</si>
  <si>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</si>
  <si>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</si>
  <si>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</si>
  <si>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</si>
  <si>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</si>
  <si>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</si>
  <si>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</si>
  <si>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</si>
  <si>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</si>
  <si>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</si>
  <si>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</si>
  <si>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</si>
  <si>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</si>
  <si>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</si>
  <si>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</si>
  <si>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</si>
  <si>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</si>
  <si>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</si>
  <si>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</si>
  <si>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</si>
  <si>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</si>
  <si>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</si>
  <si>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</si>
  <si>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</si>
  <si>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</si>
  <si>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</si>
  <si>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</si>
  <si>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</si>
  <si>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</si>
  <si>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</si>
  <si>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</si>
  <si>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</si>
  <si>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</si>
  <si>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</si>
  <si>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</si>
  <si>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</si>
  <si>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</si>
  <si>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</si>
  <si>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</si>
  <si>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</si>
  <si>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</si>
  <si>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</si>
  <si>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</si>
  <si>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</si>
  <si>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</si>
  <si>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</si>
  <si>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</si>
  <si>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</si>
  <si>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</si>
  <si>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</si>
  <si>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</si>
  <si>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</si>
  <si>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</si>
  <si>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</si>
  <si>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</si>
  <si>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</si>
  <si>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</si>
  <si>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</si>
  <si>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</si>
  <si>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</si>
  <si>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</si>
  <si>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</si>
  <si>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</si>
  <si>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</si>
  <si>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</si>
  <si>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</si>
  <si>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</si>
  <si>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</si>
  <si>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</si>
  <si>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</si>
  <si>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</si>
  <si>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</si>
  <si>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</si>
  <si>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</si>
  <si>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</si>
  <si>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</si>
  <si>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</si>
  <si>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</si>
  <si>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</si>
  <si>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</si>
  <si>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</si>
  <si>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</si>
  <si>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</si>
  <si>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</si>
  <si>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</si>
  <si>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</si>
  <si>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</si>
  <si>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</si>
  <si>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</si>
  <si>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</si>
  <si>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</si>
  <si>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</si>
  <si>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</si>
  <si>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</si>
  <si>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</si>
  <si>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</si>
  <si>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</si>
  <si>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</si>
  <si>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</si>
  <si>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</si>
  <si>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</si>
  <si>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</si>
  <si>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</si>
  <si>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</si>
  <si>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</si>
  <si>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</si>
  <si>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</si>
  <si>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</si>
  <si>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</si>
  <si>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</si>
  <si>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</si>
  <si>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</si>
  <si>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</si>
  <si>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</si>
  <si>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</si>
  <si>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</si>
  <si>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</si>
  <si>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</si>
  <si>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</si>
  <si>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</si>
  <si>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</si>
  <si>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</si>
  <si>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</si>
  <si>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</si>
  <si>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</si>
  <si>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</si>
  <si>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</si>
  <si>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</si>
  <si>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</si>
  <si>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</si>
  <si>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</si>
  <si>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</si>
  <si>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</si>
  <si>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</si>
  <si>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</si>
  <si>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</si>
  <si>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</si>
  <si>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</si>
  <si>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</si>
  <si>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</si>
  <si>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</si>
  <si>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</si>
  <si>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</si>
  <si>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</si>
  <si>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</si>
  <si>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</si>
  <si>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</si>
  <si>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</si>
  <si>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</si>
  <si>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</si>
  <si>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</si>
  <si>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</si>
  <si>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</si>
  <si>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</si>
  <si>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</si>
  <si>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</si>
  <si>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</si>
  <si>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</si>
  <si>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</si>
  <si>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</si>
  <si>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</si>
  <si>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</si>
  <si>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</si>
  <si>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</si>
  <si>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</si>
  <si>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</si>
  <si>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</si>
  <si>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</si>
  <si>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</si>
  <si>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</si>
  <si>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</si>
  <si>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</si>
  <si>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</si>
  <si>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</si>
  <si>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</si>
  <si>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</si>
  <si>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</si>
  <si>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</si>
  <si>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</si>
  <si>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</si>
  <si>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</si>
  <si>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</si>
  <si>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</si>
  <si>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</si>
  <si>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</si>
  <si>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</si>
  <si>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</si>
  <si>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</si>
  <si>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</si>
  <si>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</si>
  <si>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</si>
  <si>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</si>
  <si>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</si>
  <si>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</si>
  <si>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</si>
  <si>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</si>
  <si>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</si>
  <si>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</si>
  <si>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</si>
  <si>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</si>
  <si>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</si>
  <si>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</si>
  <si>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</si>
  <si>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</si>
  <si>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</si>
  <si>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</si>
  <si>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</si>
  <si>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</si>
  <si>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</si>
  <si>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</si>
  <si>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</si>
  <si>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</si>
  <si>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</si>
  <si>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</si>
  <si>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</si>
  <si>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</si>
  <si>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</si>
  <si>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</si>
  <si>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</si>
  <si>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</si>
  <si>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</si>
  <si>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</si>
  <si>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</si>
  <si>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</si>
  <si>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</si>
  <si>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</si>
  <si>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</si>
  <si>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</si>
  <si>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</si>
  <si>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</si>
  <si>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</si>
  <si>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</si>
  <si>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</si>
  <si>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</si>
  <si>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</si>
  <si>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</si>
  <si>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</si>
  <si>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</si>
  <si>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</si>
  <si>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</si>
  <si>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</si>
  <si>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</si>
  <si>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</si>
  <si>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</si>
  <si>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</si>
  <si>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</si>
  <si>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</si>
  <si>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</si>
  <si>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</si>
  <si>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</si>
  <si>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</si>
  <si>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</si>
  <si>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</si>
  <si>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</si>
  <si>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</si>
  <si>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</si>
  <si>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</si>
  <si>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</si>
  <si>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</si>
  <si>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</si>
  <si>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</si>
  <si>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</si>
  <si>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</si>
  <si>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</si>
  <si>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</si>
  <si>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</si>
  <si>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</si>
  <si>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</si>
  <si>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</si>
  <si>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</si>
  <si>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</si>
  <si>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</si>
  <si>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</si>
  <si>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</si>
  <si>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</si>
  <si>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</si>
  <si>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</si>
  <si>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</si>
  <si>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</si>
  <si>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</si>
  <si>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</si>
  <si>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</si>
  <si>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</si>
  <si>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</si>
  <si>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</si>
  <si>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</si>
  <si>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</si>
  <si>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</si>
  <si>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</si>
  <si>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</si>
  <si>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</si>
  <si>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</si>
  <si>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</si>
  <si>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</si>
  <si>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</si>
  <si>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</si>
  <si>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</si>
  <si>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</si>
  <si>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</si>
  <si>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</si>
  <si>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</si>
  <si>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</si>
  <si>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</si>
  <si>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</si>
  <si>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</si>
  <si>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</si>
  <si>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</si>
  <si>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</si>
  <si>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</si>
  <si>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</si>
  <si>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</si>
  <si>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</si>
  <si>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</si>
  <si>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</si>
  <si>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</si>
  <si>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</si>
  <si>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</si>
  <si>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</si>
  <si>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</si>
  <si>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</si>
  <si>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</si>
  <si>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</si>
  <si>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</si>
  <si>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</si>
  <si>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</si>
  <si>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</si>
  <si>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</si>
  <si>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</si>
  <si>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</si>
  <si>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</si>
  <si>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</si>
  <si>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</si>
  <si>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</si>
  <si>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</si>
  <si>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</si>
  <si>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</si>
  <si>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</si>
  <si>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</si>
  <si>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</si>
  <si>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</si>
  <si>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</si>
  <si>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</si>
  <si>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</si>
  <si>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</si>
  <si>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</si>
  <si>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</si>
  <si>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</si>
  <si>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</si>
  <si>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</si>
  <si>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</si>
  <si>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</si>
  <si>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</si>
  <si>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</si>
  <si>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</si>
  <si>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</si>
  <si>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</si>
  <si>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</si>
  <si>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</si>
  <si>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</si>
  <si>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</si>
  <si>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</si>
  <si>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</si>
  <si>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</si>
  <si>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</si>
  <si>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</si>
  <si>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</si>
  <si>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</si>
  <si>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</si>
  <si>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</si>
  <si>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</si>
  <si>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</si>
  <si>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</si>
  <si>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</si>
  <si>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</si>
  <si>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</si>
  <si>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</si>
  <si>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</si>
  <si>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</si>
  <si>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</si>
  <si>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</si>
  <si>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</si>
  <si>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</si>
  <si>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</si>
  <si>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</si>
  <si>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</si>
  <si>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</si>
  <si>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</si>
  <si>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</si>
  <si>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</si>
  <si>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</si>
  <si>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</si>
  <si>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</si>
  <si>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</si>
  <si>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</si>
  <si>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</si>
  <si>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</si>
  <si>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</si>
  <si>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</si>
  <si>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</si>
  <si>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</si>
  <si>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</si>
  <si>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</si>
  <si>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</si>
  <si>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</si>
  <si>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</si>
  <si>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</si>
  <si>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</si>
  <si>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</si>
  <si>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</si>
  <si>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</si>
  <si>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</si>
  <si>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</si>
  <si>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</si>
  <si>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</si>
  <si>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</si>
  <si>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</si>
  <si>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</si>
  <si>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</si>
  <si>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</si>
  <si>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</si>
  <si>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</si>
  <si>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</si>
  <si>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</si>
  <si>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</si>
  <si>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</si>
  <si>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</si>
  <si>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</si>
  <si>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</si>
  <si>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</si>
  <si>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</si>
  <si>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</si>
  <si>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</si>
  <si>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</si>
  <si>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</si>
  <si>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</si>
  <si>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</si>
  <si>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</si>
  <si>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</si>
  <si>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</si>
  <si>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</si>
  <si>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</si>
  <si>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</si>
  <si>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</si>
  <si>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</si>
  <si>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</si>
  <si>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</si>
  <si>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</si>
  <si>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</si>
  <si>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</si>
  <si>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</si>
  <si>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</si>
  <si>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</si>
  <si>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</si>
  <si>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</si>
  <si>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</si>
  <si>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</si>
  <si>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</si>
  <si>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</si>
  <si>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</si>
  <si>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</si>
  <si>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</si>
  <si>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</si>
  <si>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</si>
  <si>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</si>
  <si>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</si>
  <si>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</si>
  <si>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</si>
  <si>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</si>
  <si>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</si>
  <si>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</si>
  <si>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</si>
  <si>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</si>
  <si>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</si>
  <si>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</si>
  <si>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</si>
  <si>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</si>
  <si>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</si>
  <si>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</si>
  <si>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</si>
  <si>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</si>
  <si>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</si>
  <si>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</si>
  <si>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</si>
  <si>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</si>
  <si>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</si>
  <si>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</si>
  <si>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</si>
  <si>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</si>
  <si>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</si>
  <si>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</si>
  <si>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</si>
  <si>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</si>
  <si>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</si>
  <si>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</si>
  <si>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</si>
  <si>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</si>
  <si>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</si>
  <si>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</si>
  <si>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</si>
  <si>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</si>
  <si>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</si>
  <si>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</si>
  <si>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</si>
  <si>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</si>
  <si>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</si>
  <si>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</si>
  <si>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</si>
  <si>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</si>
  <si>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</si>
  <si>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</si>
  <si>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</si>
  <si>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</si>
  <si>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</si>
  <si>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</si>
  <si>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</si>
  <si>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</si>
  <si>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</si>
  <si>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</si>
  <si>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</si>
  <si>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</si>
  <si>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</si>
  <si>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</si>
  <si>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</si>
  <si>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</si>
  <si>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</si>
  <si>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</si>
  <si>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</si>
  <si>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</si>
  <si>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</si>
  <si>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</si>
  <si>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</si>
  <si>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</si>
  <si>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</si>
  <si>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</si>
  <si>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</si>
  <si>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</si>
  <si>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</si>
  <si>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</si>
  <si>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</si>
  <si>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</si>
  <si>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</si>
  <si>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</si>
  <si>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</si>
  <si>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</si>
  <si>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</si>
  <si>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</si>
  <si>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</si>
  <si>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</si>
  <si>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</si>
  <si>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</si>
  <si>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</si>
  <si>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</si>
  <si>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</si>
  <si>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</si>
  <si>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</si>
  <si>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</si>
  <si>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</si>
  <si>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</si>
  <si>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</si>
  <si>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</si>
  <si>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</si>
  <si>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</si>
  <si>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</si>
  <si>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</si>
  <si>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</si>
  <si>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</si>
  <si>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</si>
  <si>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</si>
  <si>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</si>
  <si>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</si>
  <si>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</si>
  <si>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</si>
  <si>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</si>
  <si>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</si>
  <si>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</si>
  <si>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</si>
  <si>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</si>
  <si>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</si>
  <si>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</si>
  <si>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</si>
  <si>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</si>
  <si>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</si>
  <si>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</si>
  <si>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</si>
  <si>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</si>
  <si>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</si>
  <si>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</si>
  <si>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</si>
  <si>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</si>
  <si>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</si>
  <si>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</si>
  <si>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</si>
  <si>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</si>
  <si>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</si>
  <si>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</si>
  <si>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</si>
  <si>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</si>
  <si>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</si>
  <si>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</si>
  <si>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</si>
  <si>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</si>
  <si>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</si>
  <si>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</si>
  <si>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</si>
  <si>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</si>
  <si>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</si>
  <si>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</si>
  <si>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</si>
  <si>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</si>
  <si>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</si>
  <si>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</si>
  <si>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</si>
  <si>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</si>
  <si>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</si>
  <si>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</si>
  <si>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</si>
  <si>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</si>
  <si>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</si>
  <si>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</si>
  <si>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</si>
  <si>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</si>
  <si>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</si>
  <si>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</si>
  <si>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</si>
  <si>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</si>
  <si>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</si>
  <si>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</si>
  <si>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</si>
  <si>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</si>
  <si>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</si>
  <si>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</si>
  <si>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</si>
  <si>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</si>
  <si>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</si>
  <si>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</si>
  <si>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</si>
  <si>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</si>
  <si>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</si>
  <si>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</si>
  <si>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</si>
  <si>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</si>
  <si>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</si>
  <si>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</si>
  <si>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</si>
  <si>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</si>
  <si>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</si>
  <si>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</si>
  <si>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</si>
  <si>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</si>
  <si>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</si>
  <si>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</si>
  <si>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</si>
  <si>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</si>
  <si>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</si>
  <si>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</si>
  <si>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</si>
  <si>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</si>
  <si>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</si>
  <si>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</si>
  <si>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</si>
  <si>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</si>
  <si>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</si>
  <si>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</si>
  <si>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</si>
  <si>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</si>
  <si>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</si>
  <si>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</si>
  <si>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</si>
  <si>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</si>
  <si>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</si>
  <si>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</si>
  <si>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</si>
  <si>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</si>
  <si>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</si>
  <si>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</si>
  <si>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</si>
  <si>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</si>
  <si>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</si>
  <si>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</si>
  <si>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</si>
  <si>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</si>
  <si>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</si>
  <si>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</si>
  <si>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</si>
  <si>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</si>
  <si>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</si>
  <si>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</si>
  <si>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</si>
  <si>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</si>
  <si>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</si>
  <si>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</si>
  <si>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</si>
  <si>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</si>
  <si>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</si>
  <si>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</si>
  <si>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</si>
  <si>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</si>
  <si>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</si>
  <si>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</si>
  <si>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</si>
  <si>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</si>
  <si>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</si>
  <si>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</si>
  <si>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</si>
  <si>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</si>
  <si>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</si>
  <si>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</si>
  <si>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</si>
  <si>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</si>
  <si>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</si>
  <si>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</si>
  <si>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</si>
  <si>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</si>
  <si>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</si>
  <si>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</si>
  <si>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</si>
  <si>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</si>
  <si>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</si>
  <si>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</si>
  <si>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</si>
  <si>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</si>
  <si>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</si>
  <si>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</si>
  <si>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</si>
  <si>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</si>
  <si>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</si>
  <si>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</si>
  <si>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</si>
  <si>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</si>
  <si>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</si>
  <si>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</si>
  <si>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</si>
  <si>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</si>
  <si>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</si>
  <si>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</si>
  <si>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</si>
  <si>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</si>
  <si>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</si>
  <si>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</si>
  <si>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</si>
  <si>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</si>
  <si>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</si>
  <si>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</si>
  <si>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</si>
  <si>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</si>
  <si>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</si>
  <si>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</si>
  <si>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</si>
  <si>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</si>
  <si>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</si>
  <si>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</si>
  <si>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</si>
  <si>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</si>
  <si>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</si>
  <si>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</si>
  <si>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</si>
  <si>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</si>
  <si>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</si>
  <si>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</si>
  <si>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</si>
  <si>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</si>
  <si>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</si>
  <si>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</si>
  <si>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</si>
  <si>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</si>
  <si>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</si>
  <si>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</si>
  <si>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</si>
  <si>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</si>
  <si>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</si>
  <si>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</si>
  <si>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</si>
  <si>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</si>
  <si>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</si>
  <si>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</si>
  <si>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</si>
  <si>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</si>
  <si>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</si>
  <si>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</si>
  <si>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</si>
  <si>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</si>
  <si>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</si>
  <si>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</si>
  <si>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</si>
  <si>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</si>
  <si>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</si>
  <si>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</si>
  <si>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</si>
  <si>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</si>
  <si>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</si>
  <si>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</si>
  <si>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</si>
  <si>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</si>
  <si>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</si>
  <si>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</si>
  <si>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</si>
  <si>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</si>
  <si>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</si>
  <si>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</si>
  <si>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</si>
  <si>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</si>
  <si>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</si>
  <si>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</si>
  <si>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</si>
  <si>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</si>
  <si>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</si>
  <si>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</si>
  <si>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</si>
  <si>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</si>
  <si>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</si>
  <si>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</si>
  <si>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</si>
  <si>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</si>
  <si>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</si>
  <si>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</si>
  <si>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</si>
  <si>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</si>
  <si>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</si>
  <si>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</si>
  <si>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</si>
  <si>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</si>
  <si>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</si>
  <si>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</si>
  <si>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</si>
  <si>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</si>
  <si>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</si>
  <si>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</si>
  <si>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</si>
  <si>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</si>
  <si>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</si>
  <si>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</si>
  <si>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</si>
  <si>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</si>
  <si>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</si>
  <si>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</si>
  <si>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</si>
  <si>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</si>
  <si>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</si>
  <si>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</si>
  <si>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</si>
  <si>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</si>
  <si>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</si>
  <si>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</si>
  <si>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</si>
  <si>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</si>
  <si>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</si>
  <si>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</si>
  <si>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</si>
  <si>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</si>
  <si>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</si>
  <si>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</si>
  <si>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</si>
  <si>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</si>
  <si>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</si>
  <si>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</si>
  <si>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</si>
  <si>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</si>
  <si>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</si>
  <si>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</si>
  <si>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</si>
  <si>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</si>
  <si>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</si>
  <si>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</si>
  <si>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</si>
  <si>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</si>
  <si>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</si>
  <si>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</si>
  <si>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</si>
  <si>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</si>
  <si>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</si>
  <si>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</si>
  <si>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</si>
  <si>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</si>
  <si>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</si>
  <si>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</si>
  <si>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</si>
  <si>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</si>
  <si>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</si>
  <si>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</si>
  <si>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</si>
  <si>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</si>
  <si>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</si>
  <si>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</si>
  <si>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</si>
  <si>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</si>
  <si>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</si>
  <si>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</si>
  <si>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</si>
  <si>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</si>
  <si>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</si>
  <si>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</si>
  <si>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</si>
  <si>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</si>
  <si>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</si>
  <si>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</si>
  <si>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</si>
  <si>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</si>
  <si>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</si>
  <si>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</si>
  <si>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</si>
  <si>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</si>
  <si>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</si>
  <si>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</si>
  <si>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</si>
  <si>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</si>
  <si>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</si>
  <si>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</si>
  <si>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</si>
  <si>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</si>
  <si>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</si>
  <si>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</si>
  <si>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</si>
  <si>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</si>
  <si>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</si>
  <si>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</si>
  <si>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</si>
  <si>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</si>
  <si>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</si>
  <si>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</si>
  <si>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</si>
  <si>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</si>
  <si>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</si>
  <si>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</si>
  <si>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</si>
  <si>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</si>
  <si>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</si>
  <si>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</si>
  <si>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</si>
  <si>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</si>
  <si>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</si>
  <si>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</si>
  <si>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</si>
  <si>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</si>
  <si>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</si>
  <si>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</si>
  <si>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</si>
  <si>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</si>
  <si>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</si>
  <si>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</si>
  <si>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</si>
  <si>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</si>
  <si>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</si>
  <si>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</si>
  <si>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</si>
  <si>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</si>
  <si>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</si>
  <si>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</si>
  <si>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</si>
  <si>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</si>
  <si>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</si>
  <si>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</si>
  <si>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</si>
  <si>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</si>
  <si>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</si>
  <si>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</si>
  <si>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</si>
  <si>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</si>
  <si>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</si>
  <si>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</si>
  <si>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</si>
  <si>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</si>
  <si>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</si>
  <si>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</si>
  <si>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</si>
  <si>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</si>
  <si>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</si>
  <si>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</si>
  <si>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</si>
  <si>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</si>
  <si>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</si>
  <si>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</si>
  <si>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</si>
  <si>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</si>
  <si>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</si>
  <si>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</si>
  <si>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</si>
  <si>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</si>
  <si>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</si>
  <si>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</si>
  <si>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</si>
  <si>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</si>
  <si>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</si>
  <si>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</si>
  <si>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</si>
  <si>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</si>
  <si>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</si>
  <si>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</si>
  <si>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</si>
  <si>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</si>
  <si>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</si>
  <si>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</si>
  <si>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</si>
  <si>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</si>
  <si>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</si>
  <si>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</si>
  <si>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</si>
  <si>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</si>
  <si>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</si>
  <si>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</si>
  <si>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</si>
  <si>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</si>
  <si>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</si>
  <si>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</si>
  <si>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</si>
  <si>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</si>
  <si>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</si>
  <si>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</si>
  <si>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</si>
  <si>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</si>
  <si>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</si>
  <si>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</si>
  <si>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</si>
  <si>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</si>
  <si>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</si>
  <si>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</si>
  <si>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</si>
  <si>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</si>
  <si>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</si>
  <si>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</si>
  <si>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</si>
  <si>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</si>
  <si>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</si>
  <si>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</si>
  <si>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</si>
  <si>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</si>
  <si>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</si>
  <si>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</si>
  <si>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</si>
  <si>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</si>
  <si>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</si>
  <si>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</si>
  <si>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</si>
  <si>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</si>
  <si>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</si>
  <si>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</si>
  <si>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</si>
  <si>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</si>
  <si>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</si>
  <si>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</si>
  <si>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</si>
  <si>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</si>
  <si>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</si>
  <si>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</si>
  <si>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</si>
  <si>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</si>
  <si>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</si>
  <si>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</si>
  <si>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</si>
  <si>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</si>
  <si>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</si>
  <si>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</si>
  <si>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</si>
  <si>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</si>
  <si>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</si>
  <si>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</si>
  <si>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</si>
  <si>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</si>
  <si>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</si>
  <si>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</si>
  <si>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</si>
  <si>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</si>
  <si>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</si>
  <si>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</si>
  <si>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</si>
  <si>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</si>
  <si>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</si>
  <si>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</si>
  <si>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</si>
  <si>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</si>
  <si>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</si>
  <si>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</si>
  <si>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</si>
  <si>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</si>
  <si>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</si>
  <si>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</si>
  <si>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</si>
  <si>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</si>
  <si>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</si>
  <si>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</si>
  <si>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</si>
  <si>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</si>
  <si>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</si>
  <si>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</si>
  <si>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</si>
  <si>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</si>
  <si>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</si>
  <si>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</si>
  <si>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</si>
  <si>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</si>
  <si>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</si>
  <si>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</si>
  <si>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</si>
  <si>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</si>
  <si>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</si>
  <si>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</si>
  <si>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</si>
  <si>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</si>
  <si>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</si>
  <si>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</si>
  <si>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</si>
  <si>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</si>
  <si>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</si>
  <si>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</si>
  <si>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</si>
  <si>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</si>
  <si>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</si>
  <si>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</si>
  <si>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</si>
  <si>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</si>
  <si>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</si>
  <si>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</si>
  <si>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</si>
  <si>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</si>
  <si>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</si>
  <si>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</si>
  <si>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</si>
  <si>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</si>
  <si>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</si>
  <si>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</si>
  <si>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</si>
  <si>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</si>
  <si>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</si>
  <si>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</si>
  <si>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</si>
  <si>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</si>
  <si>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</si>
  <si>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</si>
  <si>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</si>
  <si>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</si>
  <si>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</si>
  <si>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</si>
  <si>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</si>
  <si>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</si>
  <si>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</si>
  <si>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</si>
  <si>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</si>
  <si>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</si>
  <si>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</si>
  <si>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</si>
  <si>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</si>
  <si>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</si>
  <si>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</si>
  <si>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</si>
  <si>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</si>
  <si>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</si>
  <si>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</si>
  <si>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</si>
  <si>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</si>
  <si>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</si>
  <si>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</si>
  <si>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</si>
  <si>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</si>
  <si>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</si>
  <si>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</si>
  <si>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</si>
  <si>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</si>
  <si>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</si>
  <si>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</si>
  <si>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</si>
  <si>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</si>
  <si>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</si>
  <si>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</si>
  <si>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</si>
  <si>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</si>
  <si>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</si>
  <si>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</si>
  <si>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</si>
  <si>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</si>
  <si>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</si>
  <si>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</si>
  <si>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</si>
  <si>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</si>
  <si>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</si>
  <si>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</si>
  <si>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</si>
  <si>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</si>
  <si>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</si>
  <si>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</si>
  <si>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</si>
  <si>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</si>
  <si>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</si>
  <si>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</si>
  <si>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</si>
  <si>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</si>
  <si>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</si>
  <si>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</si>
  <si>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</si>
  <si>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</si>
  <si>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</si>
  <si>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</si>
  <si>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</si>
  <si>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</si>
  <si>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</si>
  <si>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</si>
  <si>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</si>
  <si>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</si>
  <si>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</si>
  <si>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</si>
  <si>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</si>
  <si>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</si>
  <si>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</si>
  <si>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</si>
  <si>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</si>
  <si>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</si>
  <si>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Previsão TP pronta 09hrs </t>
  </si>
  <si>
    <t>ZRU-ZEC</t>
  </si>
  <si>
    <t>ZRUZEC</t>
  </si>
  <si>
    <t>Nelson</t>
  </si>
  <si>
    <t>Deslocamento ZRU-ZEC</t>
  </si>
  <si>
    <t xml:space="preserve">Verificando faixa </t>
  </si>
  <si>
    <t>Previsão MC1 08:30</t>
  </si>
  <si>
    <t xml:space="preserve">MC1 07:25, sem visão de faixa 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</si>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</sst>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BD171" activePane="topRight" state="frozen"/>
      <selection pane="topRight" activeCell="BI176" sqref="BI17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8" t="s">
        <v>969</v>
      </c>
      <c r="C1" s="239"/>
      <c r="D1" s="239"/>
      <c r="E1" s="238" t="s">
        <v>970</v>
      </c>
      <c r="F1" s="239"/>
      <c r="G1" s="240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41"/>
      <c r="AG1" s="4"/>
      <c r="AH1" s="215" t="s">
        <v>971</v>
      </c>
      <c r="AI1" s="216"/>
      <c r="AJ1" s="216"/>
      <c r="AK1" s="216"/>
      <c r="AL1" s="217"/>
      <c r="AM1" s="218"/>
      <c r="AN1" s="216"/>
      <c r="AO1" s="216"/>
      <c r="AP1" s="216"/>
      <c r="AQ1" s="216"/>
      <c r="AR1" s="216"/>
      <c r="AS1" s="216"/>
      <c r="AT1" s="216"/>
      <c r="AU1" s="216"/>
      <c r="AV1" s="216"/>
      <c r="AW1" s="216"/>
      <c r="AX1" s="216"/>
      <c r="AY1" s="216"/>
      <c r="AZ1" s="216"/>
      <c r="BA1" s="216"/>
      <c r="BB1" s="216"/>
      <c r="BC1" s="216"/>
      <c r="BD1" s="216"/>
      <c r="BE1" s="219"/>
      <c r="BF1" s="4"/>
      <c r="BG1" s="220" t="s">
        <v>972</v>
      </c>
      <c r="BH1" s="221"/>
      <c r="BI1" s="221"/>
      <c r="BJ1" s="222"/>
      <c r="BK1" s="4"/>
      <c r="BL1" s="212" t="s">
        <v>973</v>
      </c>
      <c r="BM1" s="213"/>
      <c r="BN1" s="213"/>
      <c r="BO1" s="213"/>
      <c r="BP1" s="213"/>
      <c r="BQ1" s="213"/>
      <c r="BR1" s="21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5" t="s">
        <v>974</v>
      </c>
      <c r="AI2" s="216"/>
      <c r="AJ2" s="216"/>
      <c r="AK2" s="216"/>
      <c r="AL2" s="217"/>
      <c r="AM2" s="218"/>
      <c r="AN2" s="216"/>
      <c r="AO2" s="216"/>
      <c r="AP2" s="219"/>
      <c r="AQ2" s="5"/>
      <c r="AR2" s="215" t="s">
        <v>977</v>
      </c>
      <c r="AS2" s="216"/>
      <c r="AT2" s="216"/>
      <c r="AU2" s="216"/>
      <c r="AV2" s="216"/>
      <c r="AW2" s="216"/>
      <c r="AX2" s="219"/>
      <c r="AY2" s="5"/>
      <c r="AZ2" s="229" t="s">
        <v>978</v>
      </c>
      <c r="BA2" s="230"/>
      <c r="BB2" s="215" t="s">
        <v>975</v>
      </c>
      <c r="BC2" s="216"/>
      <c r="BD2" s="216"/>
      <c r="BE2" s="219"/>
      <c r="BF2" s="4"/>
      <c r="BG2" s="223"/>
      <c r="BH2" s="224"/>
      <c r="BI2" s="224"/>
      <c r="BJ2" s="225"/>
      <c r="BK2" s="4"/>
      <c r="BL2" s="226"/>
      <c r="BM2" s="227"/>
      <c r="BN2" s="227"/>
      <c r="BO2" s="227"/>
      <c r="BP2" s="227"/>
      <c r="BQ2" s="227"/>
      <c r="BR2" s="22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9" t="s">
        <v>979</v>
      </c>
      <c r="AI3" s="230"/>
      <c r="AJ3" s="229" t="s">
        <v>980</v>
      </c>
      <c r="AK3" s="235"/>
      <c r="AL3" s="236"/>
      <c r="AM3" s="237"/>
      <c r="AN3" s="235"/>
      <c r="AO3" s="235"/>
      <c r="AP3" s="230"/>
      <c r="AQ3" s="60"/>
      <c r="AR3" s="233" t="s">
        <v>986</v>
      </c>
      <c r="AS3" s="234"/>
      <c r="AT3" s="233" t="s">
        <v>987</v>
      </c>
      <c r="AU3" s="234"/>
      <c r="AV3" s="233" t="s">
        <v>988</v>
      </c>
      <c r="AW3" s="234"/>
      <c r="AX3" s="60" t="s">
        <v>989</v>
      </c>
      <c r="AY3" s="60"/>
      <c r="AZ3" s="231"/>
      <c r="BA3" s="232"/>
      <c r="BB3" s="229" t="s">
        <v>982</v>
      </c>
      <c r="BC3" s="235"/>
      <c r="BD3" s="235"/>
      <c r="BE3" s="230"/>
      <c r="BF3" s="59"/>
      <c r="BG3" s="223"/>
      <c r="BH3" s="224"/>
      <c r="BI3" s="224"/>
      <c r="BJ3" s="225"/>
      <c r="BK3" s="59"/>
      <c r="BL3" s="212" t="s">
        <v>990</v>
      </c>
      <c r="BM3" s="213"/>
      <c r="BN3" s="213"/>
      <c r="BO3" s="214"/>
      <c r="BP3" s="212" t="s">
        <v>773</v>
      </c>
      <c r="BQ3" s="213"/>
      <c r="BR3" s="21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1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/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 t="s">
        <v>1211</v>
      </c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 t="s">
        <v>1343</v>
      </c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1344</v>
      </c>
      <c r="M176" s="127" t="s">
        <v>1345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1346</v>
      </c>
      <c r="V176" s="105" t="s">
        <v>1347</v>
      </c>
      <c r="W176" s="104" t="s">
        <v>452</v>
      </c>
      <c r="X176" s="129" t="s">
        <v>455</v>
      </c>
      <c r="Y176" s="104"/>
      <c r="Z176" s="189" t="s">
        <v>1135</v>
      </c>
      <c r="AA176" s="190" t="s">
        <v>449</v>
      </c>
      <c r="AB176" s="190" t="s">
        <v>450</v>
      </c>
      <c r="AC176" s="191">
        <v>0.29166666666666669</v>
      </c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 t="s">
        <v>1348</v>
      </c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 t="s">
        <v>455</v>
      </c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 t="s">
        <v>1349</v>
      </c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 t="s">
        <v>455</v>
      </c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>
        <v>0</v>
      </c>
      <c r="AR178" s="108">
        <v>0</v>
      </c>
      <c r="AS178" s="108">
        <v>0</v>
      </c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>
        <v>0</v>
      </c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>
        <v>0</v>
      </c>
      <c r="BH178" s="16"/>
      <c r="BI178" s="16" t="s">
        <v>1322</v>
      </c>
      <c r="BJ178" s="16" t="s">
        <v>1322</v>
      </c>
      <c r="BK178" s="15"/>
      <c r="BL178" s="130"/>
      <c r="BM178" s="130"/>
      <c r="BN178" s="130"/>
      <c r="BO178" s="16" t="s">
        <v>1322</v>
      </c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 t="s">
        <v>455</v>
      </c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 t="s">
        <v>1343</v>
      </c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 t="s">
        <v>455</v>
      </c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>
        <v>0</v>
      </c>
      <c r="AR180" s="108">
        <v>0</v>
      </c>
      <c r="AS180" s="108">
        <v>0</v>
      </c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>
        <v>0</v>
      </c>
      <c r="BH180" s="16"/>
      <c r="BI180" s="16" t="s">
        <v>1322</v>
      </c>
      <c r="BJ180" s="16" t="s">
        <v>1322</v>
      </c>
      <c r="BK180" s="15"/>
      <c r="BL180" s="130"/>
      <c r="BM180" s="130"/>
      <c r="BN180" s="130"/>
      <c r="BO180" s="16" t="s">
        <v>1322</v>
      </c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 t="s">
        <v>455</v>
      </c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1322</v>
      </c>
      <c r="BJ181" s="16" t="s">
        <v>1322</v>
      </c>
      <c r="BK181" s="15"/>
      <c r="BL181" s="130"/>
      <c r="BM181" s="130"/>
      <c r="BN181" s="130"/>
      <c r="BO181" s="16" t="s">
        <v>1322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 t="s">
        <v>455</v>
      </c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>
        <v>0.30902777777777779</v>
      </c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 t="s">
        <v>1350</v>
      </c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 t="s">
        <v>455</v>
      </c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 t="s">
        <v>1343</v>
      </c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1351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1352</v>
      </c>
      <c r="V184" s="105" t="s">
        <v>1353</v>
      </c>
      <c r="W184" s="104" t="s">
        <v>452</v>
      </c>
      <c r="X184" s="129" t="s">
        <v>455</v>
      </c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 t="s">
        <v>1343</v>
      </c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 t="s">
        <v>455</v>
      </c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 t="s">
        <v>1211</v>
      </c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403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9" operator="equal">
      <formula>"NÃO"</formula>
    </cfRule>
    <cfRule type="cellIs" dxfId="187" priority="11990" operator="equal">
      <formula>"SIM"</formula>
    </cfRule>
  </conditionalFormatting>
  <conditionalFormatting sqref="AY6:AY1039">
    <cfRule type="expression" dxfId="186" priority="54445">
      <formula>#REF!=1</formula>
    </cfRule>
  </conditionalFormatting>
  <conditionalFormatting sqref="T6:T1039 BD6:BD1039 AX6:AX1039">
    <cfRule type="cellIs" dxfId="185" priority="54429" operator="equal">
      <formula>"ERRO"</formula>
    </cfRule>
  </conditionalFormatting>
  <conditionalFormatting sqref="BP6:BP1039">
    <cfRule type="cellIs" dxfId="184" priority="54424" operator="equal">
      <formula>"Produção e Intervalo"</formula>
    </cfRule>
    <cfRule type="cellIs" dxfId="183" priority="54425" operator="equal">
      <formula>"Aderente"</formula>
    </cfRule>
    <cfRule type="cellIs" dxfId="182" priority="54426" operator="equal">
      <formula>"Intervalo"</formula>
    </cfRule>
    <cfRule type="cellIs" dxfId="181" priority="54427" operator="equal">
      <formula>"Produção"</formula>
    </cfRule>
    <cfRule type="cellIs" dxfId="180" priority="54428" operator="equal">
      <formula>"ERRO"</formula>
    </cfRule>
  </conditionalFormatting>
  <conditionalFormatting sqref="BQ6:BR1039">
    <cfRule type="cellIs" dxfId="179" priority="54406" operator="equal">
      <formula>"*"</formula>
    </cfRule>
    <cfRule type="cellIs" dxfId="178" priority="54407" operator="greaterThanOrEqual">
      <formula>1</formula>
    </cfRule>
    <cfRule type="cellIs" dxfId="177" priority="54408" operator="lessThan">
      <formula>1</formula>
    </cfRule>
  </conditionalFormatting>
  <conditionalFormatting sqref="BJ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06" operator="equal">
      <formula>"OPORTUNIDADE"</formula>
    </cfRule>
  </conditionalFormatting>
  <conditionalFormatting sqref="X28:Y29">
    <cfRule type="cellIs" dxfId="175" priority="304" operator="equal">
      <formula>"NÃO"</formula>
    </cfRule>
    <cfRule type="cellIs" dxfId="174" priority="305" operator="equal">
      <formula>"SIM"</formula>
    </cfRule>
  </conditionalFormatting>
  <conditionalFormatting sqref="BJ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1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1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82" operator="equal">
      <formula>"OPORTUNIDADE"</formula>
    </cfRule>
  </conditionalFormatting>
  <conditionalFormatting sqref="Y39">
    <cfRule type="cellIs" dxfId="172" priority="280" operator="equal">
      <formula>"NÃO"</formula>
    </cfRule>
    <cfRule type="cellIs" dxfId="171" priority="281" operator="equal">
      <formula>"SIM"</formula>
    </cfRule>
  </conditionalFormatting>
  <conditionalFormatting sqref="X42:X43">
    <cfRule type="cellIs" dxfId="170" priority="279" operator="equal">
      <formula>"OPORTUNIDADE"</formula>
    </cfRule>
  </conditionalFormatting>
  <conditionalFormatting sqref="X42:X43">
    <cfRule type="cellIs" dxfId="169" priority="277" operator="equal">
      <formula>"NÃO"</formula>
    </cfRule>
    <cfRule type="cellIs" dxfId="168" priority="278" operator="equal">
      <formula>"SIM"</formula>
    </cfRule>
  </conditionalFormatting>
  <conditionalFormatting sqref="BJ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50" operator="equal">
      <formula>"OPORTUNIDADE"</formula>
    </cfRule>
  </conditionalFormatting>
  <conditionalFormatting sqref="X46:Y46 Y47:Y48 X47:X50">
    <cfRule type="cellIs" dxfId="166" priority="248" operator="equal">
      <formula>"NÃO"</formula>
    </cfRule>
    <cfRule type="cellIs" dxfId="165" priority="249" operator="equal">
      <formula>"SIM"</formula>
    </cfRule>
  </conditionalFormatting>
  <conditionalFormatting sqref="BJ3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22" operator="equal">
      <formula>"OPORTUNIDADE"</formula>
    </cfRule>
  </conditionalFormatting>
  <conditionalFormatting sqref="Y57">
    <cfRule type="cellIs" dxfId="163" priority="220" operator="equal">
      <formula>"NÃO"</formula>
    </cfRule>
    <cfRule type="cellIs" dxfId="162" priority="221" operator="equal">
      <formula>"SIM"</formula>
    </cfRule>
  </conditionalFormatting>
  <conditionalFormatting sqref="BJ3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4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4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9" operator="equal">
      <formula>"OPORTUNIDADE"</formula>
    </cfRule>
  </conditionalFormatting>
  <conditionalFormatting sqref="X52:X61">
    <cfRule type="cellIs" dxfId="160" priority="207" operator="equal">
      <formula>"NÃO"</formula>
    </cfRule>
    <cfRule type="cellIs" dxfId="159" priority="208" operator="equal">
      <formula>"SIM"</formula>
    </cfRule>
  </conditionalFormatting>
  <conditionalFormatting sqref="BJ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73" operator="equal">
      <formula>"OPORTUNIDADE"</formula>
    </cfRule>
  </conditionalFormatting>
  <conditionalFormatting sqref="Y73">
    <cfRule type="cellIs" dxfId="157" priority="171" operator="equal">
      <formula>"NÃO"</formula>
    </cfRule>
    <cfRule type="cellIs" dxfId="156" priority="172" operator="equal">
      <formula>"SIM"</formula>
    </cfRule>
  </conditionalFormatting>
  <conditionalFormatting sqref="X75">
    <cfRule type="cellIs" dxfId="155" priority="167" operator="equal">
      <formula>"OPORTUNIDADE"</formula>
    </cfRule>
  </conditionalFormatting>
  <conditionalFormatting sqref="X75">
    <cfRule type="cellIs" dxfId="154" priority="165" operator="equal">
      <formula>"NÃO"</formula>
    </cfRule>
    <cfRule type="cellIs" dxfId="153" priority="166" operator="equal">
      <formula>"SIM"</formula>
    </cfRule>
  </conditionalFormatting>
  <conditionalFormatting sqref="BJ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60" operator="equal">
      <formula>"OPORTUNIDADE"</formula>
    </cfRule>
  </conditionalFormatting>
  <conditionalFormatting sqref="X76:X77">
    <cfRule type="cellIs" dxfId="151" priority="158" operator="equal">
      <formula>"NÃO"</formula>
    </cfRule>
    <cfRule type="cellIs" dxfId="150" priority="159" operator="equal">
      <formula>"SIM"</formula>
    </cfRule>
  </conditionalFormatting>
  <conditionalFormatting sqref="BO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66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00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0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74:BO177 BO179 BO182:BO1039">
    <cfRule type="iconSet" priority="6232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74:BJ177 BJ179 BJ182:BJ1039">
    <cfRule type="iconSet" priority="62348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73">
      <iconSet showValue="0">
        <cfvo type="percent" val="0"/>
        <cfvo type="num" val="1"/>
        <cfvo type="num" val="1" gte="0"/>
      </iconSet>
    </cfRule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8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 BM168:BN168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67 BM169:BM1039" xr:uid="{83E6D9B7-9D50-48B7-9A7D-60667A977272}">
      <formula1>INDIRECT(SUBSTITUTE(BL6," ",""))</formula1>
    </dataValidation>
    <dataValidation type="list" allowBlank="1" showInputMessage="1" showErrorMessage="1" sqref="BN6:BN167 BN169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1355</v>
      </c>
      <c r="C4" s="161" t="s">
        <v>1356</v>
      </c>
      <c r="D4" s="161" t="s">
        <v>1357</v>
      </c>
      <c r="E4" s="161" t="s">
        <v>1358</v>
      </c>
      <c r="F4" s="161" t="s">
        <v>4</v>
      </c>
      <c r="G4" s="161" t="s">
        <v>1359</v>
      </c>
    </row>
    <row r="5" spans="2:7">
      <c r="B5" s="162" t="s">
        <v>1360</v>
      </c>
      <c r="C5" s="162">
        <v>257068</v>
      </c>
      <c r="D5" s="162" t="s">
        <v>1361</v>
      </c>
      <c r="E5" s="162" t="s">
        <v>1362</v>
      </c>
      <c r="F5" s="162" t="s">
        <v>1362</v>
      </c>
      <c r="G5" s="163">
        <v>46296</v>
      </c>
    </row>
    <row r="6" spans="2:7">
      <c r="B6" s="162" t="s">
        <v>1363</v>
      </c>
      <c r="C6" s="162" t="s">
        <v>624</v>
      </c>
      <c r="D6" s="162" t="s">
        <v>624</v>
      </c>
      <c r="E6" s="162" t="s">
        <v>624</v>
      </c>
      <c r="F6" s="162" t="s">
        <v>1364</v>
      </c>
      <c r="G6" s="163" t="s">
        <v>624</v>
      </c>
    </row>
    <row r="7" spans="2:7">
      <c r="B7" s="162" t="s">
        <v>1365</v>
      </c>
      <c r="C7" s="162">
        <v>257472</v>
      </c>
      <c r="D7" s="162" t="s">
        <v>1366</v>
      </c>
      <c r="E7" s="162" t="s">
        <v>1367</v>
      </c>
      <c r="F7" s="162" t="s">
        <v>1367</v>
      </c>
      <c r="G7" s="163">
        <v>45992</v>
      </c>
    </row>
    <row r="8" spans="2:7">
      <c r="B8" s="162" t="s">
        <v>1368</v>
      </c>
      <c r="C8" s="162">
        <v>260307</v>
      </c>
      <c r="D8" s="162" t="s">
        <v>1369</v>
      </c>
      <c r="E8" s="162" t="s">
        <v>1370</v>
      </c>
      <c r="F8" s="162" t="s">
        <v>1367</v>
      </c>
      <c r="G8" s="163">
        <v>46082</v>
      </c>
    </row>
    <row r="9" spans="2:7">
      <c r="B9" s="162" t="s">
        <v>1371</v>
      </c>
      <c r="C9" s="162">
        <v>333033</v>
      </c>
      <c r="D9" s="162" t="s">
        <v>1372</v>
      </c>
      <c r="E9" s="162" t="s">
        <v>1364</v>
      </c>
      <c r="F9" s="162" t="s">
        <v>1373</v>
      </c>
      <c r="G9" s="162" t="s">
        <v>624</v>
      </c>
    </row>
    <row r="10" spans="2:7">
      <c r="B10" s="162" t="s">
        <v>1374</v>
      </c>
      <c r="C10" s="162">
        <v>263576</v>
      </c>
      <c r="D10" s="162" t="s">
        <v>1375</v>
      </c>
      <c r="E10" s="162" t="s">
        <v>1364</v>
      </c>
      <c r="F10" s="162" t="s">
        <v>1364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1377</v>
      </c>
      <c r="E3" s="200" t="s">
        <v>1378</v>
      </c>
      <c r="F3" s="200" t="s">
        <v>1379</v>
      </c>
      <c r="G3" s="200" t="s">
        <v>1380</v>
      </c>
      <c r="H3" s="200" t="s">
        <v>1381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1382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1383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171" sqref="A171:T182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1385</v>
      </c>
      <c r="V1" s="250"/>
      <c r="W1" s="250"/>
    </row>
    <row r="2" spans="1:23" ht="15" customHeight="1">
      <c r="A2" s="87" t="s">
        <v>1386</v>
      </c>
      <c r="B2" s="87" t="s">
        <v>1387</v>
      </c>
      <c r="C2" s="87" t="s">
        <v>442</v>
      </c>
      <c r="D2" s="88" t="s">
        <v>1011</v>
      </c>
      <c r="E2" s="88" t="s">
        <v>4</v>
      </c>
      <c r="F2" s="88" t="s">
        <v>1388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1389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ZEB-ZCZ</v>
      </c>
      <c r="F173" s="145">
        <f>IF(SP_NORTE!B176="","*",SP_NORTE!B176)</f>
        <v>46066</v>
      </c>
      <c r="G173" s="145" t="str">
        <f>IF(SP_NORTE!D176="","*",SP_NORTE!D176)</f>
        <v>W54</v>
      </c>
      <c r="H173" s="145" t="str">
        <f>IF(SP_NORTE!E176="","*",SP_NORTE!E176)</f>
        <v>DESLOCAMENTO</v>
      </c>
      <c r="I173" s="145" t="str">
        <f>IF(SP_NORTE!G176="","*",SP_NORTE!G176)</f>
        <v>ZRU2</v>
      </c>
      <c r="J173" s="145" t="str">
        <f>IF(SP_NORTE!H176="","*",SP_NORTE!H176)</f>
        <v>ZEC</v>
      </c>
      <c r="K173" s="138" t="str">
        <f>IF(SP_NORTE!L176="","*",SP_NORTE!L176)</f>
        <v>ZRU-ZEC</v>
      </c>
      <c r="L173" s="138" t="str">
        <f>IF(SP_NORTE!M176="","*",SP_NORTE!M176)</f>
        <v>ZRUZEC</v>
      </c>
      <c r="M173" s="139">
        <f>IF(SP_NORTE!I176="","*",SP_NORTE!I176)</f>
        <v>73</v>
      </c>
      <c r="N173" s="144">
        <f>IF(SP_NORTE!J176="","*",SP_NORTE!J176)</f>
        <v>204</v>
      </c>
      <c r="O173" s="144">
        <f>IF(SP_NORTE!K176="","*",SP_NORTE!K176)</f>
        <v>262</v>
      </c>
      <c r="P173" s="143">
        <f>IF(SP_NORTE!N176="","*",SP_NORTE!N176)</f>
        <v>0.375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>Nelson</v>
      </c>
      <c r="T173" s="145" t="str">
        <f>IF(SP_NORTE!V176="","*",SP_NORTE!V176)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V48</v>
      </c>
      <c r="H174" s="145" t="str">
        <f>IF(SP_NORTE!E177="","*",SP_NORTE!E177)</f>
        <v>DESLOCAMENTO</v>
      </c>
      <c r="I174" s="145" t="str">
        <f>IF(SP_NORTE!G177="","*",SP_NORTE!G177)</f>
        <v>ZEH2</v>
      </c>
      <c r="J174" s="145" t="str">
        <f>IF(SP_NORTE!H177="","*",SP_NORTE!H177)</f>
        <v>ZDP</v>
      </c>
      <c r="K174" s="138" t="str">
        <f>IF(SP_NORTE!L177="","*",SP_NORTE!L177)</f>
        <v>ZEH-ZDP</v>
      </c>
      <c r="L174" s="138" t="str">
        <f>IF(SP_NORTE!M177="","*",SP_NORTE!M177)</f>
        <v>ZEHZDP</v>
      </c>
      <c r="M174" s="139">
        <f>IF(SP_NORTE!I177="","*",SP_NORTE!I177)</f>
        <v>73</v>
      </c>
      <c r="N174" s="144">
        <f>IF(SP_NORTE!J177="","*",SP_NORTE!J177)</f>
        <v>191</v>
      </c>
      <c r="O174" s="144">
        <f>IF(SP_NORTE!K177="","*",SP_NORTE!K177)</f>
        <v>302</v>
      </c>
      <c r="P174" s="143">
        <f>IF(SP_NORTE!N177="","*",SP_NORTE!N177)</f>
        <v>0.35416666666666669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 xml:space="preserve">Ezequiel </v>
      </c>
      <c r="T174" s="145" t="str">
        <f>IF(SP_NORTE!V177="","*",SP_NORTE!V177)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Contrato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V88</v>
      </c>
      <c r="H175" s="145" t="str">
        <f>IF(SP_NORTE!E178="","*",SP_NORTE!E178)</f>
        <v>MECANIZAÇÃO - SOCADORA</v>
      </c>
      <c r="I175" s="145" t="str">
        <f>IF(SP_NORTE!G178="","*",SP_NORTE!G178)</f>
        <v>ZPN2</v>
      </c>
      <c r="J175" s="145" t="str">
        <f>IF(SP_NORTE!H178="","*",SP_NORTE!H178)</f>
        <v>ZPN2</v>
      </c>
      <c r="K175" s="138" t="str">
        <f>IF(SP_NORTE!L178="","*",SP_NORTE!L178)</f>
        <v>ZCV-ZCT</v>
      </c>
      <c r="L175" s="138" t="str">
        <f>IF(SP_NORTE!M178="","*",SP_NORTE!M178)</f>
        <v>152ZCT</v>
      </c>
      <c r="M175" s="139">
        <f>IF(SP_NORTE!I178="","*",SP_NORTE!I178)</f>
        <v>73</v>
      </c>
      <c r="N175" s="144">
        <f>IF(SP_NORTE!J178="","*",SP_NORTE!J178)</f>
        <v>153.80000000000001</v>
      </c>
      <c r="O175" s="144">
        <f>IF(SP_NORTE!K178="","*",SP_NORTE!K178)</f>
        <v>151</v>
      </c>
      <c r="P175" s="143">
        <f>IF(SP_NORTE!N178="","*",SP_NORTE!N178)</f>
        <v>0.375</v>
      </c>
      <c r="Q175" s="143">
        <f>IF(SP_NORTE!O178="","*",SP_NORTE!O178)</f>
        <v>0.16666666666666666</v>
      </c>
      <c r="R175" s="145" t="str">
        <f>IF(SP_NORTE!P178="","*",CONCATENATE(SP_NORTE!P178," ",SP_NORTE!Q178))</f>
        <v>1020 M</v>
      </c>
      <c r="S175" s="145" t="str">
        <f>IF(SP_NORTE!U178="","*",SP_NORTE!U178)</f>
        <v>Antonioni</v>
      </c>
      <c r="T175" s="145" t="str">
        <f>IF(SP_NORTE!V178="","*",SP_NORTE!V178)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Oportunidade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PEDRO (TP-696)</v>
      </c>
      <c r="H176" s="145" t="str">
        <f>IF(SP_NORTE!E179="","*",SP_NORTE!E179)</f>
        <v>PDM - SOLDA</v>
      </c>
      <c r="I176" s="145" t="str">
        <f>IF(SP_NORTE!G179="","*",SP_NORTE!G179)</f>
        <v>-</v>
      </c>
      <c r="J176" s="145" t="str">
        <f>IF(SP_NORTE!H179="","*",SP_NORTE!H179)</f>
        <v>-</v>
      </c>
      <c r="K176" s="138" t="str">
        <f>IF(SP_NORTE!L179="","*",SP_NORTE!L179)</f>
        <v>ZCZ-ZZF</v>
      </c>
      <c r="L176" s="138" t="str">
        <f>IF(SP_NORTE!M179="","*",SP_NORTE!M179)</f>
        <v>101ZZF</v>
      </c>
      <c r="M176" s="139">
        <f>IF(SP_NORTE!I179="","*",SP_NORTE!I179)</f>
        <v>73</v>
      </c>
      <c r="N176" s="144">
        <f>IF(SP_NORTE!J179="","*",SP_NORTE!J179)</f>
        <v>102.4</v>
      </c>
      <c r="O176" s="144" t="str">
        <f>IF(SP_NORTE!K179="","*",SP_NORTE!K179)</f>
        <v>-</v>
      </c>
      <c r="P176" s="143">
        <f>IF(SP_NORTE!N179="","*",SP_NORTE!N179)</f>
        <v>0.375</v>
      </c>
      <c r="Q176" s="143">
        <f>IF(SP_NORTE!O179="","*",SP_NORTE!O179)</f>
        <v>6.25E-2</v>
      </c>
      <c r="R176" s="145" t="str">
        <f>IF(SP_NORTE!P179="","*",CONCATENATE(SP_NORTE!P179," ",SP_NORTE!Q179))</f>
        <v>1 Nº DE SOLDA</v>
      </c>
      <c r="S176" s="145" t="str">
        <f>IF(SP_NORTE!U179="","*",SP_NORTE!U179)</f>
        <v>Pedro</v>
      </c>
      <c r="T176" s="145" t="str">
        <f>IF(SP_NORTE!V179="","*",SP_NORTE!V179)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Contrato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ZCZ-ZTI</v>
      </c>
      <c r="F177" s="145">
        <f>IF(SP_NORTE!B180="","*",SP_NORTE!B180)</f>
        <v>46066</v>
      </c>
      <c r="G177" s="145" t="str">
        <f>IF(SP_NORTE!D180="","*",SP_NORTE!D180)</f>
        <v>MOD SPN</v>
      </c>
      <c r="H177" s="145" t="str">
        <f>IF(SP_NORTE!E180="","*",SP_NORTE!E180)</f>
        <v>BLOCO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ZMA-ZDG</v>
      </c>
      <c r="L177" s="138" t="str">
        <f>IF(SP_NORTE!M180="","*",SP_NORTE!M180)</f>
        <v>K47ZDG/ZMAK47</v>
      </c>
      <c r="M177" s="139">
        <f>IF(SP_NORTE!I180="","*",SP_NORTE!I180)</f>
        <v>73</v>
      </c>
      <c r="N177" s="144">
        <f>IF(SP_NORTE!J180="","*",SP_NORTE!J180)</f>
        <v>52</v>
      </c>
      <c r="O177" s="144">
        <f>IF(SP_NORTE!K180="","*",SP_NORTE!K180)</f>
        <v>43.1</v>
      </c>
      <c r="P177" s="143">
        <f>IF(SP_NORTE!N180="","*",SP_NORTE!N180)</f>
        <v>0.35416666666666669</v>
      </c>
      <c r="Q177" s="143">
        <f>IF(SP_NORTE!O180="","*",SP_NORTE!O180)</f>
        <v>0.16666666666666666</v>
      </c>
      <c r="R177" s="145" t="str">
        <f>IF(SP_NORTE!P180="","*",CONCATENATE(SP_NORTE!P180," ",SP_NORTE!Q180))</f>
        <v>1 BINÁRIO</v>
      </c>
      <c r="S177" s="145" t="str">
        <f>IF(SP_NORTE!U180="","*",SP_NORTE!U180)</f>
        <v>Luiz Granado</v>
      </c>
      <c r="T177" s="145" t="str">
        <f>IF(SP_NORTE!V180="","*",SP_NORTE!V180)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V40</v>
      </c>
      <c r="H178" s="145" t="str">
        <f>IF(SP_NORTE!E181="","*",SP_NORTE!E181)</f>
        <v>MODERNIZAÇÃO - SOCADORA</v>
      </c>
      <c r="I178" s="145" t="str">
        <f>IF(SP_NORTE!G181="","*",SP_NORTE!G181)</f>
        <v>K58K592</v>
      </c>
      <c r="J178" s="145" t="str">
        <f>IF(SP_NORTE!H181="","*",SP_NORTE!H181)</f>
        <v>K58K592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0.33333333333333331</v>
      </c>
      <c r="Q178" s="143">
        <f>IF(SP_NORTE!O181="","*",SP_NORTE!O181)</f>
        <v>6.9444444444444447E-4</v>
      </c>
      <c r="R178" s="145" t="str">
        <f>IF(SP_NORTE!P181="","*",CONCATENATE(SP_NORTE!P181," ",SP_NORTE!Q181))</f>
        <v>3584 M</v>
      </c>
      <c r="S178" s="145" t="str">
        <f>IF(SP_NORTE!U181="","*",SP_NORTE!U181)</f>
        <v>Antonioni</v>
      </c>
      <c r="T178" s="145" t="str">
        <f>IF(SP_NORTE!V181="","*",SP_NORTE!V181)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Oportunidade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V95</v>
      </c>
      <c r="H179" s="145" t="str">
        <f>IF(SP_NORTE!E182="","*",SP_NORTE!E182)</f>
        <v>DESLOCAMENTO</v>
      </c>
      <c r="I179" s="145" t="str">
        <f>IF(SP_NORTE!G182="","*",SP_NORTE!G182)</f>
        <v>ZMA2</v>
      </c>
      <c r="J179" s="145" t="str">
        <f>IF(SP_NORTE!H182="","*",SP_NORTE!H182)</f>
        <v>ZYU</v>
      </c>
      <c r="K179" s="138" t="str">
        <f>IF(SP_NORTE!L182="","*",SP_NORTE!L182)</f>
        <v>ZMA-ZYU</v>
      </c>
      <c r="L179" s="138" t="str">
        <f>IF(SP_NORTE!M182="","*",SP_NORTE!M182)</f>
        <v>ZMAZYU</v>
      </c>
      <c r="M179" s="139">
        <f>IF(SP_NORTE!I182="","*",SP_NORTE!I182)</f>
        <v>73</v>
      </c>
      <c r="N179" s="144">
        <f>IF(SP_NORTE!J182="","*",SP_NORTE!J182)</f>
        <v>42</v>
      </c>
      <c r="O179" s="144" t="str">
        <f>IF(SP_NORTE!K182="","*",SP_NORTE!K182)</f>
        <v>-</v>
      </c>
      <c r="P179" s="143">
        <f>IF(SP_NORTE!N182="","*",SP_NORTE!N182)</f>
        <v>0.3125</v>
      </c>
      <c r="Q179" s="143">
        <f>IF(SP_NORTE!O182="","*",SP_NORTE!O182)</f>
        <v>4.1666666666666664E-2</v>
      </c>
      <c r="R179" s="145" t="str">
        <f>IF(SP_NORTE!P182="","*",CONCATENATE(SP_NORTE!P182," ",SP_NORTE!Q182))</f>
        <v>1 BINÁRIO</v>
      </c>
      <c r="S179" s="145" t="str">
        <f>IF(SP_NORTE!U182="","*",SP_NORTE!U182)</f>
        <v>Luiz Granado</v>
      </c>
      <c r="T179" s="145" t="str">
        <f>IF(SP_NORTE!V182="","*",SP_NORTE!V182)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ANTONIO (TF-681)</v>
      </c>
      <c r="H180" s="145" t="str">
        <f>IF(SP_NORTE!E183="","*",SP_NORTE!E183)</f>
        <v>PDM - SOLDA</v>
      </c>
      <c r="I180" s="145" t="str">
        <f>IF(SP_NORTE!G183="","*",SP_NORTE!G183)</f>
        <v>-</v>
      </c>
      <c r="J180" s="145" t="str">
        <f>IF(SP_NORTE!H183="","*",SP_NORTE!H183)</f>
        <v>-</v>
      </c>
      <c r="K180" s="138" t="str">
        <f>IF(SP_NORTE!L183="","*",SP_NORTE!L183)</f>
        <v>ZZR-ZDZ</v>
      </c>
      <c r="L180" s="138" t="str">
        <f>IF(SP_NORTE!M183="","*",SP_NORTE!M183)</f>
        <v>K14K18</v>
      </c>
      <c r="M180" s="139">
        <f>IF(SP_NORTE!I183="","*",SP_NORTE!I183)</f>
        <v>73</v>
      </c>
      <c r="N180" s="144">
        <f>IF(SP_NORTE!J183="","*",SP_NORTE!J183)</f>
        <v>16.8</v>
      </c>
      <c r="O180" s="144" t="str">
        <f>IF(SP_NORTE!K183="","*",SP_NORTE!K183)</f>
        <v>-</v>
      </c>
      <c r="P180" s="143">
        <f>IF(SP_NORTE!N183="","*",SP_NORTE!N183)</f>
        <v>0.375</v>
      </c>
      <c r="Q180" s="143">
        <f>IF(SP_NORTE!O183="","*",SP_NORTE!O183)</f>
        <v>6.25E-2</v>
      </c>
      <c r="R180" s="145" t="str">
        <f>IF(SP_NORTE!P183="","*",CONCATENATE(SP_NORTE!P183," ",SP_NORTE!Q183))</f>
        <v>1 Nº DE SOLDA</v>
      </c>
      <c r="S180" s="145" t="str">
        <f>IF(SP_NORTE!U183="","*",SP_NORTE!U183)</f>
        <v xml:space="preserve">Antonio  </v>
      </c>
      <c r="T180" s="145" t="str">
        <f>IF(SP_NORTE!V183="","*",SP_NORTE!V183)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ZRX-ZTI</v>
      </c>
      <c r="F181" s="145">
        <f>IF(SP_NORTE!B184="","*",SP_NORTE!B184)</f>
        <v>46066</v>
      </c>
      <c r="G181" s="145" t="str">
        <f>IF(SP_NORTE!D184="","*",SP_NORTE!D184)</f>
        <v xml:space="preserve">TURMA FIXA VIA </v>
      </c>
      <c r="H181" s="145" t="str">
        <f>IF(SP_NORTE!E184="","*",SP_NORTE!E184)</f>
        <v>PDM - AMV - JACARÉ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ZQX-ZOX</v>
      </c>
      <c r="L181" s="138" t="str">
        <f>IF(SP_NORTE!M184="","*",SP_NORTE!M184)</f>
        <v>ZOXS</v>
      </c>
      <c r="M181" s="139">
        <f>IF(SP_NORTE!I184="","*",SP_NORTE!I184)</f>
        <v>70</v>
      </c>
      <c r="N181" s="144">
        <f>IF(SP_NORTE!J184="","*",SP_NORTE!J184)</f>
        <v>156.1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PEÇAS</v>
      </c>
      <c r="S181" s="145" t="str">
        <f>IF(SP_NORTE!U184="","*",SP_NORTE!U184)</f>
        <v>Marcone</v>
      </c>
      <c r="T181" s="145" t="str">
        <f>IF(SP_NORTE!V184="","*",SP_NORTE!V184)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Contrato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>V83</v>
      </c>
      <c r="H182" s="145" t="str">
        <f>IF(SP_NORTE!E185="","*",SP_NORTE!E185)</f>
        <v>MECANIZAÇÃO - SOCADORA</v>
      </c>
      <c r="I182" s="145" t="str">
        <f>IF(SP_NORTE!G185="","*",SP_NORTE!G185)</f>
        <v>ZIQ2</v>
      </c>
      <c r="J182" s="145" t="str">
        <f>IF(SP_NORTE!H185="","*",SP_NORTE!H185)</f>
        <v>ZIQ2</v>
      </c>
      <c r="K182" s="138" t="str">
        <f>IF(SP_NORTE!L185="","*",SP_NORTE!L185)</f>
        <v>ZRQ-ZQX</v>
      </c>
      <c r="L182" s="138" t="str">
        <f>IF(SP_NORTE!M185="","*",SP_NORTE!M185)</f>
        <v>139ZQX1</v>
      </c>
      <c r="M182" s="139">
        <f>IF(SP_NORTE!I185="","*",SP_NORTE!I185)</f>
        <v>70</v>
      </c>
      <c r="N182" s="144">
        <f>IF(SP_NORTE!J185="","*",SP_NORTE!J185)</f>
        <v>139.19999999999999</v>
      </c>
      <c r="O182" s="144">
        <f>IF(SP_NORTE!K185="","*",SP_NORTE!K185)</f>
        <v>135</v>
      </c>
      <c r="P182" s="143">
        <f>IF(SP_NORTE!N185="","*",SP_NORTE!N185)</f>
        <v>0.33333333333333331</v>
      </c>
      <c r="Q182" s="143">
        <f>IF(SP_NORTE!O185="","*",SP_NORTE!O185)</f>
        <v>8.3333333333333329E-2</v>
      </c>
      <c r="R182" s="145" t="str">
        <f>IF(SP_NORTE!P185="","*",CONCATENATE(SP_NORTE!P185," ",SP_NORTE!Q185))</f>
        <v>480 M</v>
      </c>
      <c r="S182" s="145" t="str">
        <f>IF(SP_NORTE!U185="","*",SP_NORTE!U185)</f>
        <v>Antonioni</v>
      </c>
      <c r="T182" s="145" t="str">
        <f>IF(SP_NORTE!V185="","*",SP_NORTE!V185)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40"/>
        <filter val="V48"/>
        <filter val="V83"/>
        <filter val="V87"/>
        <filter val="V88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1390</v>
      </c>
      <c r="C2" s="121" t="s">
        <v>997</v>
      </c>
      <c r="D2" s="76" t="s">
        <v>999</v>
      </c>
      <c r="E2" s="76" t="s">
        <v>1391</v>
      </c>
      <c r="F2" s="99" t="s">
        <v>1392</v>
      </c>
      <c r="G2" s="76" t="s">
        <v>1393</v>
      </c>
      <c r="H2" s="76" t="s">
        <v>1394</v>
      </c>
      <c r="I2" s="76" t="s">
        <v>1395</v>
      </c>
      <c r="J2" s="76" t="s">
        <v>1396</v>
      </c>
      <c r="K2" s="78" t="s">
        <v>1397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OPORTUNIDADE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OPORTUNIDADE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OPORTUNIDADE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OPORTUNIDADE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OPORTUNIDADE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1398</v>
      </c>
      <c r="D5" s="252"/>
      <c r="E5" s="252"/>
      <c r="F5" s="252"/>
      <c r="G5" s="252"/>
      <c r="H5" s="252"/>
      <c r="I5" s="252"/>
      <c r="J5" s="253"/>
      <c r="K5" s="254" t="s">
        <v>1399</v>
      </c>
      <c r="L5" s="255"/>
      <c r="M5" s="255"/>
      <c r="N5" s="255"/>
      <c r="O5" s="256" t="s">
        <v>1400</v>
      </c>
      <c r="P5" s="257"/>
    </row>
    <row r="6" spans="1:16" s="74" customFormat="1" ht="15" customHeight="1">
      <c r="A6" s="66" t="s">
        <v>1388</v>
      </c>
      <c r="B6" s="75" t="s">
        <v>1387</v>
      </c>
      <c r="C6" s="76" t="s">
        <v>1011</v>
      </c>
      <c r="D6" s="77" t="s">
        <v>1012</v>
      </c>
      <c r="E6" s="76" t="s">
        <v>1401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1402</v>
      </c>
      <c r="M6" s="80" t="s">
        <v>642</v>
      </c>
      <c r="N6" s="81" t="s">
        <v>1006</v>
      </c>
      <c r="O6" s="158" t="s">
        <v>1049</v>
      </c>
      <c r="P6" s="132" t="s">
        <v>1403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>
        <f>IF(SP_NORTE!BG178="","*",SP_NORTE!BG178)</f>
        <v>0</v>
      </c>
      <c r="P142" s="147" t="str">
        <f>IF($A$2=1,IF(SP_NORTE!BI178="","*",SP_NORTE!BI178),IF(SP_NORTE!BJ178="","*",SP_NORTE!BJ178))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>
        <f>IF(SP_NORTE!BG180="","*",SP_NORTE!BG180)</f>
        <v>0</v>
      </c>
      <c r="P144" s="147" t="str">
        <f>IF($A$2=1,IF(SP_NORTE!BI180="","*",SP_NORTE!BI180),IF(SP_NORTE!BJ180="","*",SP_NORTE!BJ180))</f>
        <v>Sem oportunidade de faixa, fluxo de trens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>
        <f>IF(SP_NORTE!BG181="","*",SP_NORTE!BG181)</f>
        <v>0</v>
      </c>
      <c r="P145" s="147" t="str">
        <f>IF($A$2=1,IF(SP_NORTE!BI181="","*",SP_NORTE!BI181),IF(SP_NORTE!BJ181="","*",SP_NORTE!BJ181))</f>
        <v>Sem oportunidade de faixa, fluxo de trens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2026-02-13T11:09:28Z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