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04" documentId="120_S{118792C3-22EF-5104-A093-F22BFE3913F3}" xr6:coauthVersionLast="47" xr6:coauthVersionMax="47" xr10:uidLastSave="{64FEB19A-85BB-4309-A6A5-57B7BD36D46A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7" i="1" l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<sst xmlns="http://schemas.openxmlformats.org/spreadsheetml/2006/main" count="7739" uniqueCount="1689">
  <si>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</si>
  <si>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</si>
  <si>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</si>
  <si>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</si>
  <si>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</si>
  <si>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</si>
  <si>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</si>
  <si>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</si>
  <si>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</si>
  <si>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</si>
  <si>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</si>
  <si>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</si>
  <si>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</si>
  <si>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</si>
  <si>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</si>
  <si>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</si>
  <si>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</si>
  <si>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</si>
  <si>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</si>
  <si>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</si>
  <si>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</si>
  <si>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</si>
  <si>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</si>
  <si>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</si>
  <si>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</si>
  <si>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</si>
  <si>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</si>
  <si>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</si>
  <si>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</si>
  <si>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</si>
  <si>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</si>
  <si>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</si>
  <si>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</si>
  <si>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</si>
  <si>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</si>
  <si>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</si>
  <si>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</si>
  <si>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</si>
  <si>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</si>
  <si>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</si>
  <si>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</si>
  <si>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</si>
  <si>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</si>
  <si>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</si>
  <si>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</si>
  <si>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</si>
  <si>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</si>
  <si>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</si>
  <si>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</si>
  <si>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</si>
  <si>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</si>
  <si>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</si>
  <si>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</si>
  <si>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</si>
  <si>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</si>
  <si>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</si>
  <si>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</si>
  <si>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</si>
  <si>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</si>
  <si>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</si>
  <si>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</si>
  <si>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</si>
  <si>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</si>
  <si>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</si>
  <si>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</si>
  <si>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</si>
  <si>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</si>
  <si>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</si>
  <si>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</si>
  <si>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</si>
  <si>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</si>
  <si>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</si>
  <si>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</si>
  <si>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</si>
  <si>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</si>
  <si>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</si>
  <si>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</si>
  <si>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</si>
  <si>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</si>
  <si>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</si>
  <si>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</si>
  <si>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</si>
  <si>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</si>
  <si>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</si>
  <si>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</si>
  <si>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</si>
  <si>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</si>
  <si>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</si>
  <si>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</si>
  <si>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</si>
  <si>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</si>
  <si>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</si>
  <si>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</si>
  <si>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</si>
  <si>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</si>
  <si>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</si>
  <si>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</si>
  <si>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</si>
  <si>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</si>
  <si>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</si>
  <si>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</si>
  <si>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</si>
  <si>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</si>
  <si>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</si>
  <si>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</si>
  <si>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</si>
  <si>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</si>
  <si>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</si>
  <si>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</si>
  <si>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</si>
  <si>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</si>
  <si>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</si>
  <si>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</si>
  <si>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</si>
  <si>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</si>
  <si>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</si>
  <si>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</si>
  <si>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</si>
  <si>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</si>
  <si>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</si>
  <si>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</si>
  <si>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</si>
  <si>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</si>
  <si>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</si>
  <si>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</si>
  <si>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</si>
  <si>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</si>
  <si>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</si>
  <si>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</si>
  <si>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</si>
  <si>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</si>
  <si>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</si>
  <si>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</si>
  <si>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</si>
  <si>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</si>
  <si>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</si>
  <si>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</si>
  <si>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</si>
  <si>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</si>
  <si>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</si>
  <si>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</si>
  <si>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</si>
  <si>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</si>
  <si>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</si>
  <si>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</si>
  <si>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</si>
  <si>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</si>
  <si>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</si>
  <si>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</si>
  <si>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</si>
  <si>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</si>
  <si>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</si>
  <si>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</si>
  <si>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</si>
  <si>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</si>
  <si>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</si>
  <si>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</si>
  <si>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</si>
  <si>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</si>
  <si>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</si>
  <si>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</si>
  <si>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</si>
  <si>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</si>
  <si>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</si>
  <si>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</si>
  <si>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</si>
  <si>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</si>
  <si>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</si>
  <si>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</si>
  <si>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</si>
  <si>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</si>
  <si>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</si>
  <si>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</si>
  <si>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</si>
  <si>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</si>
  <si>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</si>
  <si>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</si>
  <si>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</si>
  <si>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</si>
  <si>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</si>
  <si>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</si>
  <si>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</si>
  <si>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</si>
  <si>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</si>
  <si>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</si>
  <si>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</si>
  <si>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</si>
  <si>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</si>
  <si>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</si>
  <si>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</si>
  <si>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</si>
  <si>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</si>
  <si>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</si>
  <si>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</si>
  <si>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</si>
  <si>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</si>
  <si>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</si>
  <si>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</si>
  <si>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</si>
  <si>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</si>
  <si>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</si>
  <si>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</si>
  <si>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</si>
  <si>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</si>
  <si>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</si>
  <si>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</si>
  <si>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</si>
  <si>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</si>
  <si>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</si>
  <si>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</si>
  <si>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</si>
  <si>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</si>
  <si>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</si>
  <si>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</si>
  <si>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</si>
  <si>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</si>
  <si>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</si>
  <si>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</si>
  <si>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</si>
  <si>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</si>
  <si>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</si>
  <si>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</si>
  <si>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</si>
  <si>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</si>
  <si>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</si>
  <si>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</si>
  <si>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</si>
  <si>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</si>
  <si>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</si>
  <si>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</si>
  <si>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</si>
  <si>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</si>
  <si>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</si>
  <si>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</si>
  <si>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</si>
  <si>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</si>
  <si>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</si>
  <si>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</si>
  <si>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</si>
  <si>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</si>
  <si>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</si>
  <si>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</si>
  <si>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</si>
  <si>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</si>
  <si>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</si>
  <si>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</si>
  <si>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</si>
  <si>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</si>
  <si>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</si>
  <si>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</si>
  <si>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</si>
  <si>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</si>
  <si>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</si>
  <si>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</si>
  <si>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</si>
  <si>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</si>
  <si>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</si>
  <si>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</si>
  <si>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</si>
  <si>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</si>
  <si>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</si>
  <si>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</si>
  <si>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</si>
  <si>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</si>
  <si>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</si>
  <si>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</si>
  <si>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</si>
  <si>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</si>
  <si>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</si>
  <si>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</si>
  <si>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</si>
  <si>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</si>
  <si>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</si>
  <si>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</si>
  <si>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</si>
  <si>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</si>
  <si>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</si>
  <si>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</si>
  <si>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</si>
  <si>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</si>
  <si>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</si>
  <si>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</si>
  <si>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</si>
  <si>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</si>
  <si>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</si>
  <si>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</si>
  <si>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</si>
  <si>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</si>
  <si>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</si>
  <si>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</si>
  <si>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</si>
  <si>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</si>
  <si>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</si>
  <si>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</si>
  <si>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</si>
  <si>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</si>
  <si>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</si>
  <si>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</si>
  <si>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</si>
  <si>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</si>
  <si>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</si>
  <si>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</si>
  <si>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</si>
  <si>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</si>
  <si>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</si>
  <si>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</si>
  <si>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</si>
  <si>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</si>
  <si>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</si>
  <si>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</si>
  <si>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</si>
  <si>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</si>
  <si>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</si>
  <si>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</si>
  <si>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</si>
  <si>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</si>
  <si>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</si>
  <si>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</si>
  <si>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</si>
  <si>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</si>
  <si>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</si>
  <si>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</si>
  <si>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</si>
  <si>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</si>
  <si>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</si>
  <si>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</si>
  <si>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</si>
  <si>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</si>
  <si>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</si>
  <si>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</si>
  <si>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</si>
  <si>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</si>
  <si>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</si>
  <si>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</si>
  <si>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</si>
  <si>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</si>
  <si>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</si>
  <si>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</si>
  <si>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</si>
  <si>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</si>
  <si>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</si>
  <si>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</si>
  <si>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</si>
  <si>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</si>
  <si>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</si>
  <si>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</si>
  <si>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</si>
  <si>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</si>
  <si>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</si>
  <si>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</si>
  <si>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</si>
  <si>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</si>
  <si>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</si>
  <si>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</si>
  <si>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</si>
  <si>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</si>
  <si>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</si>
  <si>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</si>
  <si>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</si>
  <si>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</si>
  <si>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</si>
  <si>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</si>
  <si>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</si>
  <si>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</si>
  <si>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</si>
  <si>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</si>
  <si>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</si>
  <si>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</si>
  <si>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</si>
  <si>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</si>
  <si>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</si>
  <si>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</si>
  <si>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</si>
  <si>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</si>
  <si>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</si>
  <si>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</si>
  <si>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</si>
  <si>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</si>
  <si>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</si>
  <si>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</si>
  <si>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</si>
  <si>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</si>
  <si>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</si>
  <si>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</si>
  <si>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</si>
  <si>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</si>
  <si>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</si>
  <si>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</si>
  <si>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</si>
  <si>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</si>
  <si>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</si>
  <si>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</si>
  <si>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</si>
  <si>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</si>
  <si>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</si>
  <si>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</si>
  <si>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</si>
  <si>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</si>
  <si>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</si>
  <si>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</si>
  <si>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</si>
  <si>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</si>
  <si>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</si>
  <si>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</si>
  <si>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</si>
  <si>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</si>
  <si>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</si>
  <si>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</si>
  <si>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</si>
  <si>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</si>
  <si>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</si>
  <si>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</si>
  <si>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</si>
  <si>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</si>
  <si>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</si>
  <si>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</si>
  <si>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</si>
  <si>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</si>
  <si>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</si>
  <si>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</si>
  <si>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</si>
  <si>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</si>
  <si>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</si>
  <si>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</si>
  <si>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</si>
  <si>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</si>
  <si>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</si>
  <si>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</si>
  <si>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</si>
  <si>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</si>
  <si>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</si>
  <si>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</si>
  <si>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</si>
  <si>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</si>
  <si>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</si>
  <si>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</si>
  <si>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</si>
  <si>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</si>
  <si>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</si>
  <si>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</si>
  <si>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</si>
  <si>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</si>
  <si>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</si>
  <si>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</si>
  <si>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</si>
  <si>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</si>
  <si>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</si>
  <si>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</si>
  <si>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</si>
  <si>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</si>
  <si>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</si>
  <si>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</si>
  <si>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</si>
  <si>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</si>
  <si>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</si>
  <si>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</si>
  <si>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</si>
  <si>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</si>
  <si>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</si>
  <si>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</si>
  <si>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</si>
  <si>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</si>
  <si>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</si>
  <si>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</si>
  <si>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</si>
  <si>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</si>
  <si>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</si>
  <si>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</si>
  <si>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</si>
  <si>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</si>
  <si>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</si>
  <si>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</si>
  <si>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</si>
  <si>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</si>
  <si>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</si>
  <si>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</si>
  <si>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</si>
  <si>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</si>
  <si>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</si>
  <si>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</si>
  <si>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</si>
  <si>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</si>
  <si>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</si>
  <si>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</si>
  <si>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</si>
  <si>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</si>
  <si>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</si>
  <si>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</si>
  <si>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</si>
  <si>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</si>
  <si>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</si>
  <si>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</si>
  <si>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</si>
  <si>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</si>
  <si>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</si>
  <si>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</si>
  <si>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</si>
  <si>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</si>
  <si>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</si>
  <si>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</si>
  <si>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</si>
  <si>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</si>
  <si>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</si>
  <si>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</si>
  <si>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</si>
  <si>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</si>
  <si>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</si>
  <si>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</si>
  <si>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</si>
  <si>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</si>
  <si>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</si>
  <si>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</si>
  <si>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</si>
  <si>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</si>
  <si>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</si>
  <si>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</si>
  <si>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</si>
  <si>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</si>
  <si>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</si>
  <si>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</si>
  <si>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</si>
  <si>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</si>
  <si>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</si>
  <si>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</si>
  <si>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</si>
  <si>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</si>
  <si>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</si>
  <si>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</si>
  <si>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</si>
  <si>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</si>
  <si>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</si>
  <si>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</si>
  <si>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</si>
  <si>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</si>
  <si>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</si>
  <si>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</si>
  <si>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</si>
  <si>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</si>
  <si>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</si>
  <si>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</si>
  <si>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</si>
  <si>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</si>
  <si>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</si>
  <si>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</si>
  <si>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</si>
  <si>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</si>
  <si>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</si>
  <si>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</si>
  <si>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</si>
  <si>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</si>
  <si>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</si>
  <si>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</si>
  <si>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</si>
  <si>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</si>
  <si>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</si>
  <si>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</si>
  <si>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</si>
  <si>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</si>
  <si>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</si>
  <si>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</si>
  <si>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</si>
  <si>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</si>
  <si>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</si>
  <si>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</si>
  <si>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</si>
  <si>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</si>
  <si>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</si>
  <si>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</si>
  <si>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</si>
  <si>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</si>
  <si>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</si>
  <si>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</si>
  <si>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</si>
  <si>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</si>
  <si>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</si>
  <si>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</si>
  <si>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</si>
  <si>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</si>
  <si>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</si>
  <si>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</si>
  <si>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</si>
  <si>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</si>
  <si>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</si>
  <si>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</si>
  <si>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</si>
  <si>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</si>
  <si>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</si>
  <si>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</si>
  <si>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</si>
  <si>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</si>
  <si>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</si>
  <si>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</si>
  <si>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</si>
  <si>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</si>
  <si>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</si>
  <si>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</si>
  <si>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</si>
  <si>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</si>
  <si>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</si>
  <si>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</si>
  <si>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</si>
  <si>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</si>
  <si>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</si>
  <si>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</si>
  <si>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</si>
  <si>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</si>
  <si>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</si>
  <si>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</si>
  <si>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</si>
  <si>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</si>
  <si>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</si>
  <si>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</si>
  <si>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</si>
  <si>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</si>
  <si>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</si>
  <si>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</si>
  <si>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</si>
  <si>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</si>
  <si>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</si>
  <si>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</si>
  <si>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</si>
  <si>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</si>
  <si>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</si>
  <si>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</si>
  <si>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</si>
  <si>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</si>
  <si>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</si>
  <si>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</si>
  <si>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</si>
  <si>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</si>
  <si>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</si>
  <si>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</si>
  <si>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</si>
  <si>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</si>
  <si>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</si>
  <si>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</si>
  <si>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</si>
  <si>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</si>
  <si>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</si>
  <si>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</si>
  <si>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</si>
  <si>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</si>
  <si>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</si>
  <si>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</si>
  <si>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</si>
  <si>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</si>
  <si>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</si>
  <si>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</si>
  <si>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</si>
  <si>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</si>
  <si>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</si>
  <si>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</si>
  <si>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</si>
  <si>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</si>
  <si>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</si>
  <si>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</si>
  <si>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</si>
  <si>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</si>
  <si>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</si>
  <si>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</si>
  <si>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</si>
  <si>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</si>
  <si>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</si>
  <si>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</si>
  <si>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</si>
  <si>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</si>
  <si>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</si>
  <si>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</si>
  <si>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</si>
  <si>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</si>
  <si>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</si>
  <si>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</si>
  <si>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</si>
  <si>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</si>
  <si>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</si>
  <si>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</si>
  <si>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</si>
  <si>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</si>
  <si>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</si>
  <si>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</si>
  <si>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</si>
  <si>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</si>
  <si>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</si>
  <si>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</si>
  <si>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</si>
  <si>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</si>
  <si>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</si>
  <si>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</si>
  <si>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</si>
  <si>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</si>
  <si>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</si>
  <si>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</si>
  <si>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</si>
  <si>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</si>
  <si>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</si>
  <si>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</si>
  <si>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</si>
  <si>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</si>
  <si>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</si>
  <si>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</si>
  <si>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</si>
  <si>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</si>
  <si>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</si>
  <si>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</si>
  <si>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</si>
  <si>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</si>
  <si>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</si>
  <si>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</si>
  <si>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</si>
  <si>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</si>
  <si>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</si>
  <si>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</si>
  <si>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</si>
  <si>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</si>
  <si>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</si>
  <si>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</si>
  <si>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</si>
  <si>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</si>
  <si>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</si>
  <si>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</si>
  <si>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</si>
  <si>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</si>
  <si>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</si>
  <si>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</si>
  <si>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</si>
  <si>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</si>
  <si>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</si>
  <si>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</si>
  <si>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</si>
  <si>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</si>
  <si>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</si>
  <si>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</si>
  <si>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</si>
  <si>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</si>
  <si>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</si>
  <si>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</si>
  <si>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</si>
  <si>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</si>
  <si>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</si>
  <si>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</si>
  <si>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</si>
  <si>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</si>
  <si>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</si>
  <si>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</si>
  <si>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</si>
  <si>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</si>
  <si>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</si>
  <si>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</si>
  <si>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</si>
  <si>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</si>
  <si>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</si>
  <si>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</si>
  <si>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</si>
  <si>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</si>
  <si>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</si>
  <si>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</si>
  <si>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</si>
  <si>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</si>
  <si>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</si>
  <si>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</si>
  <si>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</si>
  <si>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</si>
  <si>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</si>
  <si>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</si>
  <si>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</si>
  <si>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</si>
  <si>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</si>
  <si>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</si>
  <si>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</si>
  <si>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</si>
  <si>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</si>
  <si>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</si>
  <si>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</si>
  <si>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</si>
  <si>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</si>
  <si>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</si>
  <si>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</si>
  <si>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</si>
  <si>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</si>
  <si>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</si>
  <si>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</si>
  <si>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</si>
  <si>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</si>
  <si>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</si>
  <si>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</si>
  <si>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</si>
  <si>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</si>
  <si>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</si>
  <si>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</si>
  <si>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</si>
  <si>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</si>
  <si>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</si>
  <si>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</si>
  <si>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</si>
  <si>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</si>
  <si>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</si>
  <si>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</si>
  <si>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</si>
  <si>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</si>
  <si>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</si>
  <si>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</si>
  <si>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</si>
  <si>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</si>
  <si>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</si>
  <si>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</si>
  <si>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</si>
  <si>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</si>
  <si>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</si>
  <si>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</si>
  <si>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</si>
  <si>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</si>
  <si>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</si>
  <si>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</si>
  <si>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</si>
  <si>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</si>
  <si>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</si>
  <si>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</si>
  <si>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</si>
  <si>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</si>
  <si>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</si>
  <si>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</si>
  <si>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</si>
  <si>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</si>
  <si>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</si>
  <si>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</si>
  <si>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</si>
  <si>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</si>
  <si>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</si>
  <si>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</si>
  <si>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</si>
  <si>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</si>
  <si>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</si>
  <si>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</si>
  <si>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</si>
  <si>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</si>
  <si>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</si>
  <si>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</si>
  <si>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</si>
  <si>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</si>
  <si>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</si>
  <si>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</si>
  <si>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</si>
  <si>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</si>
  <si>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</si>
  <si>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</si>
  <si>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</si>
  <si>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</si>
  <si>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</si>
  <si>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</si>
  <si>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</si>
  <si>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</si>
  <si>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</si>
  <si>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</si>
  <si>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</si>
  <si>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</si>
  <si>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</si>
  <si>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</si>
  <si>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</si>
  <si>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</si>
  <si>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</si>
  <si>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</si>
  <si>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</si>
  <si>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</si>
  <si>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</si>
  <si>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</si>
  <si>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</si>
  <si>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</si>
  <si>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</si>
  <si>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</si>
  <si>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</si>
  <si>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</si>
  <si>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</si>
  <si>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</si>
  <si>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</si>
  <si>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</si>
  <si>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</si>
  <si>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</si>
  <si>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</si>
  <si>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</si>
  <si>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</si>
  <si>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</si>
  <si>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</si>
  <si>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</si>
  <si>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</si>
  <si>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</si>
  <si>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</si>
  <si>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</si>
  <si>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</si>
  <si>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</si>
  <si>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</si>
  <si>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</si>
  <si>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</si>
  <si>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</si>
  <si>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</si>
  <si>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</si>
  <si>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</si>
  <si>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</si>
  <si>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</si>
  <si>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</si>
  <si>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</si>
  <si>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</si>
  <si>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</si>
  <si>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</si>
  <si>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</si>
  <si>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</si>
  <si>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</si>
  <si>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</si>
  <si>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</si>
  <si>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</si>
  <si>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</si>
  <si>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</si>
  <si>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</si>
  <si>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</si>
  <si>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</si>
  <si>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</si>
  <si>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</si>
  <si>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</si>
  <si>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</si>
  <si>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</si>
  <si>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</si>
  <si>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</si>
  <si>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</si>
  <si>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</si>
  <si>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</si>
  <si>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</si>
  <si>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</si>
  <si>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</si>
  <si>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</si>
  <si>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</si>
  <si>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</si>
  <si>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</si>
  <si>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</si>
  <si>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</si>
  <si>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</si>
  <si>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</si>
  <si>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</si>
  <si>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</si>
  <si>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</si>
  <si>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</si>
  <si>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</si>
  <si>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</si>
  <si>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</si>
  <si>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</si>
  <si>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</si>
  <si>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</si>
  <si>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</si>
  <si>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</si>
  <si>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</si>
  <si>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</si>
  <si>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</si>
  <si>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</si>
  <si>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</si>
  <si>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</si>
  <si>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</si>
  <si>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</si>
  <si>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</si>
  <si>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</si>
  <si>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</si>
  <si>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</si>
  <si>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</si>
  <si>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</si>
  <si>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</si>
  <si>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</si>
  <si>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</si>
  <si>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</si>
  <si>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</si>
  <si>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</si>
  <si>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</si>
  <si>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</si>
  <si>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</si>
  <si>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</si>
  <si>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</si>
  <si>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</si>
  <si>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</si>
  <si>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</si>
  <si>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</si>
  <si>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</si>
  <si>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</si>
  <si>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</si>
  <si>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</si>
  <si>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</si>
  <si>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</si>
  <si>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</si>
  <si>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</si>
  <si>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</si>
  <si>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</si>
  <si>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</si>
  <si>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</si>
  <si>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</si>
  <si>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</si>
  <si>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</si>
  <si>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</si>
  <si>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</si>
  <si>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</si>
  <si>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</si>
  <si>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</si>
  <si>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</si>
  <si>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</si>
  <si>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</si>
  <si>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</si>
  <si>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</si>
  <si>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</si>
  <si>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</si>
  <si>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</si>
  <si>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</si>
  <si>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</si>
  <si>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</si>
  <si>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</si>
  <si>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</si>
  <si>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</si>
  <si>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</si>
  <si>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</si>
  <si>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</si>
  <si>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</si>
  <si>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</si>
  <si>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</si>
  <si>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</si>
  <si>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</si>
  <si>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</si>
  <si>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</si>
  <si>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</si>
  <si>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</si>
  <si>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</si>
  <si>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</si>
  <si>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</si>
  <si>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</si>
  <si>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</si>
  <si>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</si>
  <si>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</si>
  <si>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</si>
  <si>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</si>
  <si>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</si>
  <si>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</si>
  <si>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</si>
  <si>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</si>
  <si>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</si>
  <si>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</si>
  <si>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</si>
  <si>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</si>
  <si>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</si>
  <si>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</si>
  <si>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</si>
  <si>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</si>
  <si>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</si>
  <si>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</si>
  <si>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</si>
  <si>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</si>
  <si>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</si>
  <si>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</si>
  <si>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</si>
  <si>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</si>
  <si>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</si>
  <si>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</si>
  <si>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</si>
  <si>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</si>
  <si>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</si>
  <si>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</si>
  <si>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</si>
  <si>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</si>
  <si>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</si>
  <si>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</si>
  <si>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</si>
  <si>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</si>
  <si>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</si>
  <si>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</si>
  <si>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</si>
  <si>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</si>
  <si>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</si>
  <si>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</si>
  <si>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</si>
  <si>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</si>
  <si>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</si>
  <si>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</si>
  <si>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</si>
  <si>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</si>
  <si>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</si>
  <si>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</si>
  <si>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</si>
  <si>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</si>
  <si>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</si>
  <si>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</si>
  <si>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</si>
  <si>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</si>
  <si>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</si>
  <si>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</si>
  <si>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</si>
  <si>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</si>
  <si>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</si>
  <si>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</si>
  <si>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</si>
  <si>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</si>
  <si>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</si>
  <si>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</si>
  <si>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</si>
  <si>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</si>
  <si>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</si>
  <si>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</si>
  <si>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</si>
  <si>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</si>
  <si>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</si>
  <si>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</si>
  <si>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</si>
  <si>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</si>
  <si>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</si>
  <si>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</si>
  <si>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</si>
  <si>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</si>
  <si>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</si>
  <si>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</si>
  <si>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</si>
  <si>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</si>
  <si>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</si>
  <si>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</si>
  <si>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</si>
  <si>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</si>
  <si>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</si>
  <si>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</si>
  <si>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</si>
  <si>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</si>
  <si>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</si>
  <si>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</si>
  <si>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</si>
  <si>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</si>
  <si>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</si>
  <si>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</si>
  <si>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</si>
  <si>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</si>
  <si>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</si>
  <si>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</si>
  <si>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</si>
  <si>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</si>
  <si>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</si>
  <si>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</si>
  <si>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</si>
  <si>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</si>
  <si>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</si>
  <si>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</si>
  <si>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</si>
  <si>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</si>
  <si>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</si>
  <si>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</si>
  <si>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</si>
  <si>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</si>
  <si>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</si>
  <si>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</si>
  <si>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</si>
  <si>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</si>
  <si>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</si>
  <si>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</si>
  <si>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</si>
  <si>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</si>
  <si>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</si>
  <si>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</si>
  <si>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</si>
  <si>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</si>
  <si>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</si>
  <si>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</si>
  <si>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</si>
  <si>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</si>
  <si>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</si>
  <si>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</si>
  <si>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</si>
  <si>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</si>
  <si>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</si>
  <si>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</si>
  <si>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</si>
  <si>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</si>
  <si>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</si>
  <si>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</si>
  <si>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</si>
  <si>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</si>
  <si>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</si>
  <si>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</si>
  <si>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</si>
  <si>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</si>
  <si>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</si>
  <si>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</si>
  <si>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</si>
  <si>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</si>
  <si>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</si>
  <si>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</si>
  <si>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</si>
  <si>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</si>
  <si>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</si>
  <si>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</si>
  <si>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</si>
  <si>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</si>
  <si>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</si>
  <si>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</si>
  <si>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</si>
  <si>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</si>
  <si>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</si>
  <si>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</si>
  <si>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</si>
  <si>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</si>
  <si>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</si>
  <si>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</si>
  <si>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</si>
  <si>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</si>
  <si>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</si>
  <si>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</si>
  <si>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</si>
  <si>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</si>
  <si>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</si>
  <si>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</si>
  <si>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</si>
  <si>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</si>
  <si>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</si>
  <si>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</si>
  <si>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</si>
  <si>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</si>
  <si>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</si>
  <si>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</si>
  <si>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</si>
  <si>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</si>
  <si>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</si>
  <si>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</si>
  <si>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</si>
  <si>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</si>
  <si>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</si>
  <si>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</si>
  <si>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</si>
  <si>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</si>
  <si>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</si>
  <si>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</si>
  <si>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</si>
  <si>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</si>
  <si>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</si>
  <si>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</si>
  <si>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</si>
  <si>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</si>
  <si>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</si>
  <si>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</si>
  <si>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</si>
  <si>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</si>
  <si>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</si>
  <si>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</si>
  <si>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</si>
  <si>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</si>
  <si>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</si>
  <si>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</si>
  <si>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</si>
  <si>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</si>
  <si>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</si>
  <si>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</si>
  <si>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</si>
  <si>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</si>
  <si>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</si>
  <si>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</si>
  <si>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</si>
  <si>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</si>
  <si>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</si>
  <si>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</si>
  <si>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</si>
  <si>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</si>
  <si>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</si>
  <si>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</si>
  <si>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</si>
  <si>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</si>
  <si>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</si>
  <si>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</si>
  <si>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</si>
  <si>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</si>
  <si>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</si>
  <si>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</si>
  <si>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</si>
  <si>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</si>
  <si>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</si>
  <si>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</si>
  <si>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</si>
  <si>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</si>
  <si>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</si>
  <si>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</si>
  <si>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</si>
  <si>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</si>
  <si>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</si>
  <si>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</si>
  <si>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</si>
  <si>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</si>
  <si>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</si>
  <si>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</si>
  <si>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</si>
  <si>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</si>
  <si>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</si>
  <si>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</si>
  <si>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</si>
  <si>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</si>
  <si>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</si>
  <si>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</si>
  <si>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</si>
  <si>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</si>
  <si>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</si>
  <si>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</si>
  <si>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</si>
  <si>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</si>
  <si>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</si>
  <si>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</si>
  <si>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</si>
  <si>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</si>
  <si>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</si>
  <si>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</si>
  <si>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</si>
  <si>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</si>
  <si>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</si>
  <si>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</si>
  <si>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</si>
  <si>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</si>
  <si>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</si>
  <si>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</si>
  <si>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</si>
  <si>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</si>
  <si>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</si>
  <si>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</si>
  <si>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</si>
  <si>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</si>
  <si>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</si>
  <si>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</si>
  <si>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</si>
  <si>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</si>
  <si>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</si>
  <si>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</si>
  <si>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</si>
  <si>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</si>
  <si>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</si>
  <si>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</si>
  <si>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</si>
  <si>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</si>
  <si>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</si>
  <si>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</si>
  <si>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</si>
  <si>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</si>
  <si>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</si>
  <si>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</si>
  <si>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</si>
  <si>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</si>
  <si>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</si>
  <si>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</si>
  <si>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</si>
  <si>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</si>
  <si>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</si>
  <si>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</si>
  <si>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</si>
  <si>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</si>
  <si>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</si>
  <si>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</si>
  <si>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</si>
  <si>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</si>
  <si>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</si>
  <si>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</si>
  <si>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</si>
  <si>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</si>
  <si>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</si>
  <si>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</si>
  <si>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</si>
  <si>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</si>
  <si>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</si>
  <si>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</si>
  <si>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</si>
  <si>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</si>
  <si>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</si>
  <si>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</si>
  <si>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</si>
  <si>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</si>
  <si>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</si>
  <si>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</si>
  <si>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</si>
  <si>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</si>
  <si>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</si>
  <si>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</si>
  <si>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</si>
  <si>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</si>
  <si>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</si>
  <si>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</si>
  <si>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</si>
  <si>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</si>
  <si>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</si>
  <si>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</si>
  <si>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</si>
  <si>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</si>
  <si>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</si>
  <si>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</si>
  <si>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</si>
  <si>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</si>
  <si>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</si>
  <si>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</si>
  <si>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</si>
  <si>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</si>
  <si>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</si>
  <si>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</si>
  <si>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</si>
  <si>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</si>
  <si>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</si>
  <si>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</si>
  <si>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</si>
  <si>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</si>
  <si>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</si>
  <si>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</si>
  <si>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</si>
  <si>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</si>
  <si>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</si>
  <si>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</si>
  <si>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</si>
  <si>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</si>
  <si>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</si>
  <si>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</si>
  <si>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</si>
  <si>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</si>
  <si>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</si>
  <si>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</si>
  <si>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</si>
  <si>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</si>
  <si>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</si>
  <si>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</si>
  <si>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</si>
  <si>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</si>
  <si>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</si>
  <si>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</si>
  <si>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</si>
  <si>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</si>
  <si>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</si>
  <si>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</si>
  <si>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</si>
  <si>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</si>
  <si>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</si>
  <si>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</si>
  <si>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</si>
  <si>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</si>
  <si>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</si>
  <si>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</si>
  <si>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</si>
  <si>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</si>
  <si>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</si>
  <si>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</si>
  <si>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</si>
  <si>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</si>
  <si>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</si>
  <si>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</si>
  <si>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</si>
  <si>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</si>
  <si>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</si>
  <si>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</si>
  <si>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</si>
  <si>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</si>
  <si>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</si>
  <si>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</si>
  <si>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</si>
  <si>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</si>
  <si>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</si>
  <si>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</si>
  <si>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</si>
  <si>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</si>
  <si>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</si>
  <si>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</si>
  <si>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</si>
  <si>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</si>
  <si>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</si>
  <si>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</si>
  <si>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</si>
  <si>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</si>
  <si>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</si>
  <si>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</si>
  <si>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</si>
  <si>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</si>
  <si>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</si>
  <si>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</si>
  <si>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</si>
  <si>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</si>
  <si>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</si>
  <si>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</si>
  <si>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</si>
  <si>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</si>
  <si>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</si>
  <si>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</si>
  <si>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</si>
  <si>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</si>
  <si>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</si>
  <si>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</si>
  <si>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</si>
  <si>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</si>
  <si>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</si>
  <si>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</si>
  <si>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</si>
  <si>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</si>
  <si>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</si>
  <si>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</si>
  <si>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</si>
  <si>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</si>
  <si>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</si>
  <si>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</si>
  <si>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</si>
  <si>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</si>
  <si>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</si>
  <si>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</si>
  <si>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</si>
  <si>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</si>
  <si>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</si>
  <si>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</si>
  <si>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</si>
  <si>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</si>
  <si>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</si>
  <si>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</si>
  <si>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</si>
  <si>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</si>
  <si>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</si>
  <si>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</si>
  <si>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</si>
  <si>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</si>
  <si>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</si>
  <si>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</si>
  <si>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</si>
  <si>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</si>
  <si>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</si>
  <si>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</si>
  <si>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</si>
  <si>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</si>
  <si>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</si>
  <si>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</si>
  <si>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</si>
  <si>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</si>
  <si>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</si>
  <si>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</si>
  <si>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</si>
  <si>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</si>
  <si>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</si>
  <si>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</si>
  <si>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</si>
  <si>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</si>
  <si>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</si>
  <si>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</si>
  <si>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</si>
  <si>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</si>
  <si>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</si>
  <si>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</si>
  <si>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</si>
  <si>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</si>
  <si>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</si>
  <si>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</si>
  <si>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</si>
  <si>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</si>
  <si>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</si>
  <si>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</si>
  <si>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</si>
  <si>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</si>
  <si>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</si>
  <si>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</si>
  <si>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</si>
  <si>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</si>
  <si>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</si>
  <si>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</si>
  <si>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</si>
  <si>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</si>
  <si>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</si>
  <si>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</si>
  <si>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</si>
  <si>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</si>
  <si>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</si>
  <si>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</si>
  <si>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</si>
  <si>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</si>
  <si>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</si>
  <si>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</si>
  <si>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</si>
  <si>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</si>
  <si>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</si>
  <si>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</si>
  <si>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</si>
  <si>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</si>
  <si>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</si>
  <si>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</si>
  <si>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</si>
  <si>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</si>
  <si>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</si>
  <si>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</si>
  <si>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</si>
  <si>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</si>
  <si>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</si>
  <si>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</si>
  <si>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</si>
  <si>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</si>
  <si>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</si>
  <si>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</si>
  <si>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</si>
  <si>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</si>
  <si>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</si>
  <si>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</si>
  <si>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</si>
  <si>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</si>
  <si>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</si>
  <si>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</si>
  <si>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</si>
  <si>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</si>
  <si>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</si>
  <si>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</si>
  <si>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</si>
  <si>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</si>
  <si>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</si>
  <si>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</si>
  <si>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</si>
  <si>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</si>
  <si>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</si>
  <si>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</si>
  <si>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</si>
  <si>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</si>
  <si>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</si>
  <si>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</si>
  <si>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</si>
  <si>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</si>
  <si>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</si>
  <si>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</si>
  <si>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</si>
  <si>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</si>
  <si>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</si>
  <si>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</si>
  <si>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</si>
  <si>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</si>
  <si>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 xml:space="preserve">MC1 09:39,  sem faixa </t>
  </si>
  <si>
    <t>ZCZS</t>
  </si>
  <si>
    <t xml:space="preserve">Substuição meia chave ZCZSUL </t>
  </si>
  <si>
    <t>Previsão de pronto 11h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</si>
  <si>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</si>
  <si>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</si>
  <si>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</si>
  <si>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14h</t>
  </si>
  <si>
    <t xml:space="preserve">MC1 07:52, faixa após C62 9h, aguarda nova previsão de faixa </t>
  </si>
  <si>
    <t>MC1 07:52, faixa após C62 9h, aguarda nova previsão de faixa, em intervalo 12h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</si>
  <si>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</si>
  <si>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</si>
  <si>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</si>
  <si>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</si>
  <si>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</si>
  <si>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</si>
  <si>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</si>
  <si>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</si>
  <si>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</si>
  <si>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</si>
  <si>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</si>
  <si>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</si>
  <si>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</t>
  </si>
  <si>
    <t xml:space="preserve">Equipe pronta 9:30, sem oportunidade </t>
  </si>
  <si>
    <t xml:space="preserve">MC1 08:06, sem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</si>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</sst>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J341" activePane="bottomRight" state="frozen"/>
      <selection pane="bottomRight" activeCell="BP355" sqref="BP3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1614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1615</v>
      </c>
      <c r="BK345" s="16" t="s">
        <v>1615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1616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1617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1618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1619</v>
      </c>
      <c r="BK347" s="16" t="s">
        <v>1620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1619</v>
      </c>
      <c r="BK348" s="16" t="s">
        <v>1620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/>
      <c r="AU349" s="135"/>
      <c r="AV349" s="135"/>
      <c r="AW349" s="13"/>
      <c r="AX349" s="13"/>
      <c r="AY349" s="204" t="str">
        <f>IF(D349="","*",IFERROR(IF(ISODD(COUNT(AS349:AX349)),"ERRO",SUM((AT349-AS349),(AV349-AU349),(AX349-AW349))),"ERRO"))</f>
        <v>ERRO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1</v>
      </c>
      <c r="BI349" s="16"/>
      <c r="BJ349" s="16" t="s">
        <v>1621</v>
      </c>
      <c r="BK349" s="16" t="s">
        <v>1622</v>
      </c>
      <c r="BL349" s="15"/>
      <c r="BM349" s="130"/>
      <c r="BN349" s="130"/>
      <c r="BO349" s="130"/>
      <c r="BP349" s="186"/>
      <c r="BQ349" s="11" t="e">
        <f>IF(AND(BR349&lt;1,BS349&lt;1),"Produção e Intervalo",IF(BR349&lt;1,"Intervalo",IF(BS349&lt;1,"Produção","Aderente")))</f>
        <v>#VALUE!</v>
      </c>
      <c r="BR349" s="18" t="e">
        <f>IF(OR(B349="",F349=""),"*",AY349/P349)</f>
        <v>#VALUE!</v>
      </c>
      <c r="BS349" s="18">
        <f>IF(OR(B349="",F349=""),"*",BA349/Q349)</f>
        <v>1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</v>
      </c>
      <c r="AT350" s="108">
        <v>6.9444444444444447E-4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6.9444444444444447E-4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1</v>
      </c>
      <c r="BI350" s="16"/>
      <c r="BJ350" s="16" t="s">
        <v>1623</v>
      </c>
      <c r="BK350" s="16" t="s">
        <v>1624</v>
      </c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</v>
      </c>
      <c r="BR350" s="18">
        <f>IF(OR(B350="",F350=""),"*",AY350/P350)</f>
        <v>1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1625</v>
      </c>
      <c r="BK351" s="16" t="s">
        <v>1625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1626</v>
      </c>
      <c r="W352" s="151" t="s">
        <v>1627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1628</v>
      </c>
      <c r="J353" s="105">
        <v>73</v>
      </c>
      <c r="K353" s="105">
        <v>7</v>
      </c>
      <c r="L353" s="105">
        <v>59</v>
      </c>
      <c r="M353" s="127" t="s">
        <v>1629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1630</v>
      </c>
      <c r="W353" s="151" t="s">
        <v>1350</v>
      </c>
      <c r="X353" s="104" t="s">
        <v>452</v>
      </c>
      <c r="Y353" s="129"/>
      <c r="Z353" s="104"/>
      <c r="AA353" s="105" t="s">
        <v>1631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1630</v>
      </c>
      <c r="W354" s="151" t="s">
        <v>1632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1633</v>
      </c>
      <c r="BK354" s="16" t="s">
        <v>1633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1634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1635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1636</v>
      </c>
      <c r="BK355" s="17" t="s">
        <v>1637</v>
      </c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1638</v>
      </c>
      <c r="BK356" s="16" t="s">
        <v>1638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1639</v>
      </c>
      <c r="BK357" s="16" t="s">
        <v>1639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1640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1641</v>
      </c>
      <c r="C4" s="159" t="s">
        <v>1642</v>
      </c>
      <c r="D4" s="159" t="s">
        <v>1643</v>
      </c>
      <c r="E4" s="159" t="s">
        <v>1644</v>
      </c>
      <c r="F4" s="159" t="s">
        <v>4</v>
      </c>
      <c r="G4" s="159" t="s">
        <v>1645</v>
      </c>
    </row>
    <row r="5" spans="2:7">
      <c r="B5" s="160" t="s">
        <v>1646</v>
      </c>
      <c r="C5" s="160">
        <v>257068</v>
      </c>
      <c r="D5" s="160" t="s">
        <v>1647</v>
      </c>
      <c r="E5" s="160" t="s">
        <v>1648</v>
      </c>
      <c r="F5" s="160" t="s">
        <v>1648</v>
      </c>
      <c r="G5" s="161">
        <v>46296</v>
      </c>
    </row>
    <row r="6" spans="2:7">
      <c r="B6" s="160" t="s">
        <v>1649</v>
      </c>
      <c r="C6" s="160" t="s">
        <v>624</v>
      </c>
      <c r="D6" s="160" t="s">
        <v>624</v>
      </c>
      <c r="E6" s="160" t="s">
        <v>624</v>
      </c>
      <c r="F6" s="160" t="s">
        <v>1650</v>
      </c>
      <c r="G6" s="161" t="s">
        <v>624</v>
      </c>
    </row>
    <row r="7" spans="2:7">
      <c r="B7" s="160" t="s">
        <v>1651</v>
      </c>
      <c r="C7" s="160">
        <v>257472</v>
      </c>
      <c r="D7" s="160" t="s">
        <v>1652</v>
      </c>
      <c r="E7" s="160" t="s">
        <v>1653</v>
      </c>
      <c r="F7" s="160" t="s">
        <v>1653</v>
      </c>
      <c r="G7" s="161">
        <v>45992</v>
      </c>
    </row>
    <row r="8" spans="2:7">
      <c r="B8" s="160" t="s">
        <v>1654</v>
      </c>
      <c r="C8" s="160">
        <v>260307</v>
      </c>
      <c r="D8" s="160" t="s">
        <v>1655</v>
      </c>
      <c r="E8" s="160" t="s">
        <v>1656</v>
      </c>
      <c r="F8" s="160" t="s">
        <v>1653</v>
      </c>
      <c r="G8" s="161">
        <v>46082</v>
      </c>
    </row>
    <row r="9" spans="2:7">
      <c r="B9" s="160" t="s">
        <v>1657</v>
      </c>
      <c r="C9" s="160">
        <v>333033</v>
      </c>
      <c r="D9" s="160" t="s">
        <v>1658</v>
      </c>
      <c r="E9" s="160" t="s">
        <v>1650</v>
      </c>
      <c r="F9" s="160" t="s">
        <v>1659</v>
      </c>
      <c r="G9" s="160" t="s">
        <v>624</v>
      </c>
    </row>
    <row r="10" spans="2:7">
      <c r="B10" s="160" t="s">
        <v>1660</v>
      </c>
      <c r="C10" s="160">
        <v>263576</v>
      </c>
      <c r="D10" s="160" t="s">
        <v>1661</v>
      </c>
      <c r="E10" s="160" t="s">
        <v>1650</v>
      </c>
      <c r="F10" s="160" t="s">
        <v>1650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1662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1663</v>
      </c>
      <c r="E3" s="193" t="s">
        <v>1664</v>
      </c>
      <c r="F3" s="193" t="s">
        <v>1665</v>
      </c>
      <c r="G3" s="193" t="s">
        <v>1666</v>
      </c>
      <c r="H3" s="193" t="s">
        <v>1667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1668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1669</v>
      </c>
      <c r="V1" s="277"/>
      <c r="W1" s="277"/>
    </row>
    <row r="2" spans="1:23" ht="15" customHeight="1">
      <c r="A2" s="87" t="s">
        <v>1670</v>
      </c>
      <c r="B2" s="87" t="s">
        <v>1671</v>
      </c>
      <c r="C2" s="87" t="s">
        <v>442</v>
      </c>
      <c r="D2" s="88" t="s">
        <v>1012</v>
      </c>
      <c r="E2" s="88" t="s">
        <v>4</v>
      </c>
      <c r="F2" s="88" t="s">
        <v>1672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1673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1674</v>
      </c>
      <c r="C2" s="121" t="s">
        <v>997</v>
      </c>
      <c r="D2" s="76" t="s">
        <v>999</v>
      </c>
      <c r="E2" s="76" t="s">
        <v>1675</v>
      </c>
      <c r="F2" s="99" t="s">
        <v>1676</v>
      </c>
      <c r="G2" s="76" t="s">
        <v>1677</v>
      </c>
      <c r="H2" s="76" t="s">
        <v>1678</v>
      </c>
      <c r="I2" s="76" t="s">
        <v>1679</v>
      </c>
      <c r="J2" s="76" t="s">
        <v>1680</v>
      </c>
      <c r="K2" s="78" t="s">
        <v>1681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1682</v>
      </c>
      <c r="D5" s="279"/>
      <c r="E5" s="279"/>
      <c r="F5" s="279"/>
      <c r="G5" s="279"/>
      <c r="H5" s="279"/>
      <c r="I5" s="279"/>
      <c r="J5" s="280"/>
      <c r="K5" s="281" t="s">
        <v>1683</v>
      </c>
      <c r="L5" s="282"/>
      <c r="M5" s="282"/>
      <c r="N5" s="282"/>
      <c r="O5" s="283" t="s">
        <v>1684</v>
      </c>
      <c r="P5" s="284"/>
    </row>
    <row r="6" spans="1:16" s="74" customFormat="1" ht="15" customHeight="1">
      <c r="A6" s="66" t="s">
        <v>1672</v>
      </c>
      <c r="B6" s="75" t="s">
        <v>1671</v>
      </c>
      <c r="C6" s="76" t="s">
        <v>1012</v>
      </c>
      <c r="D6" s="77" t="s">
        <v>1013</v>
      </c>
      <c r="E6" s="76" t="s">
        <v>1685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1686</v>
      </c>
      <c r="M6" s="80" t="s">
        <v>642</v>
      </c>
      <c r="N6" s="81" t="s">
        <v>1007</v>
      </c>
      <c r="O6" s="156" t="s">
        <v>1050</v>
      </c>
      <c r="P6" s="132" t="s">
        <v>1687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Equipe pronta 11:50, aguarda passagem L38 para alinhar faixa, previsão 13:10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1688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2026-02-24T15:33:31Z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