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95" documentId="8_{B6337239-1A00-434D-AAD0-422EA1FEB5AE}" xr6:coauthVersionLast="47" xr6:coauthVersionMax="47" xr10:uidLastSave="{5CD6039A-21C3-4010-B79B-70AE6D758D0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86" i="1" l="1"/>
  <c r="G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 s="1"/>
  <c r="S426" i="1" a="1"/>
  <c r="S426" i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/>
  <c r="S421" i="1" a="1"/>
  <c r="S421" i="1" s="1"/>
  <c r="D399" i="12" s="1"/>
  <c r="T420" i="1" a="1"/>
  <c r="T420" i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M324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52" i="12"/>
  <c r="S61" i="12"/>
  <c r="S283" i="12"/>
  <c r="S65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9" i="1" l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6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<sst xmlns="http://schemas.openxmlformats.org/spreadsheetml/2006/main" count="8091" uniqueCount="1448">
  <si>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</si>
  <si>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</si>
  <si>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</si>
  <si>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</si>
  <si>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</si>
  <si>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</si>
  <si>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</si>
  <si>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</si>
  <si>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</si>
  <si>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</si>
  <si>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</si>
  <si>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</si>
  <si>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</si>
  <si>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</si>
  <si>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</si>
  <si>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</si>
  <si>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</si>
  <si>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</si>
  <si>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</si>
  <si>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</si>
  <si>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</si>
  <si>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</si>
  <si>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</si>
  <si>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</si>
  <si>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</si>
  <si>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</si>
  <si>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</si>
  <si>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</si>
  <si>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</si>
  <si>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</si>
  <si>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</si>
  <si>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</si>
  <si>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</si>
  <si>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</si>
  <si>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</si>
  <si>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</si>
  <si>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</si>
  <si>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</si>
  <si>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</si>
  <si>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</si>
  <si>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</si>
  <si>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</si>
  <si>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</si>
  <si>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</si>
  <si>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</si>
  <si>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</si>
  <si>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</si>
  <si>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</si>
  <si>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</si>
  <si>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</si>
  <si>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</si>
  <si>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</si>
  <si>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</si>
  <si>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</si>
  <si>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</si>
  <si>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</si>
  <si>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</si>
  <si>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</si>
  <si>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</si>
  <si>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</si>
  <si>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</si>
  <si>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</si>
  <si>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</si>
  <si>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</si>
  <si>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</si>
  <si>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</si>
  <si>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</si>
  <si>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</si>
  <si>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</si>
  <si>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</si>
  <si>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</si>
  <si>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</si>
  <si>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</si>
  <si>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</si>
  <si>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</si>
  <si>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</si>
  <si>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</si>
  <si>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</si>
  <si>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</si>
  <si>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</si>
  <si>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</si>
  <si>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</si>
  <si>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</si>
  <si>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</si>
  <si>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</si>
  <si>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</si>
  <si>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</si>
  <si>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</si>
  <si>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</si>
  <si>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</si>
  <si>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</si>
  <si>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</si>
  <si>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</si>
  <si>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</si>
  <si>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</si>
  <si>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</si>
  <si>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</si>
  <si>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</si>
  <si>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</si>
  <si>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</si>
  <si>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</si>
  <si>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</si>
  <si>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</si>
  <si>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</si>
  <si>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</si>
  <si>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</si>
  <si>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</si>
  <si>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</si>
  <si>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</si>
  <si>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</si>
  <si>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</si>
  <si>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</si>
  <si>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</si>
  <si>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</si>
  <si>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</si>
  <si>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</si>
  <si>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</si>
  <si>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</si>
  <si>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</si>
  <si>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</si>
  <si>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</si>
  <si>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</si>
  <si>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</si>
  <si>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</si>
  <si>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</si>
  <si>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</si>
  <si>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</si>
  <si>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</si>
  <si>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</si>
  <si>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</si>
  <si>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</si>
  <si>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</si>
  <si>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</si>
  <si>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</si>
  <si>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</si>
  <si>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</si>
  <si>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</si>
  <si>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</si>
  <si>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</si>
  <si>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</si>
  <si>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</si>
  <si>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</si>
  <si>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</si>
  <si>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</si>
  <si>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</si>
  <si>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</si>
  <si>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</si>
  <si>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</si>
  <si>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</si>
  <si>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</si>
  <si>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</si>
  <si>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</si>
  <si>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</si>
  <si>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</si>
  <si>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</si>
  <si>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</si>
  <si>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</si>
  <si>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</si>
  <si>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</si>
  <si>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</si>
  <si>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</si>
  <si>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</si>
  <si>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</si>
  <si>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</si>
  <si>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</si>
  <si>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</si>
  <si>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</si>
  <si>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</si>
  <si>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</si>
  <si>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</si>
  <si>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</si>
  <si>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</si>
  <si>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</si>
  <si>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</si>
  <si>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</si>
  <si>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</si>
  <si>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</si>
  <si>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</si>
  <si>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</si>
  <si>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</si>
  <si>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</si>
  <si>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</si>
  <si>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</si>
  <si>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</si>
  <si>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</si>
  <si>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</si>
  <si>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</si>
  <si>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</si>
  <si>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</si>
  <si>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</si>
  <si>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</si>
  <si>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</si>
  <si>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</si>
  <si>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</si>
  <si>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</si>
  <si>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</si>
  <si>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</si>
  <si>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</si>
  <si>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</si>
  <si>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</si>
  <si>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</si>
  <si>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</si>
  <si>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</si>
  <si>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</si>
  <si>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</si>
  <si>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</si>
  <si>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</si>
  <si>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</si>
  <si>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</si>
  <si>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</si>
  <si>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</si>
  <si>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</si>
  <si>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</si>
  <si>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</si>
  <si>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</si>
  <si>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</si>
  <si>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</si>
  <si>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</si>
  <si>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</si>
  <si>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</si>
  <si>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</si>
  <si>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</si>
  <si>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</si>
  <si>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</si>
  <si>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</si>
  <si>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</si>
  <si>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</si>
  <si>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</si>
  <si>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</si>
  <si>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</si>
  <si>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</si>
  <si>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</si>
  <si>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</si>
  <si>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</si>
  <si>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</si>
  <si>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</si>
  <si>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</si>
  <si>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</si>
  <si>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</si>
  <si>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</si>
  <si>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</si>
  <si>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</si>
  <si>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</si>
  <si>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</si>
  <si>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</si>
  <si>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</si>
  <si>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</si>
  <si>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</si>
  <si>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</si>
  <si>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</si>
  <si>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</si>
  <si>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</si>
  <si>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</si>
  <si>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</si>
  <si>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</si>
  <si>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</si>
  <si>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</si>
  <si>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</si>
  <si>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</si>
  <si>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</si>
  <si>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</si>
  <si>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</si>
  <si>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</si>
  <si>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</si>
  <si>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</si>
  <si>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</si>
  <si>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</si>
  <si>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</si>
  <si>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</si>
  <si>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</si>
  <si>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</si>
  <si>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</si>
  <si>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</si>
  <si>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</si>
  <si>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</si>
  <si>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</si>
  <si>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</si>
  <si>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</si>
  <si>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</si>
  <si>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</si>
  <si>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</si>
  <si>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</si>
  <si>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</si>
  <si>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</si>
  <si>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</si>
  <si>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</si>
  <si>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</si>
  <si>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</si>
  <si>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</si>
  <si>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</si>
  <si>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</si>
  <si>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</si>
  <si>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</si>
  <si>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</si>
  <si>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</si>
  <si>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</si>
  <si>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</si>
  <si>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</si>
  <si>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</si>
  <si>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</si>
  <si>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</si>
  <si>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</si>
  <si>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</si>
  <si>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</si>
  <si>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</si>
  <si>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</si>
  <si>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</si>
  <si>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</si>
  <si>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</si>
  <si>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</si>
  <si>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</si>
  <si>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</si>
  <si>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</si>
  <si>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</si>
  <si>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</si>
  <si>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</si>
  <si>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</si>
  <si>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</si>
  <si>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</si>
  <si>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</si>
  <si>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</si>
  <si>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</si>
  <si>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</si>
  <si>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</si>
  <si>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</si>
  <si>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</si>
  <si>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</si>
  <si>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</si>
  <si>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</si>
  <si>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</si>
  <si>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</si>
  <si>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</si>
  <si>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</si>
  <si>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</si>
  <si>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</si>
  <si>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</si>
  <si>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</si>
  <si>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</si>
  <si>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</si>
  <si>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</si>
  <si>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</si>
  <si>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</si>
  <si>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</si>
  <si>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</si>
  <si>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</si>
  <si>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</si>
  <si>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</si>
  <si>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</si>
  <si>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</si>
  <si>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</si>
  <si>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</si>
  <si>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</si>
  <si>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</si>
  <si>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</si>
  <si>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</si>
  <si>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</si>
  <si>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</si>
  <si>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</si>
  <si>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</si>
  <si>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</si>
  <si>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</si>
  <si>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</si>
  <si>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</si>
  <si>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</si>
  <si>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</si>
  <si>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</si>
  <si>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</si>
  <si>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</si>
  <si>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</si>
  <si>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</si>
  <si>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</si>
  <si>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</si>
  <si>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</si>
  <si>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</si>
  <si>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</si>
  <si>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</si>
  <si>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</si>
  <si>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</si>
  <si>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</si>
  <si>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</si>
  <si>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</si>
  <si>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</si>
  <si>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</si>
  <si>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</si>
  <si>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</si>
  <si>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</si>
  <si>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</si>
  <si>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</si>
  <si>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</si>
  <si>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</si>
  <si>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</si>
  <si>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</si>
  <si>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</si>
  <si>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</si>
  <si>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</si>
  <si>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</si>
  <si>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</si>
  <si>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</si>
  <si>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</si>
  <si>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</si>
  <si>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</si>
  <si>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</si>
  <si>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</si>
  <si>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</si>
  <si>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</si>
  <si>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</si>
  <si>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</si>
  <si>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</si>
  <si>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</si>
  <si>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</si>
  <si>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</si>
  <si>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</si>
  <si>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</si>
  <si>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</si>
  <si>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</si>
  <si>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</si>
  <si>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</si>
  <si>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</si>
  <si>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</si>
  <si>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</si>
  <si>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</si>
  <si>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</si>
  <si>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</si>
  <si>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</si>
  <si>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</si>
  <si>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</si>
  <si>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</si>
  <si>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</si>
  <si>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</si>
  <si>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</si>
  <si>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</si>
  <si>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</si>
  <si>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</si>
  <si>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</si>
  <si>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</si>
  <si>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</si>
  <si>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</si>
  <si>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</si>
  <si>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</si>
  <si>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</si>
  <si>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</si>
  <si>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</si>
  <si>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</si>
  <si>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</si>
  <si>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</si>
  <si>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</si>
  <si>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</si>
  <si>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</si>
  <si>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</si>
  <si>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</si>
  <si>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</si>
  <si>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</si>
  <si>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</si>
  <si>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</si>
  <si>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</si>
  <si>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</si>
  <si>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</si>
  <si>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</si>
  <si>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</si>
  <si>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</si>
  <si>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</si>
  <si>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</si>
  <si>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</si>
  <si>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</si>
  <si>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</si>
  <si>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</si>
  <si>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</si>
  <si>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</si>
  <si>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</si>
  <si>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</si>
  <si>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</si>
  <si>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</si>
  <si>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</si>
  <si>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</si>
  <si>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</si>
  <si>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</si>
  <si>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</si>
  <si>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</si>
  <si>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</si>
  <si>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</si>
  <si>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</si>
  <si>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</si>
  <si>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</si>
  <si>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</si>
  <si>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</si>
  <si>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</si>
  <si>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</si>
  <si>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</si>
  <si>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</si>
  <si>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</si>
  <si>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</si>
  <si>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</si>
  <si>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</si>
  <si>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</si>
  <si>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</si>
  <si>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</si>
  <si>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</si>
  <si>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</si>
  <si>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</si>
  <si>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</si>
  <si>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</si>
  <si>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</si>
  <si>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</si>
  <si>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</si>
  <si>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</si>
  <si>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</si>
  <si>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</si>
  <si>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</si>
  <si>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</si>
  <si>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</si>
  <si>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</si>
  <si>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</si>
  <si>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</si>
  <si>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</si>
  <si>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</si>
  <si>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</si>
  <si>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</si>
  <si>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</si>
  <si>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</si>
  <si>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</si>
  <si>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</si>
  <si>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</si>
  <si>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</si>
  <si>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</si>
  <si>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</si>
  <si>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</si>
  <si>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</si>
  <si>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</si>
  <si>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</si>
  <si>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</si>
  <si>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</si>
  <si>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</si>
  <si>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</si>
  <si>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</si>
  <si>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</si>
  <si>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</si>
  <si>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</si>
  <si>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</si>
  <si>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</si>
  <si>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</si>
  <si>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</si>
  <si>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</si>
  <si>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</si>
  <si>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</si>
  <si>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</si>
  <si>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</si>
  <si>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</si>
  <si>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</si>
  <si>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</si>
  <si>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</si>
  <si>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</si>
  <si>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</si>
  <si>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</si>
  <si>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</si>
  <si>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</si>
  <si>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</si>
  <si>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</si>
  <si>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</si>
  <si>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</si>
  <si>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</si>
  <si>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</si>
  <si>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</si>
  <si>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</si>
  <si>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</si>
  <si>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</si>
  <si>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</si>
  <si>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</si>
  <si>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</si>
  <si>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</si>
  <si>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</si>
  <si>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</si>
  <si>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</si>
  <si>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</si>
  <si>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</si>
  <si>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</si>
  <si>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</si>
  <si>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</si>
  <si>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</si>
  <si>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</si>
  <si>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</si>
  <si>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</si>
  <si>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</si>
  <si>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</si>
  <si>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</si>
  <si>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</si>
  <si>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</si>
  <si>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</si>
  <si>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</si>
  <si>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</si>
  <si>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</si>
  <si>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</si>
  <si>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</si>
  <si>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</si>
  <si>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</si>
  <si>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</si>
  <si>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</si>
  <si>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</si>
  <si>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</si>
  <si>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</si>
  <si>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</si>
  <si>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</si>
  <si>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</si>
  <si>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</si>
  <si>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</si>
  <si>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</si>
  <si>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</si>
  <si>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</si>
  <si>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</si>
  <si>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</si>
  <si>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</si>
  <si>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</si>
  <si>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</si>
  <si>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</si>
  <si>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</si>
  <si>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</si>
  <si>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</si>
  <si>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</si>
  <si>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</si>
  <si>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</si>
  <si>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</si>
  <si>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</si>
  <si>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</si>
  <si>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</si>
  <si>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</si>
  <si>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</si>
  <si>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</si>
  <si>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</si>
  <si>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</si>
  <si>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</si>
  <si>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</si>
  <si>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</si>
  <si>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</si>
  <si>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</si>
  <si>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</si>
  <si>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</si>
  <si>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</si>
  <si>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</si>
  <si>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</si>
  <si>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</si>
  <si>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</si>
  <si>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</si>
  <si>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</si>
  <si>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</si>
  <si>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</si>
  <si>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</si>
  <si>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</si>
  <si>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</si>
  <si>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</si>
  <si>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</si>
  <si>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</si>
  <si>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</si>
  <si>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</si>
  <si>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</si>
  <si>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</si>
  <si>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</si>
  <si>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</si>
  <si>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</si>
  <si>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</si>
  <si>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</si>
  <si>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</si>
  <si>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</si>
  <si>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</si>
  <si>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</si>
  <si>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</si>
  <si>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</si>
  <si>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</si>
  <si>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</si>
  <si>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</si>
  <si>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</si>
  <si>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</si>
  <si>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</si>
  <si>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</si>
  <si>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</si>
  <si>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</si>
  <si>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</si>
  <si>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</si>
  <si>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</si>
  <si>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</si>
  <si>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</si>
  <si>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</si>
  <si>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</si>
  <si>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</si>
  <si>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</si>
  <si>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</si>
  <si>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</si>
  <si>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</si>
  <si>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</si>
  <si>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</si>
  <si>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</si>
  <si>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</si>
  <si>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</si>
  <si>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</si>
  <si>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</si>
  <si>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</si>
  <si>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</si>
  <si>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</si>
  <si>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</si>
  <si>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</si>
  <si>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</si>
  <si>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</si>
  <si>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</si>
  <si>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</si>
  <si>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</si>
  <si>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</si>
  <si>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</si>
  <si>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</si>
  <si>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</si>
  <si>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</si>
  <si>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</si>
  <si>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</si>
  <si>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</si>
  <si>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</si>
  <si>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</si>
  <si>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</si>
  <si>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</si>
  <si>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</si>
  <si>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</si>
  <si>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</si>
  <si>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</si>
  <si>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</si>
  <si>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</si>
  <si>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</si>
  <si>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</si>
  <si>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</si>
  <si>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</si>
  <si>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</si>
  <si>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</si>
  <si>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</si>
  <si>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</si>
  <si>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</si>
  <si>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</si>
  <si>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</si>
  <si>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</si>
  <si>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</si>
  <si>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</si>
  <si>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</si>
  <si>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</si>
  <si>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</si>
  <si>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</si>
  <si>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</si>
  <si>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</si>
  <si>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</si>
  <si>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</si>
  <si>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</si>
  <si>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</si>
  <si>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</si>
  <si>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</si>
  <si>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</si>
  <si>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</si>
  <si>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</si>
  <si>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</si>
  <si>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</si>
  <si>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</si>
  <si>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</si>
  <si>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</si>
  <si>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</si>
  <si>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</si>
  <si>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</si>
  <si>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</si>
  <si>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</si>
  <si>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</si>
  <si>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</si>
  <si>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</si>
  <si>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</si>
  <si>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</si>
  <si>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</si>
  <si>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</si>
  <si>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</si>
  <si>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</si>
  <si>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</si>
  <si>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</si>
  <si>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</si>
  <si>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</si>
  <si>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</si>
  <si>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</si>
  <si>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</si>
  <si>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</si>
  <si>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</si>
  <si>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</si>
  <si>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</si>
  <si>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</si>
  <si>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</si>
  <si>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</si>
  <si>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</si>
  <si>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</si>
  <si>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</si>
  <si>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</si>
  <si>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</si>
  <si>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</si>
  <si>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</si>
  <si>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</si>
  <si>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</si>
  <si>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</si>
  <si>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</si>
  <si>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</si>
  <si>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</si>
  <si>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</si>
  <si>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</si>
  <si>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</si>
  <si>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</si>
  <si>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</si>
  <si>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</si>
  <si>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</si>
  <si>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</si>
  <si>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</si>
  <si>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</si>
  <si>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</si>
  <si>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</si>
  <si>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</si>
  <si>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</si>
  <si>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</si>
  <si>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</si>
  <si>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</si>
  <si>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</si>
  <si>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</si>
  <si>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</si>
  <si>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</si>
  <si>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</si>
  <si>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</si>
  <si>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</si>
  <si>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</si>
  <si>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</si>
  <si>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</si>
  <si>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</si>
  <si>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</si>
  <si>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</si>
  <si>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</si>
  <si>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</si>
  <si>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</si>
  <si>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</si>
  <si>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</si>
  <si>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</si>
  <si>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</si>
  <si>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</si>
  <si>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</si>
  <si>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</si>
  <si>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</si>
  <si>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</si>
  <si>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</si>
  <si>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</si>
  <si>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</si>
  <si>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</si>
  <si>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</si>
  <si>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</si>
  <si>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</si>
  <si>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</si>
  <si>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</si>
  <si>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</si>
  <si>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</si>
  <si>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</si>
  <si>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</si>
  <si>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</si>
  <si>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</si>
  <si>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</si>
  <si>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</si>
  <si>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</si>
  <si>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</si>
  <si>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</si>
  <si>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</si>
  <si>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</si>
  <si>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</si>
  <si>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</si>
  <si>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</si>
  <si>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</si>
  <si>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</si>
  <si>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</si>
  <si>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</si>
  <si>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</si>
  <si>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</si>
  <si>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</si>
  <si>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</si>
  <si>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</si>
  <si>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</si>
  <si>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</si>
  <si>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</si>
  <si>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</si>
  <si>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</si>
  <si>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</si>
  <si>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</si>
  <si>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</si>
  <si>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</si>
  <si>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</si>
  <si>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</si>
  <si>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</si>
  <si>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</si>
  <si>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</si>
  <si>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</si>
  <si>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</si>
  <si>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</si>
  <si>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</si>
  <si>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</si>
  <si>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</si>
  <si>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</si>
  <si>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</si>
  <si>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</si>
  <si>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</si>
  <si>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</si>
  <si>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</si>
  <si>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</si>
  <si>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</si>
  <si>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</si>
  <si>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</si>
  <si>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</si>
  <si>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</si>
  <si>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</si>
  <si>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</si>
  <si>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</si>
  <si>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</si>
  <si>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</si>
  <si>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</si>
  <si>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</si>
  <si>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</si>
  <si>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</si>
  <si>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</si>
  <si>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</si>
  <si>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</si>
  <si>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</si>
  <si>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</si>
  <si>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</si>
  <si>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</si>
  <si>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</si>
  <si>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</si>
  <si>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</si>
  <si>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</si>
  <si>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</si>
  <si>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</si>
  <si>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</si>
  <si>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</si>
  <si>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</si>
  <si>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</si>
  <si>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</si>
  <si>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</si>
  <si>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</si>
  <si>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</si>
  <si>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</si>
  <si>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</si>
  <si>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</si>
  <si>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</si>
  <si>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</si>
  <si>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</si>
  <si>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</si>
  <si>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</si>
  <si>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</si>
  <si>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</si>
  <si>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</si>
  <si>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</si>
  <si>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</si>
  <si>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</si>
  <si>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</si>
  <si>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</si>
  <si>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</si>
  <si>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</si>
  <si>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</si>
  <si>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</si>
  <si>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</si>
  <si>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</si>
  <si>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</si>
  <si>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</si>
  <si>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</si>
  <si>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</si>
  <si>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</si>
  <si>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</si>
  <si>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</si>
  <si>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</si>
  <si>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</si>
  <si>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</si>
  <si>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</si>
  <si>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</si>
  <si>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</si>
  <si>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</si>
  <si>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</si>
  <si>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</si>
  <si>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</si>
  <si>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</si>
  <si>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</si>
  <si>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</si>
  <si>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</si>
  <si>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</si>
  <si>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</si>
  <si>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</si>
  <si>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</si>
  <si>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</si>
  <si>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</si>
  <si>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</si>
  <si>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</si>
  <si>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</si>
  <si>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</si>
  <si>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</si>
  <si>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</si>
  <si>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</si>
  <si>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</si>
  <si>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</si>
  <si>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</si>
  <si>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</si>
  <si>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</si>
  <si>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</si>
  <si>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</si>
  <si>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</si>
  <si>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</si>
  <si>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</si>
  <si>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</si>
  <si>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</si>
  <si>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</si>
  <si>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</si>
  <si>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</si>
  <si>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</si>
  <si>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</si>
  <si>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</si>
  <si>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</si>
  <si>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</si>
  <si>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</si>
  <si>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</si>
  <si>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</si>
  <si>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</si>
  <si>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</si>
  <si>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</si>
  <si>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</si>
  <si>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</si>
  <si>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</si>
  <si>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</si>
  <si>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</si>
  <si>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</si>
  <si>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</si>
  <si>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</si>
  <si>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</si>
  <si>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</si>
  <si>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</si>
  <si>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</si>
  <si>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</si>
  <si>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</si>
  <si>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</si>
  <si>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</si>
  <si>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</si>
  <si>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</si>
  <si>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</si>
  <si>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</si>
  <si>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</si>
  <si>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</si>
  <si>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</si>
  <si>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</si>
  <si>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</si>
  <si>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</si>
  <si>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</si>
  <si>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</si>
  <si>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</si>
  <si>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</si>
  <si>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</si>
  <si>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</si>
  <si>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</si>
  <si>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</si>
  <si>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</si>
  <si>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</si>
  <si>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</si>
  <si>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</si>
  <si>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</si>
  <si>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</si>
  <si>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</si>
  <si>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</si>
  <si>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</si>
  <si>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</si>
  <si>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</si>
  <si>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</si>
  <si>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</si>
  <si>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</si>
  <si>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</si>
  <si>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</si>
  <si>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</si>
  <si>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</si>
  <si>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</si>
  <si>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</si>
  <si>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</si>
  <si>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</si>
  <si>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</si>
  <si>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</si>
  <si>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</si>
  <si>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</si>
  <si>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</si>
  <si>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</si>
  <si>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</si>
  <si>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</si>
  <si>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</si>
  <si>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</si>
  <si>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</si>
  <si>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</si>
  <si>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</si>
  <si>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</si>
  <si>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</si>
  <si>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</si>
  <si>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</si>
  <si>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</si>
  <si>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</si>
  <si>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</si>
  <si>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</si>
  <si>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</si>
  <si>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</si>
  <si>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</si>
  <si>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</si>
  <si>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</si>
  <si>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</si>
  <si>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</si>
  <si>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</si>
  <si>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</si>
  <si>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</si>
  <si>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</si>
  <si>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</si>
  <si>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</si>
  <si>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</si>
  <si>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</si>
  <si>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</si>
  <si>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</si>
  <si>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</si>
  <si>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</si>
  <si>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</si>
  <si>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</si>
  <si>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</si>
  <si>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</si>
  <si>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</si>
  <si>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</si>
  <si>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</si>
  <si>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</si>
  <si>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</si>
  <si>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</si>
  <si>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</si>
  <si>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</si>
  <si>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</si>
  <si>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</si>
  <si>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</si>
  <si>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</si>
  <si>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</si>
  <si>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</si>
  <si>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</si>
  <si>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</si>
  <si>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</si>
  <si>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</si>
  <si>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</si>
  <si>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</si>
  <si>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</si>
  <si>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</si>
  <si>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</si>
  <si>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</si>
  <si>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</si>
  <si>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</si>
  <si>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</si>
  <si>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</si>
  <si>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</si>
  <si>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</si>
  <si>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</si>
  <si>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</si>
  <si>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</si>
  <si>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</si>
  <si>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</si>
  <si>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</si>
  <si>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</si>
  <si>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</si>
  <si>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</si>
  <si>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</si>
  <si>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</si>
  <si>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</si>
  <si>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</si>
  <si>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</si>
  <si>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</si>
  <si>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</si>
  <si>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</si>
  <si>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</si>
  <si>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</si>
  <si>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</si>
  <si>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</si>
  <si>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</si>
  <si>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</si>
  <si>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</si>
  <si>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</si>
  <si>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</si>
  <si>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</si>
  <si>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</si>
  <si>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</si>
  <si>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</si>
  <si>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</si>
  <si>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</si>
  <si>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</si>
  <si>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</si>
  <si>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</si>
  <si>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</si>
  <si>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</si>
  <si>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</si>
  <si>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</si>
  <si>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</si>
  <si>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</si>
  <si>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</si>
  <si>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</si>
  <si>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</si>
  <si>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</si>
  <si>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</si>
  <si>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</si>
  <si>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</si>
  <si>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</si>
  <si>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</si>
  <si>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</si>
  <si>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</si>
  <si>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</si>
  <si>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</si>
  <si>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</si>
  <si>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</si>
  <si>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</si>
  <si>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</si>
  <si>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</si>
  <si>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</si>
  <si>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</si>
  <si>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</si>
  <si>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</si>
  <si>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</si>
  <si>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</si>
  <si>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</si>
  <si>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</si>
  <si>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</si>
  <si>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</si>
  <si>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</si>
  <si>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</si>
  <si>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</si>
  <si>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</si>
  <si>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</si>
  <si>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</si>
  <si>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</si>
  <si>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</si>
  <si>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</si>
  <si>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</si>
  <si>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</si>
  <si>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</si>
  <si>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</si>
  <si>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</si>
  <si>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</si>
  <si>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</si>
  <si>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</si>
  <si>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</si>
  <si>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</si>
  <si>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</si>
  <si>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</si>
  <si>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</si>
  <si>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</si>
  <si>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</si>
  <si>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</si>
  <si>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</si>
  <si>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</si>
  <si>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</si>
  <si>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</si>
  <si>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</si>
  <si>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</si>
  <si>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</si>
  <si>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</si>
  <si>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</si>
  <si>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</si>
  <si>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</si>
  <si>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</si>
  <si>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</si>
  <si>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</si>
  <si>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</si>
  <si>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</si>
  <si>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</si>
  <si>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</si>
  <si>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</si>
  <si>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</si>
  <si>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</si>
  <si>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</si>
  <si>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</si>
  <si>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</si>
  <si>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</si>
  <si>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</si>
  <si>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</si>
  <si>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</si>
  <si>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</si>
  <si>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</si>
  <si>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</si>
  <si>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</si>
  <si>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</si>
  <si>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</si>
  <si>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</si>
  <si>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</si>
  <si>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</si>
  <si>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</si>
  <si>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</si>
  <si>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</si>
  <si>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</si>
  <si>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</si>
  <si>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</si>
  <si>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</si>
  <si>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</si>
  <si>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</si>
  <si>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</si>
  <si>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</si>
  <si>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</si>
  <si>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</si>
  <si>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</si>
  <si>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</si>
  <si>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</si>
  <si>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</si>
  <si>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</si>
  <si>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</si>
  <si>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</si>
  <si>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</si>
  <si>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</si>
  <si>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</si>
  <si>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</si>
  <si>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</si>
  <si>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</si>
  <si>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</si>
  <si>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</si>
  <si>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</si>
  <si>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</si>
  <si>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</si>
  <si>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</si>
  <si>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</si>
  <si>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</si>
  <si>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</si>
  <si>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</si>
  <si>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</si>
  <si>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</si>
  <si>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</si>
  <si>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</si>
  <si>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</si>
  <si>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</si>
  <si>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</si>
  <si>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</si>
  <si>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</si>
  <si>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</si>
  <si>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</si>
  <si>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</si>
  <si>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</si>
  <si>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</si>
  <si>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</si>
  <si>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</si>
  <si>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</si>
  <si>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</si>
  <si>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</si>
  <si>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</si>
  <si>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</si>
  <si>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</si>
  <si>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</si>
  <si>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</si>
  <si>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</si>
  <si>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</si>
  <si>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</si>
  <si>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</si>
  <si>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</si>
  <si>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</si>
  <si>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</si>
  <si>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</si>
  <si>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</si>
  <si>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</si>
  <si>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</si>
  <si>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</si>
  <si>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</si>
  <si>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</si>
  <si>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</si>
  <si>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</si>
  <si>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</si>
  <si>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</si>
  <si>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</si>
  <si>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</si>
  <si>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</si>
  <si>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</si>
  <si>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</si>
  <si>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</si>
  <si>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</si>
  <si>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</si>
  <si>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</si>
  <si>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</si>
  <si>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</si>
  <si>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</si>
  <si>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</si>
  <si>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</si>
  <si>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</si>
  <si>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</si>
  <si>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</si>
  <si>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</si>
  <si>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</si>
  <si>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</si>
  <si>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</si>
  <si>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</si>
  <si>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</si>
  <si>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Cancelado / Alterado programação para km149+200 via 1 (Alívio de tensão)</t>
  </si>
  <si>
    <t>Descarga de jacaré km178+400 via 2 (20min); Descarga de 400 dormentes km168+000 (30min); - Recolher dormentes km187+000 ao km 189+000 (60min)</t>
  </si>
  <si>
    <t>Carro Controle + R7D (A84 embarcado)</t>
  </si>
  <si>
    <t xml:space="preserve">Substituição de dormentes + nivelamento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</si>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</sst>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78" activePane="bottomRight" state="frozen"/>
      <selection pane="bottomRight" activeCell="R285" sqref="R285:R2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480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684</v>
      </c>
      <c r="BN252" s="15" t="s">
        <v>714</v>
      </c>
      <c r="BO252" s="165" t="s">
        <v>766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688</v>
      </c>
      <c r="BN255" s="15" t="s">
        <v>688</v>
      </c>
      <c r="BO255" s="165" t="s">
        <v>688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1376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 t="s">
        <v>667</v>
      </c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 t="s">
        <v>667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 t="s">
        <v>667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1378</v>
      </c>
      <c r="BK285" s="17" t="s">
        <v>1378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 t="s">
        <v>667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Produção e Intervalo</v>
      </c>
      <c r="BR286" s="19">
        <f t="shared" si="27"/>
        <v>0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1379</v>
      </c>
      <c r="X287" s="218" t="s">
        <v>664</v>
      </c>
      <c r="Y287" s="158" t="s">
        <v>667</v>
      </c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>
        <f t="shared" si="25"/>
        <v>0</v>
      </c>
      <c r="AZ287" s="14"/>
      <c r="BA287" s="72"/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/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 t="s">
        <v>667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635</v>
      </c>
      <c r="E289" s="294">
        <v>250</v>
      </c>
      <c r="F289" s="172" t="s">
        <v>469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922</v>
      </c>
      <c r="W289" s="173" t="s">
        <v>1023</v>
      </c>
      <c r="X289" s="218" t="s">
        <v>664</v>
      </c>
      <c r="Y289" s="158" t="s">
        <v>667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>
        <f t="shared" si="25"/>
        <v>0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31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 t="s">
        <v>667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 t="s">
        <v>667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 t="s">
        <v>667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 t="s">
        <v>667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 t="s">
        <v>667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 t="s">
        <v>667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/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31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 t="s">
        <v>667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>
        <f t="shared" si="31"/>
        <v>0</v>
      </c>
      <c r="AZ298" s="14"/>
      <c r="BA298" s="72"/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530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952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955</v>
      </c>
      <c r="W299" s="261" t="s">
        <v>956</v>
      </c>
      <c r="X299" s="218" t="s">
        <v>664</v>
      </c>
      <c r="Y299" s="158" t="s">
        <v>667</v>
      </c>
      <c r="Z299" s="158"/>
      <c r="AA299" s="217">
        <v>1</v>
      </c>
      <c r="AB299" s="71" t="s">
        <v>655</v>
      </c>
      <c r="AC299" s="71" t="s">
        <v>650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979</v>
      </c>
      <c r="X300" s="218" t="s">
        <v>664</v>
      </c>
      <c r="Y300" s="158" t="s">
        <v>667</v>
      </c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>
        <f t="shared" si="31"/>
        <v>0</v>
      </c>
      <c r="AZ300" s="14"/>
      <c r="BA300" s="72"/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Produção e Intervalo</v>
      </c>
      <c r="BR300" s="19">
        <f t="shared" si="33"/>
        <v>0</v>
      </c>
      <c r="BS300" s="19">
        <f t="shared" si="34"/>
        <v>0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540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953</v>
      </c>
      <c r="J301" s="217">
        <v>54</v>
      </c>
      <c r="K301" s="217">
        <v>83.7</v>
      </c>
      <c r="L301" s="217" t="s">
        <v>317</v>
      </c>
      <c r="M301" s="204" t="s">
        <v>978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960</v>
      </c>
      <c r="W301" s="261" t="s">
        <v>961</v>
      </c>
      <c r="X301" s="218" t="s">
        <v>664</v>
      </c>
      <c r="Y301" s="158" t="s">
        <v>667</v>
      </c>
      <c r="Z301" s="158"/>
      <c r="AA301" s="217">
        <v>1</v>
      </c>
      <c r="AB301" s="172" t="s">
        <v>655</v>
      </c>
      <c r="AC301" s="172" t="s">
        <v>650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0</v>
      </c>
      <c r="AZ301" s="14"/>
      <c r="BA301" s="72"/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Produção e Intervalo</v>
      </c>
      <c r="BR301" s="19">
        <f t="shared" ref="BR301:BR364" si="38">IF(OR(B301="",F301=""),"*",AY301/P301)</f>
        <v>0</v>
      </c>
      <c r="BS301" s="19">
        <f t="shared" ref="BS301:BS364" si="39">IF(OR(B301="",F301=""),"*",BA301/Q301)</f>
        <v>0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597</v>
      </c>
      <c r="E302" s="314">
        <v>90</v>
      </c>
      <c r="F302" s="172" t="s">
        <v>499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960</v>
      </c>
      <c r="W302" s="173" t="s">
        <v>1108</v>
      </c>
      <c r="X302" s="218" t="s">
        <v>664</v>
      </c>
      <c r="Y302" s="158" t="s">
        <v>667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616</v>
      </c>
      <c r="E303" s="314">
        <v>93</v>
      </c>
      <c r="F303" s="172" t="s">
        <v>460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960</v>
      </c>
      <c r="W303" s="173" t="s">
        <v>1283</v>
      </c>
      <c r="X303" s="218" t="s">
        <v>664</v>
      </c>
      <c r="Y303" s="158" t="s">
        <v>667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955</v>
      </c>
      <c r="W305" s="173" t="s">
        <v>1380</v>
      </c>
      <c r="X305" s="218" t="s">
        <v>664</v>
      </c>
      <c r="Y305" s="158"/>
      <c r="Z305" s="158"/>
      <c r="AA305" s="217">
        <v>1</v>
      </c>
      <c r="AB305" s="71" t="s">
        <v>655</v>
      </c>
      <c r="AC305" s="71" t="s">
        <v>650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1381</v>
      </c>
      <c r="X307" s="218" t="s">
        <v>664</v>
      </c>
      <c r="Y307" s="158" t="s">
        <v>667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1381</v>
      </c>
      <c r="X308" s="218" t="s">
        <v>664</v>
      </c>
      <c r="Y308" s="158" t="s">
        <v>667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 t="s">
        <v>667</v>
      </c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/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4" operator="equal">
      <formula>"ERRO"</formula>
    </cfRule>
  </conditionalFormatting>
  <conditionalFormatting sqref="X4 Y475:Y550 Y1:Z157 Y159:Z474">
    <cfRule type="cellIs" dxfId="140" priority="18423" operator="equal">
      <formula>"OPORTUNIDADE"</formula>
    </cfRule>
  </conditionalFormatting>
  <conditionalFormatting sqref="AZ6:AZ522">
    <cfRule type="expression" dxfId="139" priority="18418">
      <formula>$BU6=1</formula>
    </cfRule>
  </conditionalFormatting>
  <conditionalFormatting sqref="BQ6:BQ599">
    <cfRule type="cellIs" dxfId="138" priority="18429" operator="equal">
      <formula>"Produção e Intervalo"</formula>
    </cfRule>
    <cfRule type="cellIs" dxfId="137" priority="18430" operator="equal">
      <formula>"Aderente"</formula>
    </cfRule>
    <cfRule type="cellIs" dxfId="136" priority="18431" operator="equal">
      <formula>"Intervalo"</formula>
    </cfRule>
    <cfRule type="cellIs" dxfId="135" priority="18432" operator="equal">
      <formula>"Produção"</formula>
    </cfRule>
    <cfRule type="cellIs" dxfId="134" priority="18433" operator="equal">
      <formula>"ERRO"</formula>
    </cfRule>
  </conditionalFormatting>
  <conditionalFormatting sqref="BR6:BS552">
    <cfRule type="cellIs" dxfId="133" priority="18411" operator="equal">
      <formula>"*"</formula>
    </cfRule>
    <cfRule type="cellIs" dxfId="132" priority="18412" operator="greaterThanOrEqual">
      <formula>1</formula>
    </cfRule>
    <cfRule type="cellIs" dxfId="131" priority="18413" operator="lessThan">
      <formula>1</formula>
    </cfRule>
  </conditionalFormatting>
  <conditionalFormatting sqref="X475:X522 Y475:Y550 Y6:Z157 Y159:Z474">
    <cfRule type="cellIs" dxfId="130" priority="18359" operator="equal">
      <formula>"NÃO"</formula>
    </cfRule>
    <cfRule type="cellIs" dxfId="129" priority="18360" operator="equal">
      <formula>"SIM"</formula>
    </cfRule>
  </conditionalFormatting>
  <conditionalFormatting sqref="X475:X522">
    <cfRule type="cellIs" dxfId="128" priority="18358" operator="equal">
      <formula>"OPORTUNIDADE"</formula>
    </cfRule>
  </conditionalFormatting>
  <conditionalFormatting sqref="Z475:Z522">
    <cfRule type="cellIs" dxfId="127" priority="18356" operator="equal">
      <formula>"NÃO"</formula>
    </cfRule>
    <cfRule type="cellIs" dxfId="126" priority="18357" operator="equal">
      <formula>"SIM"</formula>
    </cfRule>
  </conditionalFormatting>
  <conditionalFormatting sqref="Z475:Z522">
    <cfRule type="cellIs" dxfId="125" priority="18355" operator="equal">
      <formula>"OPORTUNIDADE"</formula>
    </cfRule>
  </conditionalFormatting>
  <conditionalFormatting sqref="Y1048575:Y1048576">
    <cfRule type="cellIs" dxfId="124" priority="18240" operator="equal">
      <formula>"OPORTUNIDADE"</formula>
    </cfRule>
  </conditionalFormatting>
  <conditionalFormatting sqref="Y1048575:Y1048576">
    <cfRule type="cellIs" dxfId="123" priority="18238" operator="equal">
      <formula>"NÃO"</formula>
    </cfRule>
    <cfRule type="cellIs" dxfId="122" priority="18239" operator="equal">
      <formula>"SIM"</formula>
    </cfRule>
  </conditionalFormatting>
  <conditionalFormatting sqref="Z523:Z548">
    <cfRule type="cellIs" dxfId="121" priority="17975" operator="equal">
      <formula>"OPORTUNIDADE"</formula>
    </cfRule>
  </conditionalFormatting>
  <conditionalFormatting sqref="Z523:Z548">
    <cfRule type="cellIs" dxfId="120" priority="17973" operator="equal">
      <formula>"NÃO"</formula>
    </cfRule>
    <cfRule type="cellIs" dxfId="119" priority="17974" operator="equal">
      <formula>"SIM"</formula>
    </cfRule>
  </conditionalFormatting>
  <conditionalFormatting sqref="X549">
    <cfRule type="cellIs" dxfId="118" priority="17961" operator="equal">
      <formula>"NÃO"</formula>
    </cfRule>
    <cfRule type="cellIs" dxfId="117" priority="17962" operator="equal">
      <formula>"SIM"</formula>
    </cfRule>
  </conditionalFormatting>
  <conditionalFormatting sqref="X549">
    <cfRule type="cellIs" dxfId="116" priority="17960" operator="equal">
      <formula>"OPORTUNIDADE"</formula>
    </cfRule>
  </conditionalFormatting>
  <conditionalFormatting sqref="Z549">
    <cfRule type="cellIs" dxfId="115" priority="17958" operator="equal">
      <formula>"NÃO"</formula>
    </cfRule>
    <cfRule type="cellIs" dxfId="114" priority="17959" operator="equal">
      <formula>"SIM"</formula>
    </cfRule>
  </conditionalFormatting>
  <conditionalFormatting sqref="Z549">
    <cfRule type="cellIs" dxfId="113" priority="17957" operator="equal">
      <formula>"OPORTUNIDADE"</formula>
    </cfRule>
  </conditionalFormatting>
  <conditionalFormatting sqref="BI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7">
      <iconSet showValue="0">
        <cfvo type="percent" val="0"/>
        <cfvo type="num" val="1"/>
        <cfvo type="num" val="1" gte="0"/>
      </iconSet>
    </cfRule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7">
      <formula>$BU492=1</formula>
    </cfRule>
  </conditionalFormatting>
  <conditionalFormatting sqref="AZ525:AZ549">
    <cfRule type="expression" dxfId="111" priority="18737">
      <formula>$BU497=1</formula>
    </cfRule>
  </conditionalFormatting>
  <conditionalFormatting sqref="BI523:BI548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0">
      <iconSet showValue="0">
        <cfvo type="percent" val="0"/>
        <cfvo type="num" val="1"/>
        <cfvo type="num" val="1" gte="0"/>
      </iconSet>
    </cfRule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2" operator="equal">
      <formula>"*"</formula>
    </cfRule>
    <cfRule type="cellIs" dxfId="109" priority="13373" operator="greaterThanOrEqual">
      <formula>1</formula>
    </cfRule>
    <cfRule type="cellIs" dxfId="108" priority="13374" operator="lessThan">
      <formula>1</formula>
    </cfRule>
  </conditionalFormatting>
  <conditionalFormatting sqref="BJ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0" operator="equal">
      <formula>"OPORTUNIDADE"</formula>
    </cfRule>
  </conditionalFormatting>
  <conditionalFormatting sqref="Y158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O6:BO208 BO210:BO599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0">
      <iconSet showValue="0">
        <cfvo type="percent" val="0"/>
        <cfvo type="num" val="1"/>
        <cfvo type="num" val="1" gte="0"/>
      </iconSet>
    </cfRule>
    <cfRule type="iconSet" priority="1881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599">
    <cfRule type="iconSet" priority="1881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1382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1383</v>
      </c>
      <c r="C4" s="331" t="s">
        <v>1384</v>
      </c>
      <c r="D4" s="331" t="s">
        <v>1385</v>
      </c>
      <c r="E4" s="331" t="s">
        <v>1386</v>
      </c>
      <c r="F4" s="331" t="s">
        <v>8</v>
      </c>
      <c r="G4" s="331" t="s">
        <v>1387</v>
      </c>
    </row>
    <row r="5" spans="2:8">
      <c r="B5" s="334" t="s">
        <v>1149</v>
      </c>
      <c r="C5" s="334">
        <v>314978</v>
      </c>
      <c r="D5" s="334" t="s">
        <v>1388</v>
      </c>
      <c r="E5" s="334" t="s">
        <v>537</v>
      </c>
      <c r="F5" s="334" t="s">
        <v>101</v>
      </c>
      <c r="G5" s="335">
        <v>46143</v>
      </c>
    </row>
    <row r="6" spans="2:8">
      <c r="B6" s="334" t="s">
        <v>1389</v>
      </c>
      <c r="C6" s="334">
        <v>256790</v>
      </c>
      <c r="D6" s="334" t="s">
        <v>1390</v>
      </c>
      <c r="E6" s="334" t="s">
        <v>537</v>
      </c>
      <c r="F6" s="334" t="s">
        <v>1391</v>
      </c>
      <c r="G6" s="335">
        <v>45992</v>
      </c>
    </row>
    <row r="7" spans="2:8">
      <c r="B7" s="334" t="s">
        <v>1392</v>
      </c>
      <c r="C7" s="334">
        <v>265193</v>
      </c>
      <c r="D7" s="334" t="s">
        <v>1393</v>
      </c>
      <c r="E7" s="334" t="s">
        <v>538</v>
      </c>
      <c r="F7" s="334" t="s">
        <v>1394</v>
      </c>
      <c r="G7" s="334" t="s">
        <v>1395</v>
      </c>
    </row>
    <row r="8" spans="2:8">
      <c r="B8" s="334" t="s">
        <v>1396</v>
      </c>
      <c r="C8" s="334">
        <v>293716</v>
      </c>
      <c r="D8" s="334" t="s">
        <v>1397</v>
      </c>
      <c r="E8" s="334" t="s">
        <v>538</v>
      </c>
      <c r="F8" s="334" t="s">
        <v>1394</v>
      </c>
      <c r="G8" s="335">
        <v>46204</v>
      </c>
    </row>
    <row r="9" spans="2:8">
      <c r="B9" s="334" t="s">
        <v>1398</v>
      </c>
      <c r="C9" s="334">
        <v>257258</v>
      </c>
      <c r="D9" s="334" t="s">
        <v>1399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1400</v>
      </c>
      <c r="C10" s="334">
        <v>371147</v>
      </c>
      <c r="D10" s="334" t="s">
        <v>1401</v>
      </c>
      <c r="E10" s="334" t="s">
        <v>539</v>
      </c>
      <c r="F10" s="334" t="s">
        <v>144</v>
      </c>
      <c r="G10" s="334" t="s">
        <v>1395</v>
      </c>
    </row>
    <row r="11" spans="2:8">
      <c r="B11" s="334" t="s">
        <v>1402</v>
      </c>
      <c r="C11" s="334">
        <v>259230</v>
      </c>
      <c r="D11" s="334" t="s">
        <v>1403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1404</v>
      </c>
      <c r="C12" s="334">
        <v>370705</v>
      </c>
      <c r="D12" s="334"/>
      <c r="E12" s="334" t="s">
        <v>539</v>
      </c>
      <c r="F12" s="334" t="s">
        <v>144</v>
      </c>
      <c r="G12" s="334" t="s">
        <v>1395</v>
      </c>
    </row>
    <row r="13" spans="2:8">
      <c r="B13" s="334" t="s">
        <v>1405</v>
      </c>
      <c r="C13" s="334">
        <v>258542</v>
      </c>
      <c r="D13" s="334" t="s">
        <v>1406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1407</v>
      </c>
      <c r="C14" s="334">
        <v>257050</v>
      </c>
      <c r="D14" s="334" t="s">
        <v>1408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1409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1410</v>
      </c>
      <c r="E3" s="326" t="s">
        <v>1411</v>
      </c>
      <c r="F3" s="326" t="s">
        <v>1412</v>
      </c>
      <c r="G3" s="331" t="s">
        <v>1413</v>
      </c>
      <c r="H3" s="326" t="s">
        <v>1414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1415</v>
      </c>
      <c r="H4" s="329"/>
    </row>
    <row r="5" spans="3:8" ht="29.25">
      <c r="C5" s="327" t="s">
        <v>537</v>
      </c>
      <c r="D5" s="327" t="s">
        <v>1416</v>
      </c>
      <c r="E5" s="328">
        <v>46000</v>
      </c>
      <c r="F5" s="327">
        <v>9000</v>
      </c>
      <c r="G5" s="332" t="s">
        <v>1417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1418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1419</v>
      </c>
      <c r="G7" s="333" t="s">
        <v>1420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1421</v>
      </c>
      <c r="H8" s="327"/>
    </row>
    <row r="9" spans="3:8">
      <c r="C9" s="327" t="s">
        <v>464</v>
      </c>
      <c r="D9" s="327" t="s">
        <v>1422</v>
      </c>
      <c r="E9" s="328">
        <v>45993</v>
      </c>
      <c r="F9" s="327">
        <v>12000</v>
      </c>
      <c r="G9" s="332" t="s">
        <v>1423</v>
      </c>
      <c r="H9" s="327"/>
    </row>
    <row r="10" spans="3:8" ht="29.25">
      <c r="C10" s="327" t="s">
        <v>464</v>
      </c>
      <c r="D10" s="327" t="s">
        <v>1424</v>
      </c>
      <c r="E10" s="328">
        <v>45993</v>
      </c>
      <c r="F10" s="327">
        <v>9000</v>
      </c>
      <c r="G10" s="332" t="s">
        <v>1425</v>
      </c>
      <c r="H10" s="327"/>
    </row>
    <row r="11" spans="3:8" ht="29.25">
      <c r="C11" s="327" t="s">
        <v>464</v>
      </c>
      <c r="D11" s="327" t="s">
        <v>1426</v>
      </c>
      <c r="E11" s="328">
        <v>45993</v>
      </c>
      <c r="F11" s="327">
        <v>10000</v>
      </c>
      <c r="G11" s="332" t="s">
        <v>1425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1427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1428</v>
      </c>
      <c r="W1" s="396"/>
      <c r="X1" s="396"/>
      <c r="Y1" s="104"/>
    </row>
    <row r="2" spans="1:25" s="101" customFormat="1" ht="11.25" customHeight="1">
      <c r="A2" s="105" t="s">
        <v>1429</v>
      </c>
      <c r="B2" s="105" t="s">
        <v>1430</v>
      </c>
      <c r="C2" s="105" t="s">
        <v>313</v>
      </c>
      <c r="D2" s="106" t="s">
        <v>871</v>
      </c>
      <c r="E2" s="106" t="s">
        <v>872</v>
      </c>
      <c r="F2" s="106" t="s">
        <v>1431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1432</v>
      </c>
      <c r="U2" s="108" t="s">
        <v>874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1433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1434</v>
      </c>
      <c r="D5" s="398"/>
      <c r="E5" s="398"/>
      <c r="F5" s="398"/>
      <c r="G5" s="398"/>
      <c r="H5" s="398"/>
      <c r="I5" s="398"/>
      <c r="J5" s="399"/>
      <c r="K5" s="400" t="s">
        <v>1435</v>
      </c>
      <c r="L5" s="401"/>
      <c r="M5" s="401"/>
      <c r="N5" s="401"/>
      <c r="O5" s="402" t="s">
        <v>1436</v>
      </c>
      <c r="P5" s="403"/>
      <c r="Q5" s="404"/>
    </row>
    <row r="6" spans="1:17" s="94" customFormat="1" ht="15.75" customHeight="1">
      <c r="A6" s="88" t="s">
        <v>1431</v>
      </c>
      <c r="B6" s="95" t="s">
        <v>1430</v>
      </c>
      <c r="C6" s="96" t="s">
        <v>871</v>
      </c>
      <c r="D6" s="97" t="s">
        <v>872</v>
      </c>
      <c r="E6" s="96" t="s">
        <v>1437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1438</v>
      </c>
      <c r="M6" s="139" t="s">
        <v>335</v>
      </c>
      <c r="N6" s="140" t="s">
        <v>866</v>
      </c>
      <c r="O6" s="246" t="s">
        <v>909</v>
      </c>
      <c r="P6" s="157"/>
      <c r="Q6" s="193" t="s">
        <v>1439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1440</v>
      </c>
      <c r="C2" s="96" t="s">
        <v>856</v>
      </c>
      <c r="D2" s="96" t="s">
        <v>858</v>
      </c>
      <c r="E2" s="96" t="s">
        <v>1441</v>
      </c>
      <c r="F2" s="96" t="s">
        <v>1442</v>
      </c>
      <c r="G2" s="96" t="s">
        <v>1443</v>
      </c>
      <c r="H2" s="96" t="s">
        <v>1444</v>
      </c>
      <c r="I2" s="96" t="s">
        <v>1445</v>
      </c>
      <c r="J2" s="96" t="s">
        <v>1446</v>
      </c>
      <c r="K2" s="131" t="s">
        <v>1447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2025-12-12T10:14:28Z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