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236" documentId="8_{B6337239-1A00-434D-AAD0-422EA1FEB5AE}" xr6:coauthVersionLast="47" xr6:coauthVersionMax="47" xr10:uidLastSave="{200B5794-D07D-40E5-AE83-D58AB1919F8A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11" i="1" l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 s="1"/>
  <c r="L76" i="12" s="1"/>
  <c r="N54" i="1" a="1"/>
  <c r="N54" i="1"/>
  <c r="L52" i="12" s="1"/>
  <c r="N53" i="1" a="1"/>
  <c r="N53" i="1" s="1"/>
  <c r="N49" i="1" a="1"/>
  <c r="N49" i="1" s="1"/>
  <c r="N45" i="1" a="1"/>
  <c r="N45" i="1"/>
  <c r="L43" i="12" s="1"/>
  <c r="N44" i="1" a="1"/>
  <c r="N44" i="1" s="1"/>
  <c r="N43" i="1" a="1"/>
  <c r="N43" i="1" s="1"/>
  <c r="N37" i="1" a="1"/>
  <c r="N37" i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11" i="1" l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<sst xmlns="http://schemas.openxmlformats.org/spreadsheetml/2006/main" count="9638" uniqueCount="1594">
  <si>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</si>
  <si>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</si>
  <si>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</si>
  <si>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</si>
  <si>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</si>
  <si>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</si>
  <si>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</si>
  <si>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</si>
  <si>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</si>
  <si>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</si>
  <si>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</si>
  <si>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</si>
  <si>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</si>
  <si>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</si>
  <si>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</si>
  <si>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</si>
  <si>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</si>
  <si>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</si>
  <si>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</si>
  <si>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</si>
  <si>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</si>
  <si>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</si>
  <si>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</si>
  <si>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</si>
  <si>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</si>
  <si>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</si>
  <si>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</si>
  <si>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</si>
  <si>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</si>
  <si>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</si>
  <si>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</si>
  <si>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</si>
  <si>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</si>
  <si>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</si>
  <si>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</si>
  <si>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</si>
  <si>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</si>
  <si>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</si>
  <si>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</si>
  <si>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</si>
  <si>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</si>
  <si>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</si>
  <si>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</si>
  <si>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</si>
  <si>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</si>
  <si>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</si>
  <si>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</si>
  <si>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</si>
  <si>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</si>
  <si>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</si>
  <si>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</si>
  <si>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</si>
  <si>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</si>
  <si>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</si>
  <si>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</si>
  <si>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</si>
  <si>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</si>
  <si>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</si>
  <si>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</si>
  <si>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</si>
  <si>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</si>
  <si>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</si>
  <si>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</si>
  <si>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</si>
  <si>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</si>
  <si>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</si>
  <si>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</si>
  <si>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</si>
  <si>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</si>
  <si>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</si>
  <si>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</si>
  <si>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</si>
  <si>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</si>
  <si>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</si>
  <si>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</si>
  <si>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</si>
  <si>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</si>
  <si>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</si>
  <si>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</si>
  <si>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</si>
  <si>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</si>
  <si>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</si>
  <si>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</si>
  <si>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</si>
  <si>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</si>
  <si>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</si>
  <si>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</si>
  <si>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</si>
  <si>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</si>
  <si>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</si>
  <si>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</si>
  <si>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</si>
  <si>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</si>
  <si>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</si>
  <si>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</si>
  <si>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</si>
  <si>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</si>
  <si>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</si>
  <si>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</si>
  <si>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</si>
  <si>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</si>
  <si>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</si>
  <si>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</si>
  <si>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</si>
  <si>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</si>
  <si>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</si>
  <si>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</si>
  <si>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</si>
  <si>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</si>
  <si>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</si>
  <si>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</si>
  <si>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</si>
  <si>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</si>
  <si>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</si>
  <si>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</si>
  <si>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</si>
  <si>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</si>
  <si>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</si>
  <si>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</si>
  <si>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</si>
  <si>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</si>
  <si>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</si>
  <si>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</si>
  <si>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</si>
  <si>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</si>
  <si>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</si>
  <si>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</si>
  <si>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</si>
  <si>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</si>
  <si>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</si>
  <si>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</si>
  <si>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</si>
  <si>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</si>
  <si>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</si>
  <si>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</si>
  <si>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</si>
  <si>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</si>
  <si>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</si>
  <si>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</si>
  <si>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</si>
  <si>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</si>
  <si>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</si>
  <si>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</si>
  <si>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</si>
  <si>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</si>
  <si>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</si>
  <si>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</si>
  <si>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</si>
  <si>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</si>
  <si>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</si>
  <si>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</si>
  <si>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</si>
  <si>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</si>
  <si>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</si>
  <si>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</si>
  <si>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</si>
  <si>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</si>
  <si>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</si>
  <si>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</si>
  <si>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</si>
  <si>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</si>
  <si>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</si>
  <si>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</si>
  <si>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</si>
  <si>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</si>
  <si>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</si>
  <si>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</si>
  <si>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</si>
  <si>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</si>
  <si>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</si>
  <si>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</si>
  <si>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</si>
  <si>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</si>
  <si>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</si>
  <si>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</si>
  <si>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</si>
  <si>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</si>
  <si>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</si>
  <si>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</si>
  <si>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</si>
  <si>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</si>
  <si>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</si>
  <si>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</si>
  <si>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</si>
  <si>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</si>
  <si>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</si>
  <si>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</si>
  <si>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</si>
  <si>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</si>
  <si>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</si>
  <si>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</si>
  <si>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</si>
  <si>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</si>
  <si>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</si>
  <si>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</si>
  <si>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</si>
  <si>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</si>
  <si>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</si>
  <si>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</si>
  <si>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</si>
  <si>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</si>
  <si>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</si>
  <si>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</si>
  <si>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</si>
  <si>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</si>
  <si>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</si>
  <si>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</si>
  <si>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</si>
  <si>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</si>
  <si>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</si>
  <si>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</si>
  <si>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</si>
  <si>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</si>
  <si>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</si>
  <si>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</si>
  <si>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</si>
  <si>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</si>
  <si>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</si>
  <si>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</si>
  <si>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</si>
  <si>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</si>
  <si>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</si>
  <si>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</si>
  <si>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</si>
  <si>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</si>
  <si>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</si>
  <si>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</si>
  <si>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</si>
  <si>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</si>
  <si>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</si>
  <si>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</si>
  <si>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</si>
  <si>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</si>
  <si>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</si>
  <si>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</si>
  <si>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</si>
  <si>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</si>
  <si>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</si>
  <si>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</si>
  <si>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</si>
  <si>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</si>
  <si>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</si>
  <si>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</si>
  <si>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</si>
  <si>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</si>
  <si>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</si>
  <si>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</si>
  <si>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</si>
  <si>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</si>
  <si>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</si>
  <si>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</si>
  <si>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</si>
  <si>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</si>
  <si>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</si>
  <si>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</si>
  <si>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</si>
  <si>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</si>
  <si>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</si>
  <si>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</si>
  <si>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</si>
  <si>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</si>
  <si>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</si>
  <si>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</si>
  <si>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</si>
  <si>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</si>
  <si>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</si>
  <si>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</si>
  <si>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</si>
  <si>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</si>
  <si>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</si>
  <si>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</si>
  <si>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</si>
  <si>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</si>
  <si>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</si>
  <si>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</si>
  <si>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</si>
  <si>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</si>
  <si>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</si>
  <si>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</si>
  <si>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</si>
  <si>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</si>
  <si>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</si>
  <si>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</si>
  <si>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</si>
  <si>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</si>
  <si>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</si>
  <si>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</si>
  <si>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</si>
  <si>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</si>
  <si>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</si>
  <si>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</si>
  <si>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</si>
  <si>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</si>
  <si>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</si>
  <si>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</si>
  <si>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</si>
  <si>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</si>
  <si>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</si>
  <si>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</si>
  <si>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</si>
  <si>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</si>
  <si>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</si>
  <si>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</si>
  <si>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</si>
  <si>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</si>
  <si>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</si>
  <si>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</si>
  <si>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</si>
  <si>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</si>
  <si>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</si>
  <si>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</si>
  <si>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</si>
  <si>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</si>
  <si>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</si>
  <si>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</si>
  <si>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</si>
  <si>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</si>
  <si>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</si>
  <si>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</si>
  <si>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</si>
  <si>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</si>
  <si>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</si>
  <si>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</si>
  <si>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</si>
  <si>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</si>
  <si>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</si>
  <si>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</si>
  <si>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</si>
  <si>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</si>
  <si>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</si>
  <si>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</si>
  <si>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</si>
  <si>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</si>
  <si>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</si>
  <si>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</si>
  <si>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</si>
  <si>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</si>
  <si>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</si>
  <si>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</si>
  <si>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</si>
  <si>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</si>
  <si>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</si>
  <si>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</si>
  <si>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</si>
  <si>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</si>
  <si>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</si>
  <si>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</si>
  <si>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</si>
  <si>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</si>
  <si>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</si>
  <si>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</si>
  <si>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</si>
  <si>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</si>
  <si>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</si>
  <si>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</si>
  <si>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</si>
  <si>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</si>
  <si>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</si>
  <si>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</si>
  <si>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</si>
  <si>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</si>
  <si>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</si>
  <si>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</si>
  <si>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</si>
  <si>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</si>
  <si>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</si>
  <si>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</si>
  <si>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</si>
  <si>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</si>
  <si>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</si>
  <si>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</si>
  <si>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</si>
  <si>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</si>
  <si>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</si>
  <si>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</si>
  <si>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</si>
  <si>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</si>
  <si>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</si>
  <si>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</si>
  <si>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</si>
  <si>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</si>
  <si>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</si>
  <si>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</si>
  <si>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</si>
  <si>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</si>
  <si>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</si>
  <si>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</si>
  <si>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</si>
  <si>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</si>
  <si>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</si>
  <si>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</si>
  <si>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</si>
  <si>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</si>
  <si>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</si>
  <si>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</si>
  <si>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</si>
  <si>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</si>
  <si>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</si>
  <si>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</si>
  <si>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</si>
  <si>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</si>
  <si>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</si>
  <si>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</si>
  <si>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</si>
  <si>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</si>
  <si>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</si>
  <si>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</si>
  <si>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</si>
  <si>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</si>
  <si>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</si>
  <si>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</si>
  <si>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</si>
  <si>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</si>
  <si>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</si>
  <si>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</si>
  <si>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</si>
  <si>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</si>
  <si>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</si>
  <si>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</si>
  <si>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</si>
  <si>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</si>
  <si>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</si>
  <si>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</si>
  <si>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</si>
  <si>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</si>
  <si>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</si>
  <si>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</si>
  <si>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</si>
  <si>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</si>
  <si>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</si>
  <si>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</si>
  <si>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</si>
  <si>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</si>
  <si>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</si>
  <si>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</si>
  <si>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</si>
  <si>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</si>
  <si>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</si>
  <si>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</si>
  <si>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</si>
  <si>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</si>
  <si>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</si>
  <si>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</si>
  <si>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</si>
  <si>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</si>
  <si>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</si>
  <si>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</si>
  <si>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</si>
  <si>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</si>
  <si>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</si>
  <si>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</si>
  <si>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</si>
  <si>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</si>
  <si>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</si>
  <si>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</si>
  <si>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</si>
  <si>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</si>
  <si>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</si>
  <si>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</si>
  <si>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</si>
  <si>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</si>
  <si>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</si>
  <si>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</si>
  <si>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</si>
  <si>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</si>
  <si>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</si>
  <si>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</si>
  <si>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</si>
  <si>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</si>
  <si>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</si>
  <si>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</si>
  <si>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</si>
  <si>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</si>
  <si>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</si>
  <si>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</si>
  <si>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</si>
  <si>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</si>
  <si>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</si>
  <si>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</si>
  <si>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</si>
  <si>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</si>
  <si>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</si>
  <si>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</si>
  <si>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</si>
  <si>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</si>
  <si>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</si>
  <si>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</si>
  <si>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</si>
  <si>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</si>
  <si>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</si>
  <si>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</si>
  <si>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</si>
  <si>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</si>
  <si>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</si>
  <si>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</si>
  <si>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</si>
  <si>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</si>
  <si>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</si>
  <si>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</si>
  <si>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</si>
  <si>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</si>
  <si>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</si>
  <si>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</si>
  <si>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</si>
  <si>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</si>
  <si>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</si>
  <si>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</si>
  <si>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</si>
  <si>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</si>
  <si>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</si>
  <si>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</si>
  <si>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</si>
  <si>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</si>
  <si>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</si>
  <si>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</si>
  <si>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</si>
  <si>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</si>
  <si>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</si>
  <si>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</si>
  <si>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</si>
  <si>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</si>
  <si>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</si>
  <si>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</si>
  <si>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</si>
  <si>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</si>
  <si>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</si>
  <si>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</si>
  <si>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</si>
  <si>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</si>
  <si>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</si>
  <si>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</si>
  <si>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</si>
  <si>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</si>
  <si>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</si>
  <si>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</si>
  <si>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</si>
  <si>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</si>
  <si>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</si>
  <si>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</si>
  <si>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</si>
  <si>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</si>
  <si>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</si>
  <si>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</si>
  <si>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</si>
  <si>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</si>
  <si>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</si>
  <si>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</si>
  <si>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</si>
  <si>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</si>
  <si>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</si>
  <si>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</si>
  <si>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</si>
  <si>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</si>
  <si>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</si>
  <si>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</si>
  <si>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</si>
  <si>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</si>
  <si>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</si>
  <si>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</si>
  <si>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</si>
  <si>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</si>
  <si>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</si>
  <si>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</si>
  <si>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</si>
  <si>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</si>
  <si>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</si>
  <si>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</si>
  <si>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</si>
  <si>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</si>
  <si>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</si>
  <si>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</si>
  <si>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</si>
  <si>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</si>
  <si>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</si>
  <si>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</si>
  <si>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</si>
  <si>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</si>
  <si>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</si>
  <si>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</si>
  <si>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</si>
  <si>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</si>
  <si>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</si>
  <si>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</si>
  <si>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</si>
  <si>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</si>
  <si>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</si>
  <si>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</si>
  <si>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</si>
  <si>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</si>
  <si>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</si>
  <si>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</si>
  <si>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</si>
  <si>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</si>
  <si>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</si>
  <si>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</si>
  <si>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</si>
  <si>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</si>
  <si>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</si>
  <si>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</si>
  <si>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</si>
  <si>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</si>
  <si>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</si>
  <si>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</si>
  <si>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</si>
  <si>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</si>
  <si>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</si>
  <si>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</si>
  <si>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</si>
  <si>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</si>
  <si>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</si>
  <si>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</si>
  <si>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</si>
  <si>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</si>
  <si>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</si>
  <si>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</si>
  <si>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</si>
  <si>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</si>
  <si>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</si>
  <si>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</si>
  <si>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</si>
  <si>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</si>
  <si>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</si>
  <si>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</si>
  <si>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</si>
  <si>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</si>
  <si>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</si>
  <si>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</si>
  <si>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</si>
  <si>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</si>
  <si>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</si>
  <si>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</si>
  <si>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</si>
  <si>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</si>
  <si>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</si>
  <si>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</si>
  <si>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</si>
  <si>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</si>
  <si>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</si>
  <si>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</si>
  <si>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</si>
  <si>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</si>
  <si>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</si>
  <si>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</si>
  <si>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</si>
  <si>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</si>
  <si>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</si>
  <si>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</si>
  <si>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</si>
  <si>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</si>
  <si>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</si>
  <si>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</si>
  <si>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</si>
  <si>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</si>
  <si>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</si>
  <si>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</si>
  <si>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</si>
  <si>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</si>
  <si>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</si>
  <si>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</si>
  <si>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</si>
  <si>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</si>
  <si>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</si>
  <si>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</si>
  <si>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</si>
  <si>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</si>
  <si>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</si>
  <si>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</si>
  <si>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</si>
  <si>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</si>
  <si>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</si>
  <si>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</si>
  <si>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</si>
  <si>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</si>
  <si>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</si>
  <si>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</si>
  <si>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</si>
  <si>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</si>
  <si>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</si>
  <si>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</si>
  <si>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</si>
  <si>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</si>
  <si>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</si>
  <si>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</si>
  <si>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</si>
  <si>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</si>
  <si>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</si>
  <si>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</si>
  <si>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</si>
  <si>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</si>
  <si>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</si>
  <si>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</si>
  <si>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</si>
  <si>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</si>
  <si>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</si>
  <si>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</si>
  <si>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</si>
  <si>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</si>
  <si>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</si>
  <si>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</si>
  <si>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</si>
  <si>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</si>
  <si>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</si>
  <si>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</si>
  <si>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</si>
  <si>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</si>
  <si>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</si>
  <si>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</si>
  <si>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</si>
  <si>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</si>
  <si>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</si>
  <si>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</si>
  <si>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</si>
  <si>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</si>
  <si>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</si>
  <si>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</si>
  <si>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</si>
  <si>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</si>
  <si>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</si>
  <si>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</si>
  <si>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</si>
  <si>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</si>
  <si>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</si>
  <si>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</si>
  <si>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</si>
  <si>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</si>
  <si>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</si>
  <si>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</si>
  <si>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</si>
  <si>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</si>
  <si>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</si>
  <si>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</si>
  <si>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</si>
  <si>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</si>
  <si>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</si>
  <si>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</si>
  <si>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</si>
  <si>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</si>
  <si>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</si>
  <si>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</si>
  <si>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</si>
  <si>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</si>
  <si>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</si>
  <si>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</si>
  <si>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</si>
  <si>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</si>
  <si>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</si>
  <si>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</si>
  <si>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</si>
  <si>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</si>
  <si>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</si>
  <si>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</si>
  <si>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</si>
  <si>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</si>
  <si>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</si>
  <si>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</si>
  <si>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</si>
  <si>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</si>
  <si>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</si>
  <si>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</si>
  <si>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</si>
  <si>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</si>
  <si>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</si>
  <si>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</si>
  <si>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</si>
  <si>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</si>
  <si>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</si>
  <si>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</si>
  <si>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</si>
  <si>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</si>
  <si>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</si>
  <si>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</si>
  <si>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</si>
  <si>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</si>
  <si>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</si>
  <si>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</si>
  <si>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</si>
  <si>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</si>
  <si>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</si>
  <si>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</si>
  <si>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</si>
  <si>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</si>
  <si>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</si>
  <si>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</si>
  <si>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</si>
  <si>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</si>
  <si>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</si>
  <si>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</si>
  <si>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</si>
  <si>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</si>
  <si>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</si>
  <si>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</si>
  <si>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</si>
  <si>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</si>
  <si>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</si>
  <si>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</si>
  <si>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</si>
  <si>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</si>
  <si>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</si>
  <si>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</si>
  <si>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</si>
  <si>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</si>
  <si>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</si>
  <si>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</si>
  <si>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</si>
  <si>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</si>
  <si>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</si>
  <si>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</si>
  <si>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</si>
  <si>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</si>
  <si>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</si>
  <si>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</si>
  <si>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</si>
  <si>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</si>
  <si>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</si>
  <si>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</si>
  <si>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</si>
  <si>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</si>
  <si>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</si>
  <si>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</si>
  <si>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</si>
  <si>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</si>
  <si>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</si>
  <si>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</si>
  <si>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</si>
  <si>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</si>
  <si>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</si>
  <si>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</si>
  <si>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</si>
  <si>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</si>
  <si>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</si>
  <si>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</si>
  <si>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</si>
  <si>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</si>
  <si>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</si>
  <si>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</si>
  <si>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</si>
  <si>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</si>
  <si>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</si>
  <si>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</si>
  <si>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</si>
  <si>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</si>
  <si>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</si>
  <si>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</si>
  <si>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</si>
  <si>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</si>
  <si>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</si>
  <si>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</si>
  <si>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</si>
  <si>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</si>
  <si>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</si>
  <si>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</si>
  <si>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</si>
  <si>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</si>
  <si>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</si>
  <si>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</si>
  <si>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</si>
  <si>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</si>
  <si>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</si>
  <si>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</si>
  <si>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</si>
  <si>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</si>
  <si>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</si>
  <si>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</si>
  <si>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</si>
  <si>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</si>
  <si>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</si>
  <si>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</si>
  <si>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</si>
  <si>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</si>
  <si>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</si>
  <si>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</si>
  <si>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</si>
  <si>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</si>
  <si>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</si>
  <si>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</si>
  <si>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</si>
  <si>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</si>
  <si>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</si>
  <si>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</si>
  <si>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</si>
  <si>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</si>
  <si>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</si>
  <si>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</si>
  <si>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</si>
  <si>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</si>
  <si>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</si>
  <si>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</si>
  <si>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</si>
  <si>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</si>
  <si>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</si>
  <si>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</si>
  <si>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</si>
  <si>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</si>
  <si>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</si>
  <si>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</si>
  <si>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</si>
  <si>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</si>
  <si>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</si>
  <si>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</si>
  <si>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</si>
  <si>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</si>
  <si>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</si>
  <si>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</si>
  <si>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</si>
  <si>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</si>
  <si>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</si>
  <si>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</si>
  <si>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</si>
  <si>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</si>
  <si>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</si>
  <si>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</si>
  <si>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</si>
  <si>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</si>
  <si>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</si>
  <si>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</si>
  <si>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</si>
  <si>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</si>
  <si>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</si>
  <si>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</si>
  <si>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</si>
  <si>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</si>
  <si>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</si>
  <si>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</si>
  <si>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</si>
  <si>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</si>
  <si>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</si>
  <si>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</si>
  <si>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</si>
  <si>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</si>
  <si>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</si>
  <si>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</si>
  <si>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</si>
  <si>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</si>
  <si>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</si>
  <si>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</si>
  <si>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</si>
  <si>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</si>
  <si>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</si>
  <si>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</si>
  <si>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</si>
  <si>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</si>
  <si>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</si>
  <si>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</si>
  <si>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</si>
  <si>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</si>
  <si>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</si>
  <si>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</si>
  <si>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</si>
  <si>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</si>
  <si>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</si>
  <si>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</si>
  <si>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</si>
  <si>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</si>
  <si>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</si>
  <si>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</si>
  <si>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</si>
  <si>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</si>
  <si>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</si>
  <si>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</si>
  <si>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</si>
  <si>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</si>
  <si>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</si>
  <si>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</si>
  <si>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</si>
  <si>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</si>
  <si>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</si>
  <si>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</si>
  <si>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</si>
  <si>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</si>
  <si>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</si>
  <si>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</si>
  <si>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</si>
  <si>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</si>
  <si>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</si>
  <si>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</si>
  <si>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</si>
  <si>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</si>
  <si>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</si>
  <si>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</si>
  <si>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</si>
  <si>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</si>
  <si>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</si>
  <si>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</si>
  <si>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</si>
  <si>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</si>
  <si>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</si>
  <si>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</si>
  <si>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</si>
  <si>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</si>
  <si>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</si>
  <si>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</si>
  <si>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</si>
  <si>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</si>
  <si>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</si>
  <si>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</si>
  <si>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</si>
  <si>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</si>
  <si>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</si>
  <si>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</si>
  <si>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</si>
  <si>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</si>
  <si>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</si>
  <si>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</si>
  <si>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</si>
  <si>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</si>
  <si>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</si>
  <si>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</si>
  <si>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</si>
  <si>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</si>
  <si>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</si>
  <si>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</si>
  <si>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</si>
  <si>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</si>
  <si>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</si>
  <si>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</si>
  <si>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</si>
  <si>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</si>
  <si>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</si>
  <si>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</si>
  <si>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</si>
  <si>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</si>
  <si>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</si>
  <si>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</si>
  <si>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</si>
  <si>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</si>
  <si>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</si>
  <si>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</si>
  <si>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</si>
  <si>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</si>
  <si>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</si>
  <si>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</si>
  <si>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</si>
  <si>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</si>
  <si>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</si>
  <si>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</si>
  <si>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</si>
  <si>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</si>
  <si>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</si>
  <si>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</si>
  <si>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</si>
  <si>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</si>
  <si>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</si>
  <si>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</si>
  <si>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</si>
  <si>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</si>
  <si>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</si>
  <si>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</si>
  <si>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</si>
  <si>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</si>
  <si>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</si>
  <si>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</si>
  <si>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</si>
  <si>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</si>
  <si>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</si>
  <si>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</si>
  <si>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</si>
  <si>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</si>
  <si>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</si>
  <si>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</si>
  <si>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</si>
  <si>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</si>
  <si>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</si>
  <si>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</si>
  <si>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</si>
  <si>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</si>
  <si>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</si>
  <si>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</si>
  <si>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</si>
  <si>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</si>
  <si>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</si>
  <si>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</si>
  <si>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</si>
  <si>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</si>
  <si>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</si>
  <si>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</si>
  <si>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</si>
  <si>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</si>
  <si>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</si>
  <si>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</si>
  <si>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</si>
  <si>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</si>
  <si>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</si>
  <si>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</si>
  <si>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</si>
  <si>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</si>
  <si>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</si>
  <si>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</si>
  <si>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</si>
  <si>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</si>
  <si>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</si>
  <si>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</si>
  <si>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</si>
  <si>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</si>
  <si>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</si>
  <si>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</si>
  <si>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</si>
  <si>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</si>
  <si>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</si>
  <si>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</si>
  <si>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</si>
  <si>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</si>
  <si>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</si>
  <si>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</si>
  <si>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</si>
  <si>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</si>
  <si>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</si>
  <si>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</si>
  <si>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</si>
  <si>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</si>
  <si>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</si>
  <si>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</si>
  <si>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</si>
  <si>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</si>
  <si>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</si>
  <si>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</si>
  <si>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</si>
  <si>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</si>
  <si>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</si>
  <si>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</si>
  <si>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</si>
  <si>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</si>
  <si>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</si>
  <si>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</si>
  <si>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</si>
  <si>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</si>
  <si>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</si>
  <si>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</si>
  <si>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</si>
  <si>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</si>
  <si>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</si>
  <si>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</si>
  <si>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</si>
  <si>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</si>
  <si>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</si>
  <si>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</si>
  <si>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</si>
  <si>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</si>
  <si>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</si>
  <si>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</si>
  <si>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</si>
  <si>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</si>
  <si>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</si>
  <si>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</si>
  <si>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</si>
  <si>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</si>
  <si>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</si>
  <si>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</si>
  <si>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</si>
  <si>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</si>
  <si>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</si>
  <si>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</si>
  <si>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</si>
  <si>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</si>
  <si>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</si>
  <si>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</si>
  <si>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</si>
  <si>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</si>
  <si>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</si>
  <si>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</si>
  <si>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</si>
  <si>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</si>
  <si>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</si>
  <si>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</si>
  <si>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</si>
  <si>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</si>
  <si>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</si>
  <si>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</si>
  <si>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</si>
  <si>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</si>
  <si>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</si>
  <si>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</si>
  <si>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</si>
  <si>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</si>
  <si>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</si>
  <si>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</si>
  <si>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</si>
  <si>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</si>
  <si>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</si>
  <si>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</si>
  <si>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</si>
  <si>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</si>
  <si>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</si>
  <si>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</si>
  <si>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</si>
  <si>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</si>
  <si>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</si>
  <si>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</si>
  <si>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</si>
  <si>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</si>
  <si>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</si>
  <si>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</si>
  <si>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</si>
  <si>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</si>
  <si>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</si>
  <si>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</si>
  <si>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</si>
  <si>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</si>
  <si>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</si>
  <si>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</si>
  <si>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</si>
  <si>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</si>
  <si>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</si>
  <si>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</si>
  <si>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</si>
  <si>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</si>
  <si>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</si>
  <si>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</si>
  <si>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</si>
  <si>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</si>
  <si>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</si>
  <si>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</si>
  <si>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</si>
  <si>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</si>
  <si>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</si>
  <si>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</si>
  <si>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</si>
  <si>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</si>
  <si>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</si>
  <si>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</si>
  <si>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</si>
  <si>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</si>
  <si>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</si>
  <si>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</si>
  <si>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</si>
  <si>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</si>
  <si>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</si>
  <si>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</si>
  <si>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</si>
  <si>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</si>
  <si>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</si>
  <si>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</si>
  <si>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</si>
  <si>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</si>
  <si>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</si>
  <si>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</si>
  <si>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</si>
  <si>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</si>
  <si>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</si>
  <si>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</si>
  <si>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</si>
  <si>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</si>
  <si>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</si>
  <si>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</si>
  <si>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</si>
  <si>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</si>
  <si>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</si>
  <si>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</si>
  <si>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</si>
  <si>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</si>
  <si>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</si>
  <si>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</si>
  <si>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</si>
  <si>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</si>
  <si>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</si>
  <si>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</si>
  <si>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</si>
  <si>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</si>
  <si>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</si>
  <si>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</si>
  <si>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</si>
  <si>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</si>
  <si>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</si>
  <si>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</si>
  <si>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</si>
  <si>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</si>
  <si>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</si>
  <si>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</si>
  <si>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</si>
  <si>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</si>
  <si>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</si>
  <si>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</si>
  <si>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</si>
  <si>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</si>
  <si>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</si>
  <si>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</si>
  <si>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</si>
  <si>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</si>
  <si>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</si>
  <si>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</si>
  <si>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</si>
  <si>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</si>
  <si>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</si>
  <si>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</si>
  <si>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</si>
  <si>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</si>
  <si>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</si>
  <si>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</si>
  <si>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</si>
  <si>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</si>
  <si>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</si>
  <si>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</si>
  <si>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</si>
  <si>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</si>
  <si>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</si>
  <si>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</si>
  <si>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</si>
  <si>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</si>
  <si>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</si>
  <si>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</si>
  <si>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</si>
  <si>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</si>
  <si>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</si>
  <si>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</si>
  <si>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</si>
  <si>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</si>
  <si>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</si>
  <si>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</si>
  <si>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</si>
  <si>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</si>
  <si>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</si>
  <si>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</si>
  <si>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</si>
  <si>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</si>
  <si>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</si>
  <si>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</si>
  <si>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</si>
  <si>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</si>
  <si>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</si>
  <si>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</si>
  <si>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</si>
  <si>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</si>
  <si>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</si>
  <si>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</si>
  <si>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</si>
  <si>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</si>
  <si>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</si>
  <si>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</si>
  <si>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</si>
  <si>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</si>
  <si>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</si>
  <si>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</si>
  <si>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</si>
  <si>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</si>
  <si>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</si>
  <si>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</si>
  <si>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</si>
  <si>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</si>
  <si>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</si>
  <si>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</si>
  <si>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</si>
  <si>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</si>
  <si>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</si>
  <si>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</si>
  <si>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</si>
  <si>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</si>
  <si>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</si>
  <si>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</si>
  <si>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</si>
  <si>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</si>
  <si>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</si>
  <si>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</si>
  <si>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</si>
  <si>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</si>
  <si>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</si>
  <si>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</si>
  <si>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</si>
  <si>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</si>
  <si>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</si>
  <si>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</si>
  <si>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</si>
  <si>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</si>
  <si>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</si>
  <si>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</si>
  <si>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</si>
  <si>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</si>
  <si>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</si>
  <si>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</si>
  <si>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</si>
  <si>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</si>
  <si>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</si>
  <si>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</si>
  <si>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</si>
  <si>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</si>
  <si>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</si>
  <si>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</si>
  <si>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</si>
  <si>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</si>
  <si>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</si>
  <si>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</si>
  <si>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</si>
  <si>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</si>
  <si>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</si>
  <si>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</si>
  <si>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</si>
  <si>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</si>
  <si>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</si>
  <si>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</si>
  <si>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</si>
  <si>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</si>
  <si>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</si>
  <si>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</si>
  <si>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</si>
  <si>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</si>
  <si>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</si>
  <si>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</si>
  <si>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</si>
  <si>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</si>
  <si>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</si>
  <si>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</si>
  <si>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</si>
  <si>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</si>
  <si>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</si>
  <si>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</si>
  <si>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</si>
  <si>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</si>
  <si>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</si>
  <si>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</si>
  <si>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</si>
  <si>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</si>
  <si>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</si>
  <si>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</si>
  <si>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</si>
  <si>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</si>
  <si>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</si>
  <si>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</si>
  <si>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</si>
  <si>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</si>
  <si>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</si>
  <si>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</si>
  <si>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</si>
  <si>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</si>
  <si>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</si>
  <si>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</si>
  <si>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</si>
  <si>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</si>
  <si>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</si>
  <si>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</si>
  <si>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</si>
  <si>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</si>
  <si>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</si>
  <si>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</si>
  <si>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</si>
  <si>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</si>
  <si>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</si>
  <si>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</si>
  <si>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</si>
  <si>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</si>
  <si>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</si>
  <si>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</si>
  <si>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</si>
  <si>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</si>
  <si>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</si>
  <si>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</si>
  <si>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</si>
  <si>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</si>
  <si>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</si>
  <si>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</si>
  <si>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</si>
  <si>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</si>
  <si>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</si>
  <si>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</si>
  <si>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</si>
  <si>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</si>
  <si>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</si>
  <si>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</si>
  <si>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</si>
  <si>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</si>
  <si>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</si>
  <si>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</si>
  <si>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</si>
  <si>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</si>
  <si>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</si>
  <si>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</si>
  <si>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</si>
  <si>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</si>
  <si>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</si>
  <si>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</si>
  <si>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</si>
  <si>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</si>
  <si>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</si>
  <si>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</si>
  <si>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</si>
  <si>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</si>
  <si>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</si>
  <si>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</si>
  <si>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</si>
  <si>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</si>
  <si>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</si>
  <si>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</si>
  <si>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</si>
  <si>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</si>
  <si>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</si>
  <si>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</si>
  <si>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</si>
  <si>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</si>
  <si>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</si>
  <si>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</si>
  <si>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</si>
  <si>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</si>
  <si>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</si>
  <si>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</si>
  <si>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</si>
  <si>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</si>
  <si>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</si>
  <si>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</si>
  <si>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</si>
  <si>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</si>
  <si>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</si>
  <si>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</si>
  <si>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</si>
  <si>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</si>
  <si>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</si>
  <si>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</si>
  <si>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</si>
  <si>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</si>
  <si>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</si>
  <si>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</si>
  <si>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</si>
  <si>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</si>
  <si>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</si>
  <si>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</si>
  <si>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</si>
  <si>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</si>
  <si>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Não solicita MC1 / Baixo nível de água, necessário abastecimento.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</si>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</sst>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AQ392" activePane="bottomRight" state="frozen"/>
      <selection pane="bottomRight" activeCell="BJ411" sqref="BJ41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/>
      <c r="BL392" s="16"/>
      <c r="BM392" s="15"/>
      <c r="BN392" s="15"/>
      <c r="BO392" s="165"/>
      <c r="BP392" s="17"/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/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666</v>
      </c>
      <c r="Y393" s="158" t="s">
        <v>669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/>
      <c r="AT393" s="39"/>
      <c r="AU393" s="39"/>
      <c r="AV393" s="39"/>
      <c r="AW393" s="39"/>
      <c r="AX393" s="39"/>
      <c r="AY393" s="293">
        <f t="shared" si="38"/>
        <v>0</v>
      </c>
      <c r="AZ393" s="14"/>
      <c r="BA393" s="72"/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1</v>
      </c>
      <c r="BI393" s="17"/>
      <c r="BJ393" s="17" t="s">
        <v>1506</v>
      </c>
      <c r="BK393" s="17"/>
      <c r="BL393" s="16"/>
      <c r="BM393" s="15"/>
      <c r="BN393" s="15"/>
      <c r="BO393" s="165"/>
      <c r="BP393" s="17"/>
      <c r="BQ393" s="13" t="str">
        <f t="shared" si="39"/>
        <v>Produção e Intervalo</v>
      </c>
      <c r="BR393" s="19">
        <f t="shared" si="40"/>
        <v>0</v>
      </c>
      <c r="BS393" s="19">
        <f t="shared" si="41"/>
        <v>0</v>
      </c>
      <c r="BT393" s="225" t="str">
        <f t="shared" si="36"/>
        <v/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1507</v>
      </c>
      <c r="BK394" s="17"/>
      <c r="BL394" s="16"/>
      <c r="BM394" s="15"/>
      <c r="BN394" s="15"/>
      <c r="BO394" s="165"/>
      <c r="BP394" s="17"/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/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1507</v>
      </c>
      <c r="BK395" s="17"/>
      <c r="BL395" s="16"/>
      <c r="BM395" s="15"/>
      <c r="BN395" s="15"/>
      <c r="BO395" s="165"/>
      <c r="BP395" s="17"/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/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1508</v>
      </c>
      <c r="BK396" s="17"/>
      <c r="BL396" s="16"/>
      <c r="BM396" s="15"/>
      <c r="BN396" s="15"/>
      <c r="BO396" s="165"/>
      <c r="BP396" s="17"/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/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1509</v>
      </c>
      <c r="N397" s="204" t="s">
        <v>1510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1511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1512</v>
      </c>
      <c r="BK397" s="17"/>
      <c r="BL397" s="16"/>
      <c r="BM397" s="15"/>
      <c r="BN397" s="15"/>
      <c r="BO397" s="165"/>
      <c r="BP397" s="17"/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/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>
        <f t="shared" si="38"/>
        <v>0</v>
      </c>
      <c r="AZ398" s="14"/>
      <c r="BA398" s="72"/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1</v>
      </c>
      <c r="BI398" s="17"/>
      <c r="BJ398" s="17" t="s">
        <v>993</v>
      </c>
      <c r="BK398" s="17"/>
      <c r="BL398" s="16"/>
      <c r="BM398" s="15"/>
      <c r="BN398" s="15"/>
      <c r="BO398" s="165"/>
      <c r="BP398" s="17"/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/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>
        <f t="shared" si="38"/>
        <v>0</v>
      </c>
      <c r="AZ399" s="14"/>
      <c r="BA399" s="72"/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1</v>
      </c>
      <c r="BI399" s="17"/>
      <c r="BJ399" s="17" t="s">
        <v>993</v>
      </c>
      <c r="BK399" s="17"/>
      <c r="BL399" s="16"/>
      <c r="BM399" s="15"/>
      <c r="BN399" s="15"/>
      <c r="BO399" s="165"/>
      <c r="BP399" s="17"/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/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1513</v>
      </c>
      <c r="BK400" s="17"/>
      <c r="BL400" s="16"/>
      <c r="BM400" s="15"/>
      <c r="BN400" s="15"/>
      <c r="BO400" s="165"/>
      <c r="BP400" s="17"/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/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1514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/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1515</v>
      </c>
      <c r="BK401" s="17"/>
      <c r="BL401" s="16"/>
      <c r="BM401" s="15"/>
      <c r="BN401" s="15"/>
      <c r="BO401" s="165"/>
      <c r="BP401" s="17"/>
      <c r="BQ401" s="13" t="str">
        <f t="shared" si="39"/>
        <v>Produção</v>
      </c>
      <c r="BR401" s="19">
        <f t="shared" si="40"/>
        <v>1</v>
      </c>
      <c r="BS401" s="19">
        <f t="shared" si="41"/>
        <v>0</v>
      </c>
      <c r="BT401" s="225" t="str">
        <f t="shared" si="36"/>
        <v/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1516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/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1517</v>
      </c>
      <c r="BK402" s="17"/>
      <c r="BL402" s="16"/>
      <c r="BM402" s="15"/>
      <c r="BN402" s="15"/>
      <c r="BO402" s="165"/>
      <c r="BP402" s="17"/>
      <c r="BQ402" s="13" t="str">
        <f t="shared" si="39"/>
        <v>Produção</v>
      </c>
      <c r="BR402" s="19">
        <f t="shared" si="40"/>
        <v>1</v>
      </c>
      <c r="BS402" s="19">
        <f t="shared" si="41"/>
        <v>0</v>
      </c>
      <c r="BT402" s="225" t="str">
        <f t="shared" si="36"/>
        <v/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1518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/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1519</v>
      </c>
      <c r="BK403" s="17"/>
      <c r="BL403" s="16"/>
      <c r="BM403" s="15"/>
      <c r="BN403" s="15"/>
      <c r="BO403" s="165"/>
      <c r="BP403" s="17"/>
      <c r="BQ403" s="13" t="str">
        <f t="shared" si="39"/>
        <v>Produção</v>
      </c>
      <c r="BR403" s="19">
        <f t="shared" si="40"/>
        <v>1</v>
      </c>
      <c r="BS403" s="19">
        <f t="shared" si="41"/>
        <v>0</v>
      </c>
      <c r="BT403" s="225" t="str">
        <f t="shared" si="36"/>
        <v/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1520</v>
      </c>
      <c r="BK404" s="17"/>
      <c r="BL404" s="16"/>
      <c r="BM404" s="15"/>
      <c r="BN404" s="15"/>
      <c r="BO404" s="165"/>
      <c r="BP404" s="17"/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/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/>
      <c r="AT405" s="39"/>
      <c r="AU405" s="39"/>
      <c r="AV405" s="39"/>
      <c r="AW405" s="39"/>
      <c r="AX405" s="39"/>
      <c r="AY405" s="293">
        <f t="shared" si="38"/>
        <v>0</v>
      </c>
      <c r="AZ405" s="14"/>
      <c r="BA405" s="72"/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1</v>
      </c>
      <c r="BI405" s="17"/>
      <c r="BJ405" s="17" t="s">
        <v>1521</v>
      </c>
      <c r="BK405" s="17"/>
      <c r="BL405" s="16"/>
      <c r="BM405" s="15"/>
      <c r="BN405" s="15"/>
      <c r="BO405" s="165"/>
      <c r="BP405" s="17"/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/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1522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/>
      <c r="AT406" s="39"/>
      <c r="AU406" s="39"/>
      <c r="AV406" s="39"/>
      <c r="AW406" s="39"/>
      <c r="AX406" s="39"/>
      <c r="AY406" s="293">
        <f t="shared" si="38"/>
        <v>0</v>
      </c>
      <c r="AZ406" s="14"/>
      <c r="BA406" s="72"/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1</v>
      </c>
      <c r="BI406" s="17"/>
      <c r="BJ406" s="17" t="s">
        <v>1523</v>
      </c>
      <c r="BK406" s="17"/>
      <c r="BL406" s="16"/>
      <c r="BM406" s="15"/>
      <c r="BN406" s="15"/>
      <c r="BO406" s="165"/>
      <c r="BP406" s="17"/>
      <c r="BQ406" s="13" t="str">
        <f t="shared" si="39"/>
        <v>Produção e Intervalo</v>
      </c>
      <c r="BR406" s="19">
        <f t="shared" si="40"/>
        <v>0</v>
      </c>
      <c r="BS406" s="19">
        <f t="shared" si="41"/>
        <v>0</v>
      </c>
      <c r="BT406" s="225" t="str">
        <f t="shared" si="36"/>
        <v/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/>
      <c r="AT407" s="39"/>
      <c r="AU407" s="39"/>
      <c r="AV407" s="39"/>
      <c r="AW407" s="39"/>
      <c r="AX407" s="39"/>
      <c r="AY407" s="293">
        <f t="shared" si="38"/>
        <v>0</v>
      </c>
      <c r="AZ407" s="14"/>
      <c r="BA407" s="72"/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1</v>
      </c>
      <c r="BI407" s="17"/>
      <c r="BJ407" s="17" t="s">
        <v>1523</v>
      </c>
      <c r="BK407" s="17"/>
      <c r="BL407" s="16"/>
      <c r="BM407" s="15"/>
      <c r="BN407" s="15"/>
      <c r="BO407" s="165"/>
      <c r="BP407" s="17"/>
      <c r="BQ407" s="13" t="str">
        <f t="shared" si="39"/>
        <v>Produção e Intervalo</v>
      </c>
      <c r="BR407" s="19">
        <f t="shared" si="40"/>
        <v>0</v>
      </c>
      <c r="BS407" s="19">
        <f t="shared" si="41"/>
        <v>0</v>
      </c>
      <c r="BT407" s="225" t="str">
        <f t="shared" si="36"/>
        <v/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/>
      <c r="AT408" s="39"/>
      <c r="AU408" s="39"/>
      <c r="AV408" s="39"/>
      <c r="AW408" s="39"/>
      <c r="AX408" s="39"/>
      <c r="AY408" s="293">
        <f t="shared" si="38"/>
        <v>0</v>
      </c>
      <c r="AZ408" s="14"/>
      <c r="BA408" s="72"/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1</v>
      </c>
      <c r="BI408" s="17"/>
      <c r="BJ408" s="17" t="s">
        <v>1523</v>
      </c>
      <c r="BK408" s="17"/>
      <c r="BL408" s="16"/>
      <c r="BM408" s="15"/>
      <c r="BN408" s="15"/>
      <c r="BO408" s="165"/>
      <c r="BP408" s="17"/>
      <c r="BQ408" s="13" t="str">
        <f t="shared" si="39"/>
        <v>Produção e Intervalo</v>
      </c>
      <c r="BR408" s="19">
        <f t="shared" si="40"/>
        <v>0</v>
      </c>
      <c r="BS408" s="19">
        <f t="shared" si="41"/>
        <v>0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1524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1525</v>
      </c>
      <c r="BK410" s="17"/>
      <c r="BL410" s="16"/>
      <c r="BM410" s="15"/>
      <c r="BN410" s="15"/>
      <c r="BO410" s="165"/>
      <c r="BP410" s="17"/>
      <c r="BQ410" s="13" t="str">
        <f t="shared" si="39"/>
        <v>Produção</v>
      </c>
      <c r="BR410" s="19">
        <f t="shared" si="40"/>
        <v>1</v>
      </c>
      <c r="BS410" s="19">
        <f t="shared" si="41"/>
        <v>0</v>
      </c>
      <c r="BT410" s="225" t="str">
        <f t="shared" si="36"/>
        <v/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/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1526</v>
      </c>
      <c r="BK411" s="17"/>
      <c r="BL411" s="16"/>
      <c r="BM411" s="15"/>
      <c r="BN411" s="15"/>
      <c r="BO411" s="165"/>
      <c r="BP411" s="17"/>
      <c r="BQ411" s="13" t="str">
        <f t="shared" si="39"/>
        <v>Produção e Intervalo</v>
      </c>
      <c r="BR411" s="19">
        <f t="shared" si="40"/>
        <v>0.66666666666666652</v>
      </c>
      <c r="BS411" s="19">
        <f t="shared" si="41"/>
        <v>0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51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5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51 Z410 AD410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" name="Range1_14_1_1_1"/>
    <protectedRange sqref="F6:F7 F25 F14 F31:F32 F56:F57 F80:F81 F113 F107:F108 F159:F160 F169 F187:F188 F218 F220 F251 F253 F261 F283 F287 F337 F341 F364 F368 F393" name="Range1_14_1_2_1"/>
    <protectedRange sqref="J7 J27 J20 J25 J14 J75 J97 J103 J113 J144 J148 J151 J156:J157 J169 J178 J183 J206 J212 J215 J241 J261 J279 J305 J300:J301 J325:J326 J334 J343 J354:J355 J361 J357:J358 J388 J41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1527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1528</v>
      </c>
      <c r="C4" s="331" t="s">
        <v>1529</v>
      </c>
      <c r="D4" s="331" t="s">
        <v>1530</v>
      </c>
      <c r="E4" s="331" t="s">
        <v>1531</v>
      </c>
      <c r="F4" s="331" t="s">
        <v>8</v>
      </c>
      <c r="G4" s="331" t="s">
        <v>1532</v>
      </c>
    </row>
    <row r="5" spans="2:8">
      <c r="B5" s="334" t="s">
        <v>1152</v>
      </c>
      <c r="C5" s="334">
        <v>314978</v>
      </c>
      <c r="D5" s="334" t="s">
        <v>1533</v>
      </c>
      <c r="E5" s="334" t="s">
        <v>539</v>
      </c>
      <c r="F5" s="334" t="s">
        <v>101</v>
      </c>
      <c r="G5" s="335">
        <v>46143</v>
      </c>
    </row>
    <row r="6" spans="2:8">
      <c r="B6" s="334" t="s">
        <v>1534</v>
      </c>
      <c r="C6" s="334">
        <v>256790</v>
      </c>
      <c r="D6" s="334" t="s">
        <v>1535</v>
      </c>
      <c r="E6" s="334" t="s">
        <v>539</v>
      </c>
      <c r="F6" s="334" t="s">
        <v>1536</v>
      </c>
      <c r="G6" s="335">
        <v>45992</v>
      </c>
    </row>
    <row r="7" spans="2:8">
      <c r="B7" s="334" t="s">
        <v>1537</v>
      </c>
      <c r="C7" s="334">
        <v>265193</v>
      </c>
      <c r="D7" s="334" t="s">
        <v>1538</v>
      </c>
      <c r="E7" s="334" t="s">
        <v>540</v>
      </c>
      <c r="F7" s="334" t="s">
        <v>1499</v>
      </c>
      <c r="G7" s="334" t="s">
        <v>1539</v>
      </c>
    </row>
    <row r="8" spans="2:8">
      <c r="B8" s="334" t="s">
        <v>1540</v>
      </c>
      <c r="C8" s="334">
        <v>293716</v>
      </c>
      <c r="D8" s="334" t="s">
        <v>1541</v>
      </c>
      <c r="E8" s="334" t="s">
        <v>540</v>
      </c>
      <c r="F8" s="334" t="s">
        <v>1499</v>
      </c>
      <c r="G8" s="335">
        <v>46204</v>
      </c>
    </row>
    <row r="9" spans="2:8">
      <c r="B9" s="334" t="s">
        <v>1542</v>
      </c>
      <c r="C9" s="334">
        <v>257258</v>
      </c>
      <c r="D9" s="334" t="s">
        <v>1543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1544</v>
      </c>
      <c r="C10" s="334">
        <v>371147</v>
      </c>
      <c r="D10" s="334" t="s">
        <v>1545</v>
      </c>
      <c r="E10" s="334" t="s">
        <v>541</v>
      </c>
      <c r="F10" s="334" t="s">
        <v>144</v>
      </c>
      <c r="G10" s="334" t="s">
        <v>1539</v>
      </c>
    </row>
    <row r="11" spans="2:8">
      <c r="B11" s="334" t="s">
        <v>1546</v>
      </c>
      <c r="C11" s="334">
        <v>259230</v>
      </c>
      <c r="D11" s="334" t="s">
        <v>1547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1548</v>
      </c>
      <c r="C12" s="334">
        <v>370705</v>
      </c>
      <c r="D12" s="334"/>
      <c r="E12" s="334" t="s">
        <v>541</v>
      </c>
      <c r="F12" s="334" t="s">
        <v>144</v>
      </c>
      <c r="G12" s="334" t="s">
        <v>1539</v>
      </c>
    </row>
    <row r="13" spans="2:8">
      <c r="B13" s="334" t="s">
        <v>1549</v>
      </c>
      <c r="C13" s="334">
        <v>258542</v>
      </c>
      <c r="D13" s="334" t="s">
        <v>1550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1551</v>
      </c>
      <c r="C14" s="334">
        <v>257050</v>
      </c>
      <c r="D14" s="334" t="s">
        <v>1552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tabSelected="1"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1553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1554</v>
      </c>
      <c r="E3" s="326" t="s">
        <v>1555</v>
      </c>
      <c r="F3" s="326" t="s">
        <v>1556</v>
      </c>
      <c r="G3" s="331" t="s">
        <v>1557</v>
      </c>
      <c r="H3" s="326" t="s">
        <v>1558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1559</v>
      </c>
      <c r="H4" s="329"/>
    </row>
    <row r="5" spans="3:8" ht="29.25">
      <c r="C5" s="327" t="s">
        <v>539</v>
      </c>
      <c r="D5" s="327" t="s">
        <v>1560</v>
      </c>
      <c r="E5" s="328">
        <v>46000</v>
      </c>
      <c r="F5" s="327">
        <v>9000</v>
      </c>
      <c r="G5" s="332" t="s">
        <v>1561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1562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1563</v>
      </c>
      <c r="G7" s="333" t="s">
        <v>1564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1565</v>
      </c>
      <c r="G8" s="332" t="s">
        <v>1566</v>
      </c>
      <c r="H8" s="327" t="s">
        <v>1567</v>
      </c>
    </row>
    <row r="9" spans="3:8">
      <c r="C9" s="327" t="s">
        <v>463</v>
      </c>
      <c r="D9" s="327" t="s">
        <v>1568</v>
      </c>
      <c r="E9" s="328">
        <v>45993</v>
      </c>
      <c r="F9" s="327">
        <v>12000</v>
      </c>
      <c r="G9" s="332" t="s">
        <v>1569</v>
      </c>
      <c r="H9" s="327"/>
    </row>
    <row r="10" spans="3:8" ht="29.25">
      <c r="C10" s="327" t="s">
        <v>463</v>
      </c>
      <c r="D10" s="327" t="s">
        <v>1570</v>
      </c>
      <c r="E10" s="328">
        <v>45993</v>
      </c>
      <c r="F10" s="327">
        <v>9000</v>
      </c>
      <c r="G10" s="332" t="s">
        <v>1571</v>
      </c>
      <c r="H10" s="327"/>
    </row>
    <row r="11" spans="3:8" ht="29.25">
      <c r="C11" s="327" t="s">
        <v>463</v>
      </c>
      <c r="D11" s="327" t="s">
        <v>1572</v>
      </c>
      <c r="E11" s="328">
        <v>45993</v>
      </c>
      <c r="F11" s="327">
        <v>10000</v>
      </c>
      <c r="G11" s="332" t="s">
        <v>1571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1573</v>
      </c>
      <c r="H12" s="327" t="s">
        <v>1567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activeCell="A391" sqref="A391:U39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1574</v>
      </c>
      <c r="W1" s="397"/>
      <c r="X1" s="397"/>
      <c r="Y1" s="104"/>
    </row>
    <row r="2" spans="1:25" s="101" customFormat="1" ht="11.25" customHeight="1">
      <c r="A2" s="105" t="s">
        <v>1575</v>
      </c>
      <c r="B2" s="105" t="s">
        <v>1576</v>
      </c>
      <c r="C2" s="105" t="s">
        <v>313</v>
      </c>
      <c r="D2" s="106" t="s">
        <v>873</v>
      </c>
      <c r="E2" s="106" t="s">
        <v>874</v>
      </c>
      <c r="F2" s="106" t="s">
        <v>1577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1578</v>
      </c>
      <c r="U2" s="108" t="s">
        <v>876</v>
      </c>
      <c r="V2" s="103">
        <f ca="1">TODAY()-1</f>
        <v>46007</v>
      </c>
      <c r="W2" s="103">
        <f ca="1">V2-1</f>
        <v>46006</v>
      </c>
      <c r="X2" s="103">
        <f ca="1">W2-1</f>
        <v>46005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400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40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15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1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400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40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19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430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400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400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40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15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19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400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400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40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15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19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400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400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15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40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19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400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15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40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19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400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0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400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400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15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40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19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400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400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15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40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19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1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400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400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15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19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19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430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0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60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400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400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400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15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40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19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19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1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1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1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0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400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15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40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19</v>
      </c>
      <c r="W284" s="112">
        <f ca="1">_xlfn.XLOOKUP(G284&amp;$W$2,BS_CONTROLE[CHAVE],BS_CONTROLE[Quantidade_11],"-")</f>
        <v>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400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19</v>
      </c>
      <c r="W286" s="112">
        <f ca="1">_xlfn.XLOOKUP(G286&amp;$W$2,BS_CONTROLE[CHAVE],BS_CONTROLE[Quantidade_11],"-")</f>
        <v>0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40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1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1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>
        <f ca="1">_xlfn.XLOOKUP(G297&amp;$W$2,BS_CONTROLE[CHAVE],BS_CONTROLE[Quantidade_11],"-")</f>
        <v>0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400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15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40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19</v>
      </c>
      <c r="W312" s="112">
        <f ca="1">_xlfn.XLOOKUP(G312&amp;$W$2,BS_CONTROLE[CHAVE],BS_CONTROLE[Quantidade_11],"-")</f>
        <v>0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40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1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0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2</v>
      </c>
      <c r="W327" s="112">
        <f ca="1">_xlfn.XLOOKUP(G327&amp;$W$2,BS_CONTROLE[CHAVE],BS_CONTROLE[Quantidade_11],"-")</f>
        <v>0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400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400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15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40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19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400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1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1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1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1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>
        <f ca="1">_xlfn.XLOOKUP(G346&amp;$W$2,BS_CONTROLE[CHAVE],BS_CONTROLE[Quantidade_11],"-")</f>
        <v>1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430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1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0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0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2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400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0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15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40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19</v>
      </c>
      <c r="W365" s="112">
        <f ca="1">_xlfn.XLOOKUP(G365&amp;$W$2,BS_CONTROLE[CHAVE],BS_CONTROLE[Quantidade_11],"-")</f>
        <v>0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400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1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>
        <f ca="1">_xlfn.XLOOKUP(G372&amp;$W$2,BS_CONTROLE[CHAVE],BS_CONTROLE[Quantidade_11],"-")</f>
        <v>1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1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>
        <f ca="1">_xlfn.XLOOKUP(G374&amp;$W$2,BS_CONTROLE[CHAVE],BS_CONTROLE[Quantidade_11],"-")</f>
        <v>1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430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>
        <f ca="1">_xlfn.XLOOKUP(G378&amp;$W$2,BS_CONTROLE[CHAVE],BS_CONTROLE[Quantidade_11],"-")</f>
        <v>1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2</v>
      </c>
      <c r="W385" s="112">
        <f ca="1">_xlfn.XLOOKUP(G385&amp;$W$2,BS_CONTROLE[CHAVE],BS_CONTROLE[Quantidade_11],"-")</f>
        <v>0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400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60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400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OPORTUNIDADE</v>
      </c>
      <c r="B391" s="109" t="str">
        <f>IF(SP_SUL!X393="","*",SP_SUL!X393)</f>
        <v>Oportunidade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15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40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19</v>
      </c>
      <c r="W394" s="112">
        <f ca="1">_xlfn.XLOOKUP(G394&amp;$W$2,BS_CONTROLE[CHAVE],BS_CONTROLE[Quantidade_11],"-")</f>
        <v>0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430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400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1579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1580</v>
      </c>
      <c r="D5" s="399"/>
      <c r="E5" s="399"/>
      <c r="F5" s="399"/>
      <c r="G5" s="399"/>
      <c r="H5" s="399"/>
      <c r="I5" s="399"/>
      <c r="J5" s="400"/>
      <c r="K5" s="401" t="s">
        <v>1581</v>
      </c>
      <c r="L5" s="402"/>
      <c r="M5" s="402"/>
      <c r="N5" s="402"/>
      <c r="O5" s="403" t="s">
        <v>1582</v>
      </c>
      <c r="P5" s="404"/>
      <c r="Q5" s="405"/>
    </row>
    <row r="6" spans="1:17" s="94" customFormat="1" ht="15.75" customHeight="1">
      <c r="A6" s="88" t="s">
        <v>1577</v>
      </c>
      <c r="B6" s="95" t="s">
        <v>1576</v>
      </c>
      <c r="C6" s="96" t="s">
        <v>873</v>
      </c>
      <c r="D6" s="97" t="s">
        <v>874</v>
      </c>
      <c r="E6" s="96" t="s">
        <v>1583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1584</v>
      </c>
      <c r="M6" s="139" t="s">
        <v>335</v>
      </c>
      <c r="N6" s="140" t="s">
        <v>868</v>
      </c>
      <c r="O6" s="246" t="s">
        <v>911</v>
      </c>
      <c r="P6" s="157"/>
      <c r="Q6" s="193" t="s">
        <v>1585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>
        <f>IF(SP_SUL!B393="","*",SP_SUL!B393)</f>
        <v>46008</v>
      </c>
      <c r="B374" s="99" t="str">
        <f>IF(SP_SUL!X393="","*",SP_SUL!X393)</f>
        <v>Oportunidade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1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1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1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1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1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1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1585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45" sqref="F304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1586</v>
      </c>
      <c r="C2" s="96" t="s">
        <v>858</v>
      </c>
      <c r="D2" s="96" t="s">
        <v>860</v>
      </c>
      <c r="E2" s="96" t="s">
        <v>1587</v>
      </c>
      <c r="F2" s="96" t="s">
        <v>1588</v>
      </c>
      <c r="G2" s="96" t="s">
        <v>1589</v>
      </c>
      <c r="H2" s="96" t="s">
        <v>1590</v>
      </c>
      <c r="I2" s="96" t="s">
        <v>1591</v>
      </c>
      <c r="J2" s="96" t="s">
        <v>1592</v>
      </c>
      <c r="K2" s="131" t="s">
        <v>1593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OPORTUNIDADE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2025-12-17T14:48:11Z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