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59" documentId="8_{B6337239-1A00-434D-AAD0-422EA1FEB5AE}" xr6:coauthVersionLast="47" xr6:coauthVersionMax="47" xr10:uidLastSave="{5CC2D9B3-9D91-4FD1-8055-833009FC85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1" l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4" i="11"/>
  <c r="K106" i="11"/>
  <c r="M106" i="11"/>
  <c r="K109" i="11"/>
  <c r="M109" i="11"/>
  <c r="M110" i="11"/>
  <c r="K112" i="11"/>
  <c r="M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5" i="11"/>
  <c r="K286" i="11"/>
  <c r="M287" i="11"/>
  <c r="M288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" i="1" l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<sst xmlns="http://schemas.openxmlformats.org/spreadsheetml/2006/main" count="4993" uniqueCount="1318">
  <si>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</si>
  <si>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</si>
  <si>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</si>
  <si>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</si>
  <si>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</si>
  <si>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</si>
  <si>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</si>
  <si>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</si>
  <si>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</si>
  <si>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</si>
  <si>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</si>
  <si>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</si>
  <si>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</si>
  <si>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</si>
  <si>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</si>
  <si>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</si>
  <si>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</si>
  <si>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</si>
  <si>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</si>
  <si>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</si>
  <si>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</si>
  <si>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</si>
  <si>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</si>
  <si>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</si>
  <si>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</si>
  <si>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</si>
  <si>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</si>
  <si>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</si>
  <si>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</si>
  <si>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</si>
  <si>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</si>
  <si>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</si>
  <si>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</si>
  <si>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</si>
  <si>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</si>
  <si>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</si>
  <si>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</si>
  <si>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</si>
  <si>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</si>
  <si>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</si>
  <si>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</si>
  <si>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</si>
  <si>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</si>
  <si>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</si>
  <si>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</si>
  <si>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</si>
  <si>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</si>
  <si>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</si>
  <si>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</si>
  <si>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</si>
  <si>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</si>
  <si>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</si>
  <si>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</si>
  <si>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</si>
  <si>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</si>
  <si>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</si>
  <si>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</si>
  <si>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</si>
  <si>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</si>
  <si>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</si>
  <si>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</si>
  <si>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</si>
  <si>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</si>
  <si>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</si>
  <si>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</si>
  <si>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</si>
  <si>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</si>
  <si>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</si>
  <si>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</si>
  <si>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</si>
  <si>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</si>
  <si>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</si>
  <si>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</si>
  <si>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</si>
  <si>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</si>
  <si>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</si>
  <si>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</si>
  <si>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</si>
  <si>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</si>
  <si>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</si>
  <si>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</si>
  <si>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</si>
  <si>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</si>
  <si>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</si>
  <si>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</si>
  <si>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</si>
  <si>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</si>
  <si>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</si>
  <si>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</si>
  <si>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</si>
  <si>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</si>
  <si>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</si>
  <si>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</si>
  <si>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</si>
  <si>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</si>
  <si>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</si>
  <si>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</si>
  <si>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</si>
  <si>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</si>
  <si>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</si>
  <si>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</si>
  <si>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</si>
  <si>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</si>
  <si>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</si>
  <si>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</si>
  <si>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</si>
  <si>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</si>
  <si>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</si>
  <si>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</si>
  <si>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</si>
  <si>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</si>
  <si>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</si>
  <si>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</si>
  <si>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</si>
  <si>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</si>
  <si>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</si>
  <si>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</si>
  <si>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</si>
  <si>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</si>
  <si>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</si>
  <si>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</si>
  <si>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</si>
  <si>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</si>
  <si>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</si>
  <si>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</si>
  <si>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</si>
  <si>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</si>
  <si>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</si>
  <si>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</si>
  <si>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</si>
  <si>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</si>
  <si>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</si>
  <si>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</si>
  <si>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</si>
  <si>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</si>
  <si>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</si>
  <si>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</si>
  <si>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</si>
  <si>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</si>
  <si>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</si>
  <si>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</si>
  <si>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</si>
  <si>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</si>
  <si>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</si>
  <si>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</si>
  <si>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</si>
  <si>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</si>
  <si>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</si>
  <si>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</si>
  <si>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</si>
  <si>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</si>
  <si>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</si>
  <si>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</si>
  <si>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</si>
  <si>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</si>
  <si>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</si>
  <si>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</si>
  <si>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</si>
  <si>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</si>
  <si>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</si>
  <si>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</si>
  <si>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</si>
  <si>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</si>
  <si>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</si>
  <si>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</si>
  <si>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</si>
  <si>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</si>
  <si>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</si>
  <si>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</si>
  <si>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</si>
  <si>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</si>
  <si>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</si>
  <si>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</si>
  <si>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</si>
  <si>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</si>
  <si>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</si>
  <si>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</si>
  <si>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</si>
  <si>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</si>
  <si>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</si>
  <si>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</si>
  <si>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</si>
  <si>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</si>
  <si>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</si>
  <si>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</si>
  <si>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</si>
  <si>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</si>
  <si>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</si>
  <si>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</si>
  <si>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</si>
  <si>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</si>
  <si>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</si>
  <si>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</si>
  <si>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</si>
  <si>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</si>
  <si>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</si>
  <si>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</si>
  <si>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</si>
  <si>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</si>
  <si>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</si>
  <si>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</si>
  <si>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</si>
  <si>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</si>
  <si>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</si>
  <si>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</si>
  <si>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</si>
  <si>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</si>
  <si>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</si>
  <si>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</si>
  <si>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</si>
  <si>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</si>
  <si>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</si>
  <si>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</si>
  <si>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</si>
  <si>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</si>
  <si>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</si>
  <si>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</si>
  <si>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</si>
  <si>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</si>
  <si>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</si>
  <si>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</si>
  <si>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</si>
  <si>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</si>
  <si>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</si>
  <si>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</si>
  <si>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</si>
  <si>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</si>
  <si>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</si>
  <si>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</si>
  <si>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</si>
  <si>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</si>
  <si>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</si>
  <si>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</si>
  <si>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</si>
  <si>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</si>
  <si>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</si>
  <si>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</si>
  <si>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</si>
  <si>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</si>
  <si>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</si>
  <si>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</si>
  <si>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</si>
  <si>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</si>
  <si>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</si>
  <si>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</si>
  <si>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</si>
  <si>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</si>
  <si>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</si>
  <si>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</si>
  <si>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</si>
  <si>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</si>
  <si>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</si>
  <si>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</si>
  <si>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</si>
  <si>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</si>
  <si>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</si>
  <si>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</si>
  <si>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</si>
  <si>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</si>
  <si>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</si>
  <si>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</si>
  <si>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</si>
  <si>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</si>
  <si>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</si>
  <si>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</si>
  <si>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</si>
  <si>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</si>
  <si>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</si>
  <si>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</si>
  <si>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</si>
  <si>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</si>
  <si>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</si>
  <si>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</si>
  <si>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</si>
  <si>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</si>
  <si>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</si>
  <si>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</si>
  <si>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</si>
  <si>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</si>
  <si>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</si>
  <si>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</si>
  <si>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</si>
  <si>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</si>
  <si>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</si>
  <si>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</si>
  <si>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</si>
  <si>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</si>
  <si>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</si>
  <si>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</si>
  <si>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</si>
  <si>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</si>
  <si>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</si>
  <si>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</si>
  <si>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</si>
  <si>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</si>
  <si>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</si>
  <si>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</si>
  <si>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</si>
  <si>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</si>
  <si>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</si>
  <si>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</si>
  <si>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</si>
  <si>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</si>
  <si>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</si>
  <si>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</si>
  <si>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</si>
  <si>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</si>
  <si>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</si>
  <si>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</si>
  <si>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</si>
  <si>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</si>
  <si>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</si>
  <si>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</si>
  <si>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</si>
  <si>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</si>
  <si>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</si>
  <si>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</si>
  <si>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</si>
  <si>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</si>
  <si>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</si>
  <si>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</si>
  <si>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</si>
  <si>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</si>
  <si>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</si>
  <si>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</si>
  <si>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</si>
  <si>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</si>
  <si>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</si>
  <si>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</si>
  <si>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</si>
  <si>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</si>
  <si>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</si>
  <si>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</si>
  <si>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</si>
  <si>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</si>
  <si>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</si>
  <si>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</si>
  <si>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</si>
  <si>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</si>
  <si>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</si>
  <si>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</si>
  <si>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</si>
  <si>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</si>
  <si>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</si>
  <si>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</si>
  <si>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</si>
  <si>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</si>
  <si>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</si>
  <si>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</si>
  <si>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</si>
  <si>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</si>
  <si>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</si>
  <si>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</si>
  <si>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</si>
  <si>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</si>
  <si>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</si>
  <si>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</si>
  <si>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</si>
  <si>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</si>
  <si>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</si>
  <si>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</si>
  <si>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</si>
  <si>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</si>
  <si>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</si>
  <si>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</si>
  <si>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</si>
  <si>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</si>
  <si>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</si>
  <si>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</si>
  <si>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</si>
  <si>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</si>
  <si>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</si>
  <si>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</si>
  <si>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</si>
  <si>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</si>
  <si>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</si>
  <si>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</si>
  <si>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</si>
  <si>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</si>
  <si>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</si>
  <si>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</si>
  <si>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</si>
  <si>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</si>
  <si>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</si>
  <si>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</si>
  <si>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</si>
  <si>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</si>
  <si>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</si>
  <si>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</si>
  <si>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</si>
  <si>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</si>
  <si>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</si>
  <si>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</si>
  <si>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</si>
  <si>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</si>
  <si>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</si>
  <si>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</si>
  <si>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</si>
  <si>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</si>
  <si>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</si>
  <si>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</si>
  <si>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</si>
  <si>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</si>
  <si>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</si>
  <si>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</si>
  <si>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</si>
  <si>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</si>
  <si>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</si>
  <si>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</si>
  <si>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</si>
  <si>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</si>
  <si>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</si>
  <si>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</si>
  <si>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</si>
  <si>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</si>
  <si>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</si>
  <si>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</si>
  <si>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</si>
  <si>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</si>
  <si>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</si>
  <si>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</si>
  <si>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</si>
  <si>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</si>
  <si>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</si>
  <si>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</si>
  <si>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</si>
  <si>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</si>
  <si>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</si>
  <si>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</si>
  <si>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</si>
  <si>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</si>
  <si>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</si>
  <si>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</si>
  <si>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</si>
  <si>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</si>
  <si>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</si>
  <si>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</si>
  <si>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</si>
  <si>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</si>
  <si>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</si>
  <si>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</si>
  <si>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</si>
  <si>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</si>
  <si>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</si>
  <si>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</si>
  <si>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</si>
  <si>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</si>
  <si>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</si>
  <si>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</si>
  <si>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</si>
  <si>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</si>
  <si>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</si>
  <si>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</si>
  <si>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</si>
  <si>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</si>
  <si>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</si>
  <si>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</si>
  <si>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</si>
  <si>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</si>
  <si>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</si>
  <si>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</si>
  <si>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</si>
  <si>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</si>
  <si>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</si>
  <si>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</si>
  <si>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</si>
  <si>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</si>
  <si>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</si>
  <si>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</si>
  <si>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</si>
  <si>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</si>
  <si>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</si>
  <si>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</si>
  <si>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</si>
  <si>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</si>
  <si>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</si>
  <si>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</si>
  <si>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</si>
  <si>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</si>
  <si>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</si>
  <si>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</si>
  <si>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</si>
  <si>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</si>
  <si>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</si>
  <si>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</si>
  <si>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</si>
  <si>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</si>
  <si>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</si>
  <si>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</si>
  <si>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</si>
  <si>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</si>
  <si>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</si>
  <si>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</si>
  <si>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</si>
  <si>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</si>
  <si>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</si>
  <si>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</si>
  <si>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</si>
  <si>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</si>
  <si>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</si>
  <si>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</si>
  <si>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</si>
  <si>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</si>
  <si>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</si>
  <si>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</si>
  <si>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</si>
  <si>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</si>
  <si>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</si>
  <si>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</si>
  <si>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</si>
  <si>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</si>
  <si>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</si>
  <si>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</si>
  <si>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</si>
  <si>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</si>
  <si>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</si>
  <si>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</si>
  <si>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</si>
  <si>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</si>
  <si>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</si>
  <si>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</si>
  <si>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</si>
  <si>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</si>
  <si>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</si>
  <si>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</si>
  <si>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</si>
  <si>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</si>
  <si>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</si>
  <si>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</si>
  <si>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</si>
  <si>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</si>
  <si>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</si>
  <si>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</si>
  <si>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</si>
  <si>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</si>
  <si>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</si>
  <si>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</si>
  <si>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</si>
  <si>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</si>
  <si>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</si>
  <si>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</si>
  <si>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</si>
  <si>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</si>
  <si>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</si>
  <si>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</si>
  <si>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</si>
  <si>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</si>
  <si>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</si>
  <si>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</si>
  <si>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</si>
  <si>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</si>
  <si>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</si>
  <si>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</si>
  <si>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</si>
  <si>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</si>
  <si>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</si>
  <si>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</si>
  <si>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</si>
  <si>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</si>
  <si>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</si>
  <si>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</si>
  <si>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</si>
  <si>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</si>
  <si>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</si>
  <si>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</si>
  <si>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</si>
  <si>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</si>
  <si>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</si>
  <si>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</si>
  <si>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</si>
  <si>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</si>
  <si>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</si>
  <si>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</si>
  <si>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</si>
  <si>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</si>
  <si>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</si>
  <si>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</si>
  <si>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</si>
  <si>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</si>
  <si>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</si>
  <si>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</si>
  <si>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</si>
  <si>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</si>
  <si>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</si>
  <si>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</si>
  <si>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</si>
  <si>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</si>
  <si>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</si>
  <si>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</si>
  <si>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</si>
  <si>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</si>
  <si>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</si>
  <si>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</si>
  <si>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</si>
  <si>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</si>
  <si>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</si>
  <si>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</si>
  <si>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</si>
  <si>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</si>
  <si>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</si>
  <si>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</si>
  <si>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</si>
  <si>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</si>
  <si>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</si>
  <si>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</si>
  <si>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</si>
  <si>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</si>
  <si>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</si>
  <si>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</si>
  <si>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</si>
  <si>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</si>
  <si>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</si>
  <si>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</si>
  <si>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</si>
  <si>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</si>
  <si>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</si>
  <si>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</si>
  <si>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</si>
  <si>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</si>
  <si>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</si>
  <si>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</si>
  <si>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</si>
  <si>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</si>
  <si>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</si>
  <si>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</si>
  <si>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</si>
  <si>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</si>
  <si>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</si>
  <si>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</si>
  <si>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</si>
  <si>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</si>
  <si>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</si>
  <si>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</si>
  <si>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</si>
  <si>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</si>
  <si>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</si>
  <si>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</si>
  <si>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</si>
  <si>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</si>
  <si>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</si>
  <si>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</si>
  <si>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</si>
  <si>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</si>
  <si>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</si>
  <si>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</si>
  <si>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</si>
  <si>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</si>
  <si>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</si>
  <si>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</si>
  <si>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</si>
  <si>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</si>
  <si>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</si>
  <si>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</si>
  <si>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</si>
  <si>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</si>
  <si>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</si>
  <si>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</si>
  <si>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</si>
  <si>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</si>
  <si>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</si>
  <si>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</si>
  <si>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</si>
  <si>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</si>
  <si>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</si>
  <si>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</si>
  <si>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</si>
  <si>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</si>
  <si>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</si>
  <si>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</si>
  <si>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</si>
  <si>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</si>
  <si>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</si>
  <si>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</si>
  <si>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</si>
  <si>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</si>
  <si>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</si>
  <si>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</si>
  <si>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</si>
  <si>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</si>
  <si>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</si>
  <si>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</si>
  <si>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</si>
  <si>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</si>
  <si>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</si>
  <si>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</si>
  <si>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</si>
  <si>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</si>
  <si>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</si>
  <si>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</si>
  <si>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</si>
  <si>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</si>
  <si>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</si>
  <si>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</si>
  <si>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</si>
  <si>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</si>
  <si>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</si>
  <si>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</si>
  <si>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</si>
  <si>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</si>
  <si>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</si>
  <si>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</si>
  <si>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</si>
  <si>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</si>
  <si>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</si>
  <si>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</si>
  <si>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</si>
  <si>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</si>
  <si>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</si>
  <si>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</si>
  <si>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</si>
  <si>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</si>
  <si>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</si>
  <si>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</si>
  <si>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</si>
  <si>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</si>
  <si>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</si>
  <si>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</si>
  <si>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</si>
  <si>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</si>
  <si>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</si>
  <si>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</si>
  <si>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</si>
  <si>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</si>
  <si>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</si>
  <si>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</si>
  <si>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</si>
  <si>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</si>
  <si>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</si>
  <si>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</si>
  <si>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</si>
  <si>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</si>
  <si>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</si>
  <si>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</si>
  <si>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</si>
  <si>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</si>
  <si>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</si>
  <si>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</si>
  <si>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</si>
  <si>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</si>
  <si>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</si>
  <si>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</si>
  <si>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</si>
  <si>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</si>
  <si>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</si>
  <si>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</si>
  <si>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</si>
  <si>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</si>
  <si>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</si>
  <si>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</si>
  <si>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</si>
  <si>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</si>
  <si>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</si>
  <si>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</si>
  <si>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</si>
  <si>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</si>
  <si>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</si>
  <si>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</si>
  <si>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</si>
  <si>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</si>
  <si>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</si>
  <si>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</si>
  <si>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</si>
  <si>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</si>
  <si>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</si>
  <si>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</si>
  <si>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</si>
  <si>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</si>
  <si>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</si>
  <si>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</si>
  <si>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</si>
  <si>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</si>
  <si>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</si>
  <si>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</si>
  <si>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</si>
  <si>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</si>
  <si>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</si>
  <si>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</si>
  <si>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</si>
  <si>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</si>
  <si>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</si>
  <si>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</si>
  <si>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</si>
  <si>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</si>
  <si>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</si>
  <si>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</si>
  <si>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</si>
  <si>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</si>
  <si>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</si>
  <si>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</si>
  <si>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</si>
  <si>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</si>
  <si>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</si>
  <si>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</si>
  <si>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</si>
  <si>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</si>
  <si>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</si>
  <si>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</si>
  <si>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</si>
  <si>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</si>
  <si>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</si>
  <si>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</si>
  <si>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</si>
  <si>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</si>
  <si>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</si>
  <si>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</si>
  <si>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</si>
  <si>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</si>
  <si>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</si>
  <si>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</si>
  <si>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</si>
  <si>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</si>
  <si>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</si>
  <si>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</si>
  <si>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</si>
  <si>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</si>
  <si>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</si>
  <si>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</si>
  <si>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</si>
  <si>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</si>
  <si>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</si>
  <si>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</si>
  <si>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</si>
  <si>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</si>
  <si>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</si>
  <si>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</si>
  <si>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</si>
  <si>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</si>
  <si>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</si>
  <si>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</si>
  <si>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</si>
  <si>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</si>
  <si>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</si>
  <si>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</si>
  <si>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</si>
  <si>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</si>
  <si>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</si>
  <si>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</si>
  <si>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</si>
  <si>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</si>
  <si>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</si>
  <si>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</si>
  <si>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</si>
  <si>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</si>
  <si>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</si>
  <si>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</si>
  <si>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</si>
  <si>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</si>
  <si>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</si>
  <si>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</si>
  <si>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</si>
  <si>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</si>
  <si>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</si>
  <si>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</si>
  <si>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</si>
  <si>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</si>
  <si>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</si>
  <si>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</si>
  <si>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</si>
  <si>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</si>
  <si>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</si>
  <si>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</si>
  <si>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</si>
  <si>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</si>
  <si>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</si>
  <si>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</si>
  <si>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</si>
  <si>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</si>
  <si>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</si>
  <si>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</si>
  <si>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</si>
  <si>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</si>
  <si>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</si>
  <si>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</si>
  <si>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</si>
  <si>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</si>
  <si>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</si>
  <si>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</si>
  <si>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</si>
  <si>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</si>
  <si>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</si>
  <si>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</si>
  <si>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</si>
  <si>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</si>
  <si>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</si>
  <si>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</si>
  <si>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</si>
  <si>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</si>
  <si>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</si>
  <si>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</si>
  <si>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</si>
  <si>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</si>
  <si>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</si>
  <si>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</si>
  <si>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</si>
  <si>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</si>
  <si>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</si>
  <si>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</si>
  <si>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</si>
  <si>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</si>
  <si>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</si>
  <si>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</si>
  <si>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</si>
  <si>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</si>
  <si>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</si>
  <si>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</si>
  <si>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</si>
  <si>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</si>
  <si>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</si>
  <si>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</si>
  <si>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</si>
  <si>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</si>
  <si>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</si>
  <si>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</si>
  <si>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</si>
  <si>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</si>
  <si>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</si>
  <si>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</si>
  <si>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</si>
  <si>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</si>
  <si>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</si>
  <si>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</si>
  <si>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</si>
  <si>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</si>
  <si>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</si>
  <si>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</si>
  <si>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</si>
  <si>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</si>
  <si>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</si>
  <si>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</si>
  <si>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</si>
  <si>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</si>
  <si>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</si>
  <si>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</si>
  <si>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</si>
  <si>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</si>
  <si>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</si>
  <si>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</si>
  <si>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</si>
  <si>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</si>
  <si>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</si>
  <si>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</si>
  <si>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</si>
  <si>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</si>
  <si>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</si>
  <si>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</si>
  <si>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</si>
  <si>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</si>
  <si>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</si>
  <si>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</si>
  <si>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</si>
  <si>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</si>
  <si>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</si>
  <si>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</si>
  <si>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</si>
  <si>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</si>
  <si>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</si>
  <si>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</si>
  <si>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</si>
  <si>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</si>
  <si>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</si>
  <si>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</si>
  <si>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</si>
  <si>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</si>
  <si>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</si>
  <si>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</si>
  <si>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</si>
  <si>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</si>
  <si>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</si>
  <si>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</si>
  <si>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</si>
  <si>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</si>
  <si>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</si>
  <si>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</si>
  <si>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</si>
  <si>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</si>
  <si>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</si>
  <si>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</si>
  <si>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</si>
  <si>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</si>
  <si>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</si>
  <si>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</si>
  <si>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</si>
  <si>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</si>
  <si>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</si>
  <si>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</si>
  <si>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</si>
  <si>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</si>
  <si>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</si>
  <si>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</si>
  <si>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</si>
  <si>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</si>
  <si>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</si>
  <si>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</si>
  <si>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</si>
  <si>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</si>
  <si>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</si>
  <si>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</si>
  <si>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</si>
  <si>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</si>
  <si>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</si>
  <si>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</si>
  <si>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</si>
  <si>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</si>
  <si>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</si>
  <si>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</si>
  <si>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</si>
  <si>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</si>
  <si>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</si>
  <si>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</si>
  <si>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</si>
  <si>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</si>
  <si>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</si>
  <si>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</si>
  <si>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</si>
  <si>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</si>
  <si>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</si>
  <si>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</si>
  <si>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</si>
  <si>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</si>
  <si>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</si>
  <si>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</si>
  <si>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</si>
  <si>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</si>
  <si>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</si>
  <si>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</si>
  <si>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</si>
  <si>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</si>
  <si>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</si>
  <si>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</si>
  <si>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</si>
  <si>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</si>
  <si>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</si>
  <si>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</si>
  <si>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</si>
  <si>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</si>
  <si>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</si>
  <si>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</si>
  <si>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</si>
  <si>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</si>
  <si>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</si>
  <si>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</si>
  <si>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</si>
  <si>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</si>
  <si>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</si>
  <si>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</si>
  <si>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</si>
  <si>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</si>
  <si>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</si>
  <si>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</si>
  <si>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</si>
  <si>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</si>
  <si>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</si>
  <si>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</si>
  <si>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</si>
  <si>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</si>
  <si>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</si>
  <si>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</si>
  <si>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</si>
  <si>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</si>
  <si>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</si>
  <si>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</si>
  <si>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</si>
  <si>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</si>
  <si>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</si>
  <si>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</si>
  <si>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</si>
  <si>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</si>
  <si>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</si>
  <si>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</si>
  <si>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</si>
  <si>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</si>
  <si>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</si>
  <si>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</si>
  <si>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</si>
  <si>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</si>
  <si>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</si>
  <si>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</si>
  <si>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</si>
  <si>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</si>
  <si>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</si>
  <si>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</si>
  <si>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</si>
  <si>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</si>
  <si>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</si>
  <si>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</si>
  <si>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</si>
  <si>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</si>
  <si>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</si>
  <si>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</si>
  <si>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</si>
  <si>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</si>
  <si>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</si>
  <si>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</si>
  <si>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</si>
  <si>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</si>
  <si>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</si>
  <si>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</si>
  <si>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</si>
  <si>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</si>
  <si>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</si>
  <si>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</si>
  <si>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</si>
  <si>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</si>
  <si>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</si>
  <si>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</si>
  <si>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</si>
  <si>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</si>
  <si>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</si>
  <si>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</si>
  <si>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</si>
  <si>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</si>
  <si>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</si>
  <si>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</si>
  <si>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</si>
  <si>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</si>
  <si>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</si>
  <si>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</si>
  <si>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</si>
  <si>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</si>
  <si>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</si>
  <si>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</si>
  <si>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</si>
  <si>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</si>
  <si>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</si>
  <si>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</si>
  <si>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</si>
  <si>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</si>
  <si>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</si>
  <si>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</si>
  <si>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</si>
  <si>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</si>
  <si>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</si>
  <si>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</si>
  <si>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</si>
  <si>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</si>
  <si>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</si>
  <si>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</si>
  <si>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</si>
  <si>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</si>
  <si>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</si>
  <si>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</si>
  <si>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</si>
  <si>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</si>
  <si>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</si>
  <si>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</si>
  <si>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</si>
  <si>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</si>
  <si>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</si>
  <si>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</si>
  <si>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</si>
  <si>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</si>
  <si>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</si>
  <si>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</si>
  <si>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</si>
  <si>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</si>
  <si>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</si>
  <si>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</si>
  <si>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</si>
  <si>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</si>
  <si>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</si>
  <si>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</si>
  <si>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</si>
  <si>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</si>
  <si>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</si>
  <si>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</si>
  <si>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</si>
  <si>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</si>
  <si>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</si>
  <si>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</si>
  <si>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</si>
  <si>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</si>
  <si>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</si>
  <si>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</si>
  <si>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</si>
  <si>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</si>
  <si>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</si>
  <si>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</si>
  <si>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</si>
  <si>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</si>
  <si>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</si>
  <si>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</si>
  <si>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</si>
  <si>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</si>
  <si>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</si>
  <si>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</si>
  <si>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</si>
  <si>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</si>
  <si>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</si>
  <si>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</si>
  <si>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</si>
  <si>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</si>
  <si>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</si>
  <si>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</si>
  <si>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</si>
  <si>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</si>
  <si>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</si>
  <si>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</si>
  <si>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</si>
  <si>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</si>
  <si>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</si>
  <si>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</si>
  <si>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</si>
  <si>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</si>
  <si>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</si>
  <si>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</si>
  <si>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</si>
  <si>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</si>
  <si>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</si>
  <si>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</si>
  <si>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</si>
  <si>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</si>
  <si>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</si>
  <si>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</si>
  <si>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</si>
  <si>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</si>
  <si>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</si>
  <si>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</si>
  <si>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</si>
  <si>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</si>
  <si>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</si>
  <si>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</si>
  <si>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</si>
  <si>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</si>
  <si>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</si>
  <si>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</si>
  <si>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</si>
  <si>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</si>
  <si>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</si>
  <si>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</si>
  <si>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</si>
  <si>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</si>
  <si>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</si>
  <si>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</si>
  <si>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</si>
  <si>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</si>
  <si>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</si>
  <si>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</si>
  <si>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</si>
  <si>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</si>
  <si>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</si>
  <si>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</si>
  <si>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</si>
  <si>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</si>
  <si>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</si>
  <si>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</si>
  <si>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</si>
  <si>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</si>
  <si>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</si>
  <si>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</si>
  <si>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</si>
  <si>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</si>
  <si>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</si>
  <si>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</si>
  <si>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</si>
  <si>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</si>
  <si>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</si>
  <si>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</si>
  <si>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</si>
  <si>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</si>
  <si>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</si>
  <si>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</si>
  <si>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</si>
  <si>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 xml:space="preserve">TP pronta as 09:07, realizando o intervalo execução da solda 14:50 ate 16:20 km </t>
  </si>
  <si>
    <t xml:space="preserve">TP pronta as 09:07, sem oportunidade devido alto fluxo de trens 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</si>
  <si>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</si>
  <si>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</si>
  <si>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</si>
  <si>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</si>
  <si>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</si>
  <si>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</si>
  <si>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>MC1 08:54, em intervalo para descarga de dormentes as 13;13 ate 14:45 km 221/</t>
  </si>
  <si>
    <t>herbert</t>
  </si>
  <si>
    <t xml:space="preserve">MC1 08;52, realizado intervalo francionado da socada 10:18 ate 12:03/ </t>
  </si>
  <si>
    <t>MC1 08;52, realizado intervalo francionado da socada 10:18 ate 12:03, segundo intervalo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</si>
  <si>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</si>
  <si>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</si>
  <si>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</si>
  <si>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</si>
  <si>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</si>
  <si>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</si>
  <si>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</si>
  <si>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</si>
  <si>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</si>
  <si>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</si>
  <si>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</si>
  <si>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</si>
  <si>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</si>
  <si>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</si>
  <si>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</si>
  <si>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</si>
  <si>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</si>
  <si>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Execução de solda (VIA 1)</t>
  </si>
  <si>
    <t xml:space="preserve">TCS2 </t>
  </si>
  <si>
    <t>TCS-TMI</t>
  </si>
  <si>
    <t>TCSTMI</t>
  </si>
  <si>
    <t>Efrain</t>
  </si>
  <si>
    <t xml:space="preserve">Descarga de dormentes </t>
  </si>
  <si>
    <t>2 Alex e Maicon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</si>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</sst>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56" tableBorderDxfId="55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17" activePane="bottomRight" state="frozen"/>
      <selection pane="bottomRight" activeCell="BJ21" sqref="BJ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978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0.68055555555555558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6.25E-2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1263</v>
      </c>
      <c r="BL21" s="15"/>
      <c r="BM21" s="14" t="s">
        <v>988</v>
      </c>
      <c r="BN21" s="14" t="s">
        <v>988</v>
      </c>
      <c r="BO21" s="165" t="s">
        <v>988</v>
      </c>
      <c r="BP21" s="16" t="s">
        <v>1263</v>
      </c>
      <c r="BQ21" s="12" t="str">
        <f t="shared" si="2"/>
        <v>Produção e Intervalo</v>
      </c>
      <c r="BR21" s="18">
        <f t="shared" si="3"/>
        <v>0.5</v>
      </c>
      <c r="BS21" s="18">
        <f t="shared" si="4"/>
        <v>0</v>
      </c>
      <c r="BT21" s="225" t="str">
        <f t="shared" si="5"/>
        <v>SemOportunidadeSemOportunidade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1264</v>
      </c>
      <c r="W22" s="173" t="s">
        <v>1265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977</v>
      </c>
      <c r="BN22" s="14" t="s">
        <v>997</v>
      </c>
      <c r="BO22" s="165" t="s">
        <v>1108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0.51111111111111107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1271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0.55069444444444449</v>
      </c>
      <c r="AT25" s="242">
        <v>0.61458333333333337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6.3888888888888884E-2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1270</v>
      </c>
      <c r="BK25" s="16" t="s">
        <v>1270</v>
      </c>
      <c r="BL25" s="15"/>
      <c r="BM25" s="14"/>
      <c r="BN25" s="14"/>
      <c r="BO25" s="165"/>
      <c r="BP25" s="16"/>
      <c r="BQ25" s="12" t="str">
        <f t="shared" si="2"/>
        <v>Produção</v>
      </c>
      <c r="BR25" s="18">
        <f t="shared" si="3"/>
        <v>91.999999999999986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7.2916666666666685E-2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1272</v>
      </c>
      <c r="BK26" s="16" t="s">
        <v>1273</v>
      </c>
      <c r="BL26" s="15"/>
      <c r="BM26" s="14"/>
      <c r="BN26" s="14"/>
      <c r="BO26" s="165"/>
      <c r="BP26" s="16"/>
      <c r="BQ26" s="12" t="str">
        <f t="shared" si="2"/>
        <v>Produção</v>
      </c>
      <c r="BR26" s="18">
        <f t="shared" si="3"/>
        <v>1.166666666666667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1271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1274</v>
      </c>
      <c r="BK27" s="16" t="s">
        <v>1274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1275</v>
      </c>
      <c r="BK28" s="16" t="s">
        <v>1275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1276</v>
      </c>
      <c r="N29" s="217" t="s">
        <v>1277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1278</v>
      </c>
      <c r="W29" s="173" t="s">
        <v>1279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1280</v>
      </c>
      <c r="BK29" s="16" t="s">
        <v>1280</v>
      </c>
      <c r="BL29" s="15"/>
      <c r="BM29" s="14"/>
      <c r="BN29" s="14"/>
      <c r="BO29" s="165"/>
      <c r="BP29" s="16"/>
      <c r="BQ29" s="12" t="str">
        <f t="shared" si="2"/>
        <v>Produção</v>
      </c>
      <c r="BR29" s="18">
        <f t="shared" si="3"/>
        <v>1.4166666666666665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1281</v>
      </c>
      <c r="N30" s="204" t="s">
        <v>1282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1283</v>
      </c>
      <c r="W30" s="173" t="s">
        <v>1284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1285</v>
      </c>
      <c r="BK30" s="16" t="s">
        <v>1285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1286</v>
      </c>
      <c r="W31" s="173" t="s">
        <v>1287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1288</v>
      </c>
      <c r="BK31" s="16" t="s">
        <v>1288</v>
      </c>
      <c r="BL31" s="15"/>
      <c r="BM31" s="14" t="s">
        <v>978</v>
      </c>
      <c r="BN31" s="14" t="s">
        <v>998</v>
      </c>
      <c r="BO31" s="165" t="s">
        <v>1069</v>
      </c>
      <c r="BP31" s="16" t="s">
        <v>1288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 xml:space="preserve">TURMA FIXA VIA </v>
      </c>
      <c r="B34" s="171"/>
      <c r="C34" s="8" t="str">
        <f>IF(BS_CONTROLE[[#This Row],[DATA]]="","",WEEKNUM(BS_CONTROLE[[#This Row],[DATA]]))</f>
        <v/>
      </c>
      <c r="D34" s="51" t="s">
        <v>853</v>
      </c>
      <c r="E34" s="320">
        <v>14</v>
      </c>
      <c r="F34" s="172" t="s">
        <v>766</v>
      </c>
      <c r="G34" s="9" t="str">
        <f>IF(D34="","*",VLOOKUP(F34,BS_ATIVIDADE[#All],3,FALSE))</f>
        <v>AMV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Nº DE PEÇAS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837</v>
      </c>
      <c r="E35" s="320" t="s">
        <v>1289</v>
      </c>
      <c r="F35" s="172" t="s">
        <v>785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597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BASE_MAPA!$E$2:$E$359, BASE_MAPA!$J$2:$J$359), "ERRO")</f>
        <v>MARCO INICIAL - ALTO ARAGUAIA</v>
      </c>
      <c r="V35" s="198" t="s">
        <v>1260</v>
      </c>
      <c r="W35" s="173" t="s">
        <v>1290</v>
      </c>
      <c r="X35" s="218" t="s">
        <v>957</v>
      </c>
      <c r="Y35" s="158"/>
      <c r="Z35" s="158" t="s">
        <v>953</v>
      </c>
      <c r="AA35" s="83" t="s">
        <v>1259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609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84" t="str">
        <f>IF(BS_CONTROLE[[#This Row],[Local - Partida]]=0, "-", BS_CONTROLE[[#This Row],[Local - Partida]])</f>
        <v>TAG</v>
      </c>
      <c r="AL35" s="284" t="str">
        <f>IF(BS_CONTROLE[[#This Row],[Local - Encerramento]]=0, "-", BS_CONTROLE[[#This Row],[Local - Encerramento]])</f>
        <v>TAG</v>
      </c>
      <c r="AM35" s="284" t="str">
        <f>IF(BS_CONTROLE[[#This Row],[Entre - Estações]]=0, "-", BS_CONTROLE[[#This Row],[Entre - Estações]])</f>
        <v>TGR</v>
      </c>
      <c r="AN35" s="284" t="str">
        <f>IF(BS_CONTROLE[[#This Row],[SB]]=0, "-", BS_CONTROLE[[#This Row],[SB]])</f>
        <v>TGR2</v>
      </c>
      <c r="AO35" s="285">
        <f>IF(BS_CONTROLE[[#This Row],[SUB]]=0, "-", BS_CONTROLE[[#This Row],[SUB]])</f>
        <v>74</v>
      </c>
      <c r="AP35" s="286">
        <f>IF(BS_CONTROLE[[#This Row],[KM - Inicio]]=0, "-", BS_CONTROLE[[#This Row],[KM - Inicio]])</f>
        <v>501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BASE_MAPA!$E$2:$E$359, BASE_MAPA!$J$2:$J$359), "ERRO")</f>
        <v>MARCO INICIAL - ALTO ARAGUAIA</v>
      </c>
      <c r="BF35" s="287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1291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705</v>
      </c>
      <c r="E39" s="320">
        <v>313</v>
      </c>
      <c r="F39" s="172" t="s">
        <v>631</v>
      </c>
      <c r="G39" s="9" t="str">
        <f>IF(D39="","*",VLOOKUP(F39,BS_ATIVIDADE[#All],3,FALSE))</f>
        <v>DETECÇÃO</v>
      </c>
      <c r="H39" s="173" t="s">
        <v>1292</v>
      </c>
      <c r="I39" s="173" t="s">
        <v>228</v>
      </c>
      <c r="J39" s="217">
        <v>74</v>
      </c>
      <c r="K39" s="217">
        <v>290</v>
      </c>
      <c r="L39" s="83" t="s">
        <v>609</v>
      </c>
      <c r="M39" s="217" t="s">
        <v>1293</v>
      </c>
      <c r="N39" s="217" t="s">
        <v>1294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1228</v>
      </c>
      <c r="W39" s="173" t="s">
        <v>1254</v>
      </c>
      <c r="X39" s="218" t="s">
        <v>952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 xml:space="preserve">TCS2 </v>
      </c>
      <c r="AL39" s="284" t="str">
        <f>IF(BS_CONTROLE[[#This Row],[Local - Encerramento]]=0, "-", BS_CONTROLE[[#This Row],[Local - Encerramento]])</f>
        <v>TIN</v>
      </c>
      <c r="AM39" s="284" t="str">
        <f>IF(BS_CONTROLE[[#This Row],[Entre - Estações]]=0, "-", BS_CONTROLE[[#This Row],[Entre - Estações]])</f>
        <v>TCS-TMI</v>
      </c>
      <c r="AN39" s="284" t="str">
        <f>IF(BS_CONTROLE[[#This Row],[SB]]=0, "-", BS_CONTROLE[[#This Row],[SB]])</f>
        <v>TCSTMI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290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828</v>
      </c>
      <c r="E40" s="320">
        <v>274</v>
      </c>
      <c r="F40" s="172" t="s">
        <v>732</v>
      </c>
      <c r="G40" s="9" t="str">
        <f>IF(D40="","*",VLOOKUP(F40,BS_ATIVIDADE[#All],3,FALSE))</f>
        <v>MODERNIZAÇÃO</v>
      </c>
      <c r="H40" s="173" t="s">
        <v>266</v>
      </c>
      <c r="I40" s="173" t="s">
        <v>266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600</v>
      </c>
      <c r="R40" s="10" t="str">
        <f>IFERROR(_xlfn.XLOOKUP(F40, BS_ATIVIDADE[ATIVIDADE],BS_ATIVIDADE[UNIDADE] ), "*")</f>
        <v>Nº DE DORMENTES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1295</v>
      </c>
      <c r="W40" s="173" t="s">
        <v>1296</v>
      </c>
      <c r="X40" s="218" t="s">
        <v>957</v>
      </c>
      <c r="Y40" s="158"/>
      <c r="Z40" s="158" t="s">
        <v>958</v>
      </c>
      <c r="AA40" s="83" t="s">
        <v>1297</v>
      </c>
      <c r="AB40" s="70" t="s">
        <v>948</v>
      </c>
      <c r="AC40" s="70" t="s">
        <v>609</v>
      </c>
      <c r="AD40" s="173">
        <v>0.29166666666666669</v>
      </c>
      <c r="AE40" s="83">
        <v>7671</v>
      </c>
      <c r="AF40" s="83">
        <v>9322</v>
      </c>
      <c r="AG40" s="83" t="s">
        <v>609</v>
      </c>
      <c r="AH40" s="48"/>
      <c r="AI40" s="142" t="str">
        <f>IF(BS_CONTROLE[[#This Row],[Atividade]]=0, "-", BS_CONTROLE[[#This Row],[Atividade]])</f>
        <v>MODERNIZAÇÃO - DORMENTE - DESCARGA</v>
      </c>
      <c r="AJ40" s="9" t="str">
        <f>IF(D40="","*",VLOOKUP(AI40,BS_ATIVIDADE[#Data],3,FALSE))</f>
        <v>MODERNIZAÇÃO</v>
      </c>
      <c r="AK40" s="284" t="str">
        <f>IF(BS_CONTROLE[[#This Row],[Local - Partida]]=0, "-", BS_CONTROLE[[#This Row],[Local - Partida]])</f>
        <v>TCS2</v>
      </c>
      <c r="AL40" s="284" t="str">
        <f>IF(BS_CONTROLE[[#This Row],[Local - Encerramento]]=0, "-", BS_CONTROLE[[#This Row],[Local - Encerramento]])</f>
        <v>TCS2</v>
      </c>
      <c r="AM40" s="284" t="str">
        <f>IF(BS_CONTROLE[[#This Row],[Entre - Estações]]=0, "-", BS_CONTROLE[[#This Row],[Entre - Estações]])</f>
        <v>TJA-TCS</v>
      </c>
      <c r="AN40" s="284" t="str">
        <f>IF(BS_CONTROLE[[#This Row],[SB]]=0, "-", BS_CONTROLE[[#This Row],[SB]])</f>
        <v>TJA277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273</v>
      </c>
      <c r="AQ40" s="286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DORMENTES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Efrain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24">
        <v>324</v>
      </c>
      <c r="F41" s="172" t="s">
        <v>715</v>
      </c>
      <c r="G41" s="9" t="str">
        <f>IF(D41="","*",VLOOKUP(F41,BS_ATIVIDADE[#All],3,FALSE))</f>
        <v>MECANIZAÇÃO - SOCADORA</v>
      </c>
      <c r="H41" s="173" t="s">
        <v>250</v>
      </c>
      <c r="I41" s="173" t="s">
        <v>250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BASE_MAPA!$E$2:$E$359, BASE_MAPA!$J$2:$J$359), "ERRO")</f>
        <v>MARCO INICIAL - ALTO ARAGUAIA</v>
      </c>
      <c r="V41" s="198" t="s">
        <v>1231</v>
      </c>
      <c r="W41" s="173" t="s">
        <v>1232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609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TID2</v>
      </c>
      <c r="AL41" s="284" t="str">
        <f>IF(BS_CONTROLE[[#This Row],[Local - Encerramento]]=0, "-", BS_CONTROLE[[#This Row],[Local - Encerramento]])</f>
        <v>TID2</v>
      </c>
      <c r="AM41" s="284" t="str">
        <f>IF(BS_CONTROLE[[#This Row],[Entre - Estações]]=0, "-", BS_CONTROLE[[#This Row],[Entre - Estações]])</f>
        <v>TID-TVI</v>
      </c>
      <c r="AN41" s="284" t="str">
        <f>IF(BS_CONTROLE[[#This Row],[SB]]=0, "-", BS_CONTROLE[[#This Row],[SB]])</f>
        <v>TID201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200</v>
      </c>
      <c r="AQ41" s="286">
        <f>IF(BS_CONTROLE[[#This Row],[KM - Fim]]=0, "-", BS_CONTROLE[[#This Row],[KM - Fim]])</f>
        <v>194</v>
      </c>
      <c r="AR41" s="242"/>
      <c r="AS41" s="242"/>
      <c r="AT41" s="242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889</v>
      </c>
      <c r="E42" s="320">
        <v>326</v>
      </c>
      <c r="F42" s="172" t="s">
        <v>792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609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1232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609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84" t="str">
        <f>IF(BS_CONTROLE[[#This Row],[Local - Partida]]=0, "-", BS_CONTROLE[[#This Row],[Local - Partida]])</f>
        <v>TQIK73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TQI-TSP</v>
      </c>
      <c r="AN42" s="284" t="str">
        <f>IF(BS_CONTROLE[[#This Row],[SB]]=0, "-", BS_CONTROLE[[#This Row],[SB]])</f>
        <v>TQIK73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64.563999999999993</v>
      </c>
      <c r="AQ42" s="286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24">
        <v>313</v>
      </c>
      <c r="F43" s="172" t="s">
        <v>611</v>
      </c>
      <c r="G43" s="9" t="str">
        <f>IF(D43="","*",VLOOKUP(F43,BS_ATIVIDADE[#All],3,FALSE))</f>
        <v>CAMINHÂO - SOLDA</v>
      </c>
      <c r="H43" s="173" t="s">
        <v>470</v>
      </c>
      <c r="I43" s="173" t="s">
        <v>470</v>
      </c>
      <c r="J43" s="217">
        <v>78</v>
      </c>
      <c r="K43" s="217">
        <v>251</v>
      </c>
      <c r="L43" s="83">
        <v>244</v>
      </c>
      <c r="M43" s="217" t="s">
        <v>1276</v>
      </c>
      <c r="N43" s="217" t="s">
        <v>1277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BASE_MAPA!$E$2:$E$359, BASE_MAPA!$J$2:$J$359), "ERRO")</f>
        <v>ITIRAPINA - BAURU</v>
      </c>
      <c r="V43" s="198" t="s">
        <v>1271</v>
      </c>
      <c r="W43" s="173" t="s">
        <v>1223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84" t="str">
        <f>IF(BS_CONTROLE[[#This Row],[Local - Partida]]=0, "-", BS_CONTROLE[[#This Row],[Local - Partida]])</f>
        <v>ZDK1</v>
      </c>
      <c r="AL43" s="284" t="str">
        <f>IF(BS_CONTROLE[[#This Row],[Local - Encerramento]]=0, "-", BS_CONTROLE[[#This Row],[Local - Encerramento]])</f>
        <v>ZDK1</v>
      </c>
      <c r="AM43" s="284" t="str">
        <f>IF(BS_CONTROLE[[#This Row],[Entre - Estações]]=0, "-", BS_CONTROLE[[#This Row],[Entre - Estações]])</f>
        <v>ZDK-ZVT</v>
      </c>
      <c r="AN43" s="284" t="str">
        <f>IF(BS_CONTROLE[[#This Row],[SB]]=0, "-", BS_CONTROLE[[#This Row],[SB]])</f>
        <v>ZDK1/ZDKZVT</v>
      </c>
      <c r="AO43" s="285">
        <f>IF(BS_CONTROLE[[#This Row],[SUB]]=0, "-", BS_CONTROLE[[#This Row],[SUB]])</f>
        <v>78</v>
      </c>
      <c r="AP43" s="286">
        <f>IF(BS_CONTROLE[[#This Row],[KM - Inicio]]=0, "-", BS_CONTROLE[[#This Row],[KM - Inicio]])</f>
        <v>251</v>
      </c>
      <c r="AQ43" s="286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BASE_MAPA!$E$2:$E$359, BASE_MAPA!$J$2:$J$359), "ERRO")</f>
        <v>ITIRAPINA - BAURU</v>
      </c>
      <c r="BF43" s="287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846</v>
      </c>
      <c r="E44" s="320">
        <v>359</v>
      </c>
      <c r="F44" s="172" t="s">
        <v>753</v>
      </c>
      <c r="G44" s="9" t="str">
        <f>IF(D44="","*",VLOOKUP(F44,BS_ATIVIDADE[#All],3,FALSE))</f>
        <v>OUTROS</v>
      </c>
      <c r="H44" s="173" t="s">
        <v>307</v>
      </c>
      <c r="I44" s="173" t="s">
        <v>337</v>
      </c>
      <c r="J44" s="217">
        <v>103</v>
      </c>
      <c r="K44" s="217">
        <v>1882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BASE_MAPA!$E$2:$E$359, BASE_MAPA!$J$2:$J$359), "ERRO")</f>
        <v>OURO VERDE - LIGAÇÃO</v>
      </c>
      <c r="V44" s="198" t="s">
        <v>1278</v>
      </c>
      <c r="W44" s="173" t="s">
        <v>1279</v>
      </c>
      <c r="X44" s="218" t="s">
        <v>957</v>
      </c>
      <c r="Y44" s="158"/>
      <c r="Z44" s="158" t="s">
        <v>953</v>
      </c>
      <c r="AA44" s="83">
        <v>1</v>
      </c>
      <c r="AB44" s="70" t="s">
        <v>948</v>
      </c>
      <c r="AC44" s="70" t="s">
        <v>943</v>
      </c>
      <c r="AD44" s="173">
        <v>0.33333333333333331</v>
      </c>
      <c r="AE44" s="83">
        <v>6251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PSG</v>
      </c>
      <c r="AL44" s="284" t="str">
        <f>IF(BS_CONTROLE[[#This Row],[Local - Encerramento]]=0, "-", BS_CONTROLE[[#This Row],[Local - Encerramento]])</f>
        <v>PPR</v>
      </c>
      <c r="AM44" s="284" t="str">
        <f>IF(BS_CONTROLE[[#This Row],[Entre - Estações]]=0, "-", BS_CONTROLE[[#This Row],[Entre - Estações]])</f>
        <v>POA-PAM</v>
      </c>
      <c r="AN44" s="284" t="str">
        <f>IF(BS_CONTROLE[[#This Row],[SB]]=0, "-", BS_CONTROLE[[#This Row],[SB]])</f>
        <v>POAPAM</v>
      </c>
      <c r="AO44" s="285">
        <f>IF(BS_CONTROLE[[#This Row],[SUB]]=0, "-", BS_CONTROLE[[#This Row],[SUB]])</f>
        <v>103</v>
      </c>
      <c r="AP44" s="286">
        <f>IF(BS_CONTROLE[[#This Row],[KM - Inicio]]=0, "-", BS_CONTROLE[[#This Row],[KM - Inicio]])</f>
        <v>1882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BASE_MAPA!$E$2:$E$359, BASE_MAPA!$J$2:$J$359), "ERRO")</f>
        <v>OURO VERDE - LIGAÇÃO</v>
      </c>
      <c r="BF44" s="287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34 J44:K400 J36:K37" name="Range1_8_1"/>
    <protectedRange sqref="O408:Q450 O15:Q18 O21:Q21 O23:Q23 O28:Q28 O30:Q34 O44:Q400 O40:Q40 O36:Q37" name="Range1_9_1"/>
    <protectedRange sqref="V408:Y450 Y6:Y12 X13:Y14 V21:Y21 V15:Y18 Y19:Y20 X28 Y23:Y31 V45:Y400 V32:Y34 Y37:Y38 Y40:Y44 V36:Y36 Y35" name="Range1_11_1"/>
    <protectedRange sqref="Z408:AD450 Z6:Z15 Z21:AD21 Z16:AD18 Z23:Z28 Z45:AD400 Z37 Z32:AD34 Z41:Z43 Z36:AD36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65" operator="equal">
      <formula>"ERRO"</formula>
    </cfRule>
  </conditionalFormatting>
  <conditionalFormatting sqref="X4 Y475:Y550 Y408:Z474 Y1:Z18 Y21:Z21 Y23:Z26 Z27:Z28 Z31 Y27:Y31 Y32:Z34 Y40:Z400 Y36:Z37">
    <cfRule type="cellIs" dxfId="551" priority="18854" operator="equal">
      <formula>"OPORTUNIDADE"</formula>
    </cfRule>
  </conditionalFormatting>
  <conditionalFormatting sqref="AZ6:AZ522">
    <cfRule type="expression" dxfId="550" priority="18849">
      <formula>$BU6=1</formula>
    </cfRule>
  </conditionalFormatting>
  <conditionalFormatting sqref="BQ6:BQ599">
    <cfRule type="cellIs" dxfId="549" priority="18860" operator="equal">
      <formula>"Produção e Intervalo"</formula>
    </cfRule>
    <cfRule type="cellIs" dxfId="548" priority="18861" operator="equal">
      <formula>"Aderente"</formula>
    </cfRule>
    <cfRule type="cellIs" dxfId="547" priority="18862" operator="equal">
      <formula>"Intervalo"</formula>
    </cfRule>
    <cfRule type="cellIs" dxfId="546" priority="18863" operator="equal">
      <formula>"Produção"</formula>
    </cfRule>
    <cfRule type="cellIs" dxfId="545" priority="18864" operator="equal">
      <formula>"ERRO"</formula>
    </cfRule>
  </conditionalFormatting>
  <conditionalFormatting sqref="BR6:BS552">
    <cfRule type="cellIs" dxfId="544" priority="18842" operator="equal">
      <formula>"*"</formula>
    </cfRule>
    <cfRule type="cellIs" dxfId="543" priority="18843" operator="greaterThanOrEqual">
      <formula>1</formula>
    </cfRule>
    <cfRule type="cellIs" dxfId="542" priority="18844" operator="lessThan">
      <formula>1</formula>
    </cfRule>
  </conditionalFormatting>
  <conditionalFormatting sqref="X475:X522 Y475:Y550 Y408:Z474 Y6:Z18 Y21:Z21 Y23:Z26 Z27:Z28 Z31 Y27:Y31 Y32:Z34 Y40:Z400 Y36:Z37">
    <cfRule type="cellIs" dxfId="541" priority="18790" operator="equal">
      <formula>"NÃO"</formula>
    </cfRule>
    <cfRule type="cellIs" dxfId="540" priority="18791" operator="equal">
      <formula>"SIM"</formula>
    </cfRule>
  </conditionalFormatting>
  <conditionalFormatting sqref="X475:X522">
    <cfRule type="cellIs" dxfId="539" priority="18789" operator="equal">
      <formula>"OPORTUNIDADE"</formula>
    </cfRule>
  </conditionalFormatting>
  <conditionalFormatting sqref="Z475:Z522">
    <cfRule type="cellIs" dxfId="538" priority="18787" operator="equal">
      <formula>"NÃO"</formula>
    </cfRule>
    <cfRule type="cellIs" dxfId="537" priority="18788" operator="equal">
      <formula>"SIM"</formula>
    </cfRule>
  </conditionalFormatting>
  <conditionalFormatting sqref="Z475:Z522">
    <cfRule type="cellIs" dxfId="536" priority="18786" operator="equal">
      <formula>"OPORTUNIDADE"</formula>
    </cfRule>
  </conditionalFormatting>
  <conditionalFormatting sqref="Y1048575:Y1048576">
    <cfRule type="cellIs" dxfId="535" priority="18671" operator="equal">
      <formula>"OPORTUNIDADE"</formula>
    </cfRule>
  </conditionalFormatting>
  <conditionalFormatting sqref="Y1048575:Y1048576">
    <cfRule type="cellIs" dxfId="534" priority="18669" operator="equal">
      <formula>"NÃO"</formula>
    </cfRule>
    <cfRule type="cellIs" dxfId="533" priority="18670" operator="equal">
      <formula>"SIM"</formula>
    </cfRule>
  </conditionalFormatting>
  <conditionalFormatting sqref="Z523:Z548">
    <cfRule type="cellIs" dxfId="532" priority="18406" operator="equal">
      <formula>"OPORTUNIDADE"</formula>
    </cfRule>
  </conditionalFormatting>
  <conditionalFormatting sqref="Z523:Z548">
    <cfRule type="cellIs" dxfId="531" priority="18404" operator="equal">
      <formula>"NÃO"</formula>
    </cfRule>
    <cfRule type="cellIs" dxfId="530" priority="18405" operator="equal">
      <formula>"SIM"</formula>
    </cfRule>
  </conditionalFormatting>
  <conditionalFormatting sqref="X549">
    <cfRule type="cellIs" dxfId="529" priority="18392" operator="equal">
      <formula>"NÃO"</formula>
    </cfRule>
    <cfRule type="cellIs" dxfId="528" priority="18393" operator="equal">
      <formula>"SIM"</formula>
    </cfRule>
  </conditionalFormatting>
  <conditionalFormatting sqref="X549">
    <cfRule type="cellIs" dxfId="527" priority="18391" operator="equal">
      <formula>"OPORTUNIDADE"</formula>
    </cfRule>
  </conditionalFormatting>
  <conditionalFormatting sqref="Z549">
    <cfRule type="cellIs" dxfId="526" priority="18389" operator="equal">
      <formula>"NÃO"</formula>
    </cfRule>
    <cfRule type="cellIs" dxfId="525" priority="18390" operator="equal">
      <formula>"SIM"</formula>
    </cfRule>
  </conditionalFormatting>
  <conditionalFormatting sqref="Z549">
    <cfRule type="cellIs" dxfId="524" priority="18388" operator="equal">
      <formula>"OPORTUNIDADE"</formula>
    </cfRule>
  </conditionalFormatting>
  <conditionalFormatting sqref="BI549">
    <cfRule type="iconSet" priority="1839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398">
      <iconSet showValue="0">
        <cfvo type="percent" val="0"/>
        <cfvo type="num" val="1"/>
        <cfvo type="num" val="1" gte="0"/>
      </iconSet>
    </cfRule>
    <cfRule type="iconSet" priority="1839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0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08">
      <formula>$BU492=1</formula>
    </cfRule>
  </conditionalFormatting>
  <conditionalFormatting sqref="AZ525:AZ549">
    <cfRule type="expression" dxfId="522" priority="19168">
      <formula>$BU497=1</formula>
    </cfRule>
  </conditionalFormatting>
  <conditionalFormatting sqref="BI523:BI548">
    <cfRule type="iconSet" priority="1916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71">
      <iconSet showValue="0">
        <cfvo type="percent" val="0"/>
        <cfvo type="num" val="1"/>
        <cfvo type="num" val="1" gte="0"/>
      </iconSet>
    </cfRule>
    <cfRule type="iconSet" priority="1917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7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7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7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03" operator="equal">
      <formula>"*"</formula>
    </cfRule>
    <cfRule type="cellIs" dxfId="520" priority="13804" operator="greaterThanOrEqual">
      <formula>1</formula>
    </cfRule>
    <cfRule type="cellIs" dxfId="519" priority="13805" operator="lessThan">
      <formula>1</formula>
    </cfRule>
  </conditionalFormatting>
  <conditionalFormatting sqref="BI6:BI522">
    <cfRule type="iconSet" priority="1919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193">
      <iconSet showValue="0">
        <cfvo type="percent" val="0"/>
        <cfvo type="num" val="1"/>
        <cfvo type="num" val="1" gte="0"/>
      </iconSet>
    </cfRule>
    <cfRule type="iconSet" priority="19194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10">
      <iconSet showValue="0">
        <cfvo type="percent" val="0"/>
        <cfvo type="num" val="1"/>
        <cfvo type="num" val="1" gte="0"/>
      </iconSet>
    </cfRule>
  </conditionalFormatting>
  <conditionalFormatting sqref="BK16:BK17 BK20 BK32:BK599">
    <cfRule type="iconSet" priority="1921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:BP30 BP32:BP599">
    <cfRule type="iconSet" priority="1921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11" operator="equal">
      <formula>"OPORTUNIDADE"</formula>
    </cfRule>
  </conditionalFormatting>
  <conditionalFormatting sqref="Y401:Z407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Z404">
    <cfRule type="cellIs" dxfId="515" priority="508" operator="equal">
      <formula>"OPORTUNIDADE"</formula>
    </cfRule>
  </conditionalFormatting>
  <conditionalFormatting sqref="Z404">
    <cfRule type="cellIs" dxfId="514" priority="506" operator="equal">
      <formula>"NÃO"</formula>
    </cfRule>
    <cfRule type="cellIs" dxfId="513" priority="507" operator="equal">
      <formula>"SIM"</formula>
    </cfRule>
  </conditionalFormatting>
  <conditionalFormatting sqref="Z404">
    <cfRule type="cellIs" dxfId="512" priority="505" operator="equal">
      <formula>"OPORTUNIDADE"</formula>
    </cfRule>
  </conditionalFormatting>
  <conditionalFormatting sqref="Z404">
    <cfRule type="cellIs" dxfId="511" priority="503" operator="equal">
      <formula>"NÃO"</formula>
    </cfRule>
    <cfRule type="cellIs" dxfId="510" priority="504" operator="equal">
      <formula>"SIM"</formula>
    </cfRule>
  </conditionalFormatting>
  <conditionalFormatting sqref="Z404">
    <cfRule type="cellIs" dxfId="509" priority="502" operator="equal">
      <formula>"OPORTUNIDADE"</formula>
    </cfRule>
  </conditionalFormatting>
  <conditionalFormatting sqref="Z404">
    <cfRule type="cellIs" dxfId="508" priority="500" operator="equal">
      <formula>"NÃO"</formula>
    </cfRule>
    <cfRule type="cellIs" dxfId="507" priority="501" operator="equal">
      <formula>"SIM"</formula>
    </cfRule>
  </conditionalFormatting>
  <conditionalFormatting sqref="Z404">
    <cfRule type="cellIs" dxfId="506" priority="499" operator="equal">
      <formula>"OPORTUNIDADE"</formula>
    </cfRule>
  </conditionalFormatting>
  <conditionalFormatting sqref="Z404">
    <cfRule type="cellIs" dxfId="505" priority="497" operator="equal">
      <formula>"NÃO"</formula>
    </cfRule>
    <cfRule type="cellIs" dxfId="504" priority="498" operator="equal">
      <formula>"SIM"</formula>
    </cfRule>
  </conditionalFormatting>
  <conditionalFormatting sqref="Z404">
    <cfRule type="cellIs" dxfId="503" priority="496" operator="equal">
      <formula>"OPORTUNIDADE"</formula>
    </cfRule>
  </conditionalFormatting>
  <conditionalFormatting sqref="Z404">
    <cfRule type="cellIs" dxfId="502" priority="494" operator="equal">
      <formula>"NÃO"</formula>
    </cfRule>
    <cfRule type="cellIs" dxfId="501" priority="495" operator="equal">
      <formula>"SIM"</formula>
    </cfRule>
  </conditionalFormatting>
  <conditionalFormatting sqref="Z404">
    <cfRule type="cellIs" dxfId="500" priority="493" operator="equal">
      <formula>"OPORTUNIDADE"</formula>
    </cfRule>
  </conditionalFormatting>
  <conditionalFormatting sqref="Z404">
    <cfRule type="cellIs" dxfId="499" priority="491" operator="equal">
      <formula>"NÃO"</formula>
    </cfRule>
    <cfRule type="cellIs" dxfId="498" priority="492" operator="equal">
      <formula>"SIM"</formula>
    </cfRule>
  </conditionalFormatting>
  <conditionalFormatting sqref="Z404">
    <cfRule type="cellIs" dxfId="497" priority="490" operator="equal">
      <formula>"OPORTUNIDADE"</formula>
    </cfRule>
  </conditionalFormatting>
  <conditionalFormatting sqref="Z404">
    <cfRule type="cellIs" dxfId="496" priority="488" operator="equal">
      <formula>"NÃO"</formula>
    </cfRule>
    <cfRule type="cellIs" dxfId="495" priority="489" operator="equal">
      <formula>"SIM"</formula>
    </cfRule>
  </conditionalFormatting>
  <conditionalFormatting sqref="Z404">
    <cfRule type="cellIs" dxfId="494" priority="487" operator="equal">
      <formula>"OPORTUNIDADE"</formula>
    </cfRule>
  </conditionalFormatting>
  <conditionalFormatting sqref="Z404">
    <cfRule type="cellIs" dxfId="493" priority="485" operator="equal">
      <formula>"NÃO"</formula>
    </cfRule>
    <cfRule type="cellIs" dxfId="492" priority="486" operator="equal">
      <formula>"SIM"</formula>
    </cfRule>
  </conditionalFormatting>
  <conditionalFormatting sqref="Z404">
    <cfRule type="cellIs" dxfId="491" priority="484" operator="equal">
      <formula>"OPORTUNIDADE"</formula>
    </cfRule>
  </conditionalFormatting>
  <conditionalFormatting sqref="Z404">
    <cfRule type="cellIs" dxfId="490" priority="482" operator="equal">
      <formula>"NÃO"</formula>
    </cfRule>
    <cfRule type="cellIs" dxfId="489" priority="483" operator="equal">
      <formula>"SIM"</formula>
    </cfRule>
  </conditionalFormatting>
  <conditionalFormatting sqref="Z404">
    <cfRule type="cellIs" dxfId="488" priority="481" operator="equal">
      <formula>"OPORTUNIDADE"</formula>
    </cfRule>
  </conditionalFormatting>
  <conditionalFormatting sqref="Z404">
    <cfRule type="cellIs" dxfId="487" priority="479" operator="equal">
      <formula>"NÃO"</formula>
    </cfRule>
    <cfRule type="cellIs" dxfId="486" priority="480" operator="equal">
      <formula>"SIM"</formula>
    </cfRule>
  </conditionalFormatting>
  <conditionalFormatting sqref="Z404">
    <cfRule type="cellIs" dxfId="485" priority="478" operator="equal">
      <formula>"OPORTUNIDADE"</formula>
    </cfRule>
  </conditionalFormatting>
  <conditionalFormatting sqref="Z404">
    <cfRule type="cellIs" dxfId="484" priority="476" operator="equal">
      <formula>"NÃO"</formula>
    </cfRule>
    <cfRule type="cellIs" dxfId="483" priority="477" operator="equal">
      <formula>"SIM"</formula>
    </cfRule>
  </conditionalFormatting>
  <conditionalFormatting sqref="Z404">
    <cfRule type="cellIs" dxfId="482" priority="475" operator="equal">
      <formula>"OPORTUNIDADE"</formula>
    </cfRule>
  </conditionalFormatting>
  <conditionalFormatting sqref="Z404">
    <cfRule type="cellIs" dxfId="481" priority="473" operator="equal">
      <formula>"NÃO"</formula>
    </cfRule>
    <cfRule type="cellIs" dxfId="480" priority="474" operator="equal">
      <formula>"SIM"</formula>
    </cfRule>
  </conditionalFormatting>
  <conditionalFormatting sqref="Z404">
    <cfRule type="cellIs" dxfId="479" priority="472" operator="equal">
      <formula>"OPORTUNIDADE"</formula>
    </cfRule>
  </conditionalFormatting>
  <conditionalFormatting sqref="Z404">
    <cfRule type="cellIs" dxfId="478" priority="470" operator="equal">
      <formula>"NÃO"</formula>
    </cfRule>
    <cfRule type="cellIs" dxfId="477" priority="471" operator="equal">
      <formula>"SIM"</formula>
    </cfRule>
  </conditionalFormatting>
  <conditionalFormatting sqref="Z404">
    <cfRule type="cellIs" dxfId="476" priority="469" operator="equal">
      <formula>"OPORTUNIDADE"</formula>
    </cfRule>
  </conditionalFormatting>
  <conditionalFormatting sqref="Z404">
    <cfRule type="cellIs" dxfId="475" priority="467" operator="equal">
      <formula>"NÃO"</formula>
    </cfRule>
    <cfRule type="cellIs" dxfId="474" priority="468" operator="equal">
      <formula>"SIM"</formula>
    </cfRule>
  </conditionalFormatting>
  <conditionalFormatting sqref="Z404">
    <cfRule type="cellIs" dxfId="473" priority="466" operator="equal">
      <formula>"OPORTUNIDADE"</formula>
    </cfRule>
  </conditionalFormatting>
  <conditionalFormatting sqref="Z404">
    <cfRule type="cellIs" dxfId="472" priority="464" operator="equal">
      <formula>"NÃO"</formula>
    </cfRule>
    <cfRule type="cellIs" dxfId="471" priority="465" operator="equal">
      <formula>"SIM"</formula>
    </cfRule>
  </conditionalFormatting>
  <conditionalFormatting sqref="Z404">
    <cfRule type="cellIs" dxfId="470" priority="463" operator="equal">
      <formula>"OPORTUNIDADE"</formula>
    </cfRule>
  </conditionalFormatting>
  <conditionalFormatting sqref="Z404">
    <cfRule type="cellIs" dxfId="469" priority="461" operator="equal">
      <formula>"NÃO"</formula>
    </cfRule>
    <cfRule type="cellIs" dxfId="468" priority="462" operator="equal">
      <formula>"SIM"</formula>
    </cfRule>
  </conditionalFormatting>
  <conditionalFormatting sqref="Z404">
    <cfRule type="cellIs" dxfId="467" priority="460" operator="equal">
      <formula>"OPORTUNIDADE"</formula>
    </cfRule>
  </conditionalFormatting>
  <conditionalFormatting sqref="Z404">
    <cfRule type="cellIs" dxfId="466" priority="458" operator="equal">
      <formula>"NÃO"</formula>
    </cfRule>
    <cfRule type="cellIs" dxfId="465" priority="459" operator="equal">
      <formula>"SIM"</formula>
    </cfRule>
  </conditionalFormatting>
  <conditionalFormatting sqref="Z404">
    <cfRule type="cellIs" dxfId="464" priority="457" operator="equal">
      <formula>"OPORTUNIDADE"</formula>
    </cfRule>
  </conditionalFormatting>
  <conditionalFormatting sqref="Z404">
    <cfRule type="cellIs" dxfId="463" priority="455" operator="equal">
      <formula>"NÃO"</formula>
    </cfRule>
    <cfRule type="cellIs" dxfId="462" priority="456" operator="equal">
      <formula>"SIM"</formula>
    </cfRule>
  </conditionalFormatting>
  <conditionalFormatting sqref="Z404">
    <cfRule type="cellIs" dxfId="461" priority="454" operator="equal">
      <formula>"OPORTUNIDADE"</formula>
    </cfRule>
  </conditionalFormatting>
  <conditionalFormatting sqref="Z404">
    <cfRule type="cellIs" dxfId="460" priority="452" operator="equal">
      <formula>"NÃO"</formula>
    </cfRule>
    <cfRule type="cellIs" dxfId="459" priority="453" operator="equal">
      <formula>"SIM"</formula>
    </cfRule>
  </conditionalFormatting>
  <conditionalFormatting sqref="Z404">
    <cfRule type="cellIs" dxfId="458" priority="451" operator="equal">
      <formula>"OPORTUNIDADE"</formula>
    </cfRule>
  </conditionalFormatting>
  <conditionalFormatting sqref="Z404">
    <cfRule type="cellIs" dxfId="457" priority="449" operator="equal">
      <formula>"NÃO"</formula>
    </cfRule>
    <cfRule type="cellIs" dxfId="456" priority="450" operator="equal">
      <formula>"SIM"</formula>
    </cfRule>
  </conditionalFormatting>
  <conditionalFormatting sqref="Z404">
    <cfRule type="cellIs" dxfId="455" priority="448" operator="equal">
      <formula>"OPORTUNIDADE"</formula>
    </cfRule>
  </conditionalFormatting>
  <conditionalFormatting sqref="Z404">
    <cfRule type="cellIs" dxfId="454" priority="446" operator="equal">
      <formula>"NÃO"</formula>
    </cfRule>
    <cfRule type="cellIs" dxfId="453" priority="447" operator="equal">
      <formula>"SIM"</formula>
    </cfRule>
  </conditionalFormatting>
  <conditionalFormatting sqref="Z404">
    <cfRule type="cellIs" dxfId="452" priority="445" operator="equal">
      <formula>"OPORTUNIDADE"</formula>
    </cfRule>
  </conditionalFormatting>
  <conditionalFormatting sqref="Z404">
    <cfRule type="cellIs" dxfId="451" priority="443" operator="equal">
      <formula>"NÃO"</formula>
    </cfRule>
    <cfRule type="cellIs" dxfId="450" priority="444" operator="equal">
      <formula>"SIM"</formula>
    </cfRule>
  </conditionalFormatting>
  <conditionalFormatting sqref="Z404">
    <cfRule type="cellIs" dxfId="449" priority="442" operator="equal">
      <formula>"OPORTUNIDADE"</formula>
    </cfRule>
  </conditionalFormatting>
  <conditionalFormatting sqref="Z404">
    <cfRule type="cellIs" dxfId="448" priority="440" operator="equal">
      <formula>"NÃO"</formula>
    </cfRule>
    <cfRule type="cellIs" dxfId="447" priority="441" operator="equal">
      <formula>"SIM"</formula>
    </cfRule>
  </conditionalFormatting>
  <conditionalFormatting sqref="Z404">
    <cfRule type="cellIs" dxfId="446" priority="439" operator="equal">
      <formula>"OPORTUNIDADE"</formula>
    </cfRule>
  </conditionalFormatting>
  <conditionalFormatting sqref="Z404">
    <cfRule type="cellIs" dxfId="445" priority="437" operator="equal">
      <formula>"NÃO"</formula>
    </cfRule>
    <cfRule type="cellIs" dxfId="444" priority="438" operator="equal">
      <formula>"SIM"</formula>
    </cfRule>
  </conditionalFormatting>
  <conditionalFormatting sqref="Y404">
    <cfRule type="cellIs" dxfId="443" priority="436" operator="equal">
      <formula>"OPORTUNIDADE"</formula>
    </cfRule>
  </conditionalFormatting>
  <conditionalFormatting sqref="Y404">
    <cfRule type="cellIs" dxfId="442" priority="434" operator="equal">
      <formula>"NÃO"</formula>
    </cfRule>
    <cfRule type="cellIs" dxfId="441" priority="435" operator="equal">
      <formula>"SIM"</formula>
    </cfRule>
  </conditionalFormatting>
  <conditionalFormatting sqref="Y404">
    <cfRule type="cellIs" dxfId="440" priority="433" operator="equal">
      <formula>"OPORTUNIDADE"</formula>
    </cfRule>
  </conditionalFormatting>
  <conditionalFormatting sqref="Y404">
    <cfRule type="cellIs" dxfId="439" priority="431" operator="equal">
      <formula>"NÃO"</formula>
    </cfRule>
    <cfRule type="cellIs" dxfId="438" priority="432" operator="equal">
      <formula>"SIM"</formula>
    </cfRule>
  </conditionalFormatting>
  <conditionalFormatting sqref="Y404">
    <cfRule type="cellIs" dxfId="437" priority="430" operator="equal">
      <formula>"OPORTUNIDADE"</formula>
    </cfRule>
  </conditionalFormatting>
  <conditionalFormatting sqref="Y404">
    <cfRule type="cellIs" dxfId="436" priority="428" operator="equal">
      <formula>"NÃO"</formula>
    </cfRule>
    <cfRule type="cellIs" dxfId="435" priority="429" operator="equal">
      <formula>"SIM"</formula>
    </cfRule>
  </conditionalFormatting>
  <conditionalFormatting sqref="Y404">
    <cfRule type="cellIs" dxfId="434" priority="427" operator="equal">
      <formula>"OPORTUNIDADE"</formula>
    </cfRule>
  </conditionalFormatting>
  <conditionalFormatting sqref="Y404">
    <cfRule type="cellIs" dxfId="433" priority="425" operator="equal">
      <formula>"NÃO"</formula>
    </cfRule>
    <cfRule type="cellIs" dxfId="432" priority="426" operator="equal">
      <formula>"SIM"</formula>
    </cfRule>
  </conditionalFormatting>
  <conditionalFormatting sqref="Y404">
    <cfRule type="cellIs" dxfId="431" priority="424" operator="equal">
      <formula>"OPORTUNIDADE"</formula>
    </cfRule>
  </conditionalFormatting>
  <conditionalFormatting sqref="Y404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Y404">
    <cfRule type="cellIs" dxfId="428" priority="421" operator="equal">
      <formula>"OPORTUNIDADE"</formula>
    </cfRule>
  </conditionalFormatting>
  <conditionalFormatting sqref="Y404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Y404">
    <cfRule type="cellIs" dxfId="425" priority="418" operator="equal">
      <formula>"OPORTUNIDADE"</formula>
    </cfRule>
  </conditionalFormatting>
  <conditionalFormatting sqref="Y404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404">
    <cfRule type="cellIs" dxfId="422" priority="415" operator="equal">
      <formula>"OPORTUNIDADE"</formula>
    </cfRule>
  </conditionalFormatting>
  <conditionalFormatting sqref="Y404">
    <cfRule type="cellIs" dxfId="421" priority="413" operator="equal">
      <formula>"NÃO"</formula>
    </cfRule>
    <cfRule type="cellIs" dxfId="420" priority="414" operator="equal">
      <formula>"SIM"</formula>
    </cfRule>
  </conditionalFormatting>
  <conditionalFormatting sqref="Y404">
    <cfRule type="cellIs" dxfId="419" priority="412" operator="equal">
      <formula>"OPORTUNIDADE"</formula>
    </cfRule>
  </conditionalFormatting>
  <conditionalFormatting sqref="Y404">
    <cfRule type="cellIs" dxfId="418" priority="410" operator="equal">
      <formula>"NÃO"</formula>
    </cfRule>
    <cfRule type="cellIs" dxfId="417" priority="411" operator="equal">
      <formula>"SIM"</formula>
    </cfRule>
  </conditionalFormatting>
  <conditionalFormatting sqref="Y404">
    <cfRule type="cellIs" dxfId="416" priority="409" operator="equal">
      <formula>"OPORTUNIDADE"</formula>
    </cfRule>
  </conditionalFormatting>
  <conditionalFormatting sqref="Y404">
    <cfRule type="cellIs" dxfId="415" priority="407" operator="equal">
      <formula>"NÃO"</formula>
    </cfRule>
    <cfRule type="cellIs" dxfId="414" priority="408" operator="equal">
      <formula>"SIM"</formula>
    </cfRule>
  </conditionalFormatting>
  <conditionalFormatting sqref="Y404">
    <cfRule type="cellIs" dxfId="413" priority="406" operator="equal">
      <formula>"OPORTUNIDADE"</formula>
    </cfRule>
  </conditionalFormatting>
  <conditionalFormatting sqref="Y404">
    <cfRule type="cellIs" dxfId="412" priority="404" operator="equal">
      <formula>"NÃO"</formula>
    </cfRule>
    <cfRule type="cellIs" dxfId="411" priority="405" operator="equal">
      <formula>"SIM"</formula>
    </cfRule>
  </conditionalFormatting>
  <conditionalFormatting sqref="Y404">
    <cfRule type="cellIs" dxfId="410" priority="403" operator="equal">
      <formula>"OPORTUNIDADE"</formula>
    </cfRule>
  </conditionalFormatting>
  <conditionalFormatting sqref="Y404">
    <cfRule type="cellIs" dxfId="409" priority="401" operator="equal">
      <formula>"NÃO"</formula>
    </cfRule>
    <cfRule type="cellIs" dxfId="408" priority="402" operator="equal">
      <formula>"SIM"</formula>
    </cfRule>
  </conditionalFormatting>
  <conditionalFormatting sqref="Y404">
    <cfRule type="cellIs" dxfId="407" priority="400" operator="equal">
      <formula>"OPORTUNIDADE"</formula>
    </cfRule>
  </conditionalFormatting>
  <conditionalFormatting sqref="Y404">
    <cfRule type="cellIs" dxfId="406" priority="398" operator="equal">
      <formula>"NÃO"</formula>
    </cfRule>
    <cfRule type="cellIs" dxfId="405" priority="399" operator="equal">
      <formula>"SIM"</formula>
    </cfRule>
  </conditionalFormatting>
  <conditionalFormatting sqref="Y404">
    <cfRule type="cellIs" dxfId="404" priority="397" operator="equal">
      <formula>"OPORTUNIDADE"</formula>
    </cfRule>
  </conditionalFormatting>
  <conditionalFormatting sqref="Y404">
    <cfRule type="cellIs" dxfId="403" priority="395" operator="equal">
      <formula>"NÃO"</formula>
    </cfRule>
    <cfRule type="cellIs" dxfId="402" priority="396" operator="equal">
      <formula>"SIM"</formula>
    </cfRule>
  </conditionalFormatting>
  <conditionalFormatting sqref="Y404">
    <cfRule type="cellIs" dxfId="401" priority="394" operator="equal">
      <formula>"OPORTUNIDADE"</formula>
    </cfRule>
  </conditionalFormatting>
  <conditionalFormatting sqref="Y404">
    <cfRule type="cellIs" dxfId="400" priority="392" operator="equal">
      <formula>"NÃO"</formula>
    </cfRule>
    <cfRule type="cellIs" dxfId="399" priority="393" operator="equal">
      <formula>"SIM"</formula>
    </cfRule>
  </conditionalFormatting>
  <conditionalFormatting sqref="Y404">
    <cfRule type="cellIs" dxfId="398" priority="391" operator="equal">
      <formula>"OPORTUNIDADE"</formula>
    </cfRule>
  </conditionalFormatting>
  <conditionalFormatting sqref="Y404">
    <cfRule type="cellIs" dxfId="397" priority="389" operator="equal">
      <formula>"NÃO"</formula>
    </cfRule>
    <cfRule type="cellIs" dxfId="396" priority="390" operator="equal">
      <formula>"SIM"</formula>
    </cfRule>
  </conditionalFormatting>
  <conditionalFormatting sqref="Y404">
    <cfRule type="cellIs" dxfId="395" priority="388" operator="equal">
      <formula>"OPORTUNIDADE"</formula>
    </cfRule>
  </conditionalFormatting>
  <conditionalFormatting sqref="Y404">
    <cfRule type="cellIs" dxfId="394" priority="386" operator="equal">
      <formula>"NÃO"</formula>
    </cfRule>
    <cfRule type="cellIs" dxfId="393" priority="387" operator="equal">
      <formula>"SIM"</formula>
    </cfRule>
  </conditionalFormatting>
  <conditionalFormatting sqref="Y404">
    <cfRule type="cellIs" dxfId="392" priority="385" operator="equal">
      <formula>"OPORTUNIDADE"</formula>
    </cfRule>
  </conditionalFormatting>
  <conditionalFormatting sqref="Y404">
    <cfRule type="cellIs" dxfId="391" priority="383" operator="equal">
      <formula>"NÃO"</formula>
    </cfRule>
    <cfRule type="cellIs" dxfId="390" priority="384" operator="equal">
      <formula>"SIM"</formula>
    </cfRule>
  </conditionalFormatting>
  <conditionalFormatting sqref="Y404">
    <cfRule type="cellIs" dxfId="389" priority="382" operator="equal">
      <formula>"OPORTUNIDADE"</formula>
    </cfRule>
  </conditionalFormatting>
  <conditionalFormatting sqref="Y404">
    <cfRule type="cellIs" dxfId="388" priority="380" operator="equal">
      <formula>"NÃO"</formula>
    </cfRule>
    <cfRule type="cellIs" dxfId="387" priority="381" operator="equal">
      <formula>"SIM"</formula>
    </cfRule>
  </conditionalFormatting>
  <conditionalFormatting sqref="Y404">
    <cfRule type="cellIs" dxfId="386" priority="379" operator="equal">
      <formula>"OPORTUNIDADE"</formula>
    </cfRule>
  </conditionalFormatting>
  <conditionalFormatting sqref="Y404">
    <cfRule type="cellIs" dxfId="385" priority="377" operator="equal">
      <formula>"NÃO"</formula>
    </cfRule>
    <cfRule type="cellIs" dxfId="384" priority="378" operator="equal">
      <formula>"SIM"</formula>
    </cfRule>
  </conditionalFormatting>
  <conditionalFormatting sqref="Y404">
    <cfRule type="cellIs" dxfId="383" priority="376" operator="equal">
      <formula>"OPORTUNIDADE"</formula>
    </cfRule>
  </conditionalFormatting>
  <conditionalFormatting sqref="Y404">
    <cfRule type="cellIs" dxfId="382" priority="374" operator="equal">
      <formula>"NÃO"</formula>
    </cfRule>
    <cfRule type="cellIs" dxfId="381" priority="375" operator="equal">
      <formula>"SIM"</formula>
    </cfRule>
  </conditionalFormatting>
  <conditionalFormatting sqref="Y404">
    <cfRule type="cellIs" dxfId="380" priority="373" operator="equal">
      <formula>"OPORTUNIDADE"</formula>
    </cfRule>
  </conditionalFormatting>
  <conditionalFormatting sqref="Y404">
    <cfRule type="cellIs" dxfId="379" priority="371" operator="equal">
      <formula>"NÃO"</formula>
    </cfRule>
    <cfRule type="cellIs" dxfId="378" priority="372" operator="equal">
      <formula>"SIM"</formula>
    </cfRule>
  </conditionalFormatting>
  <conditionalFormatting sqref="Y404">
    <cfRule type="cellIs" dxfId="377" priority="370" operator="equal">
      <formula>"OPORTUNIDADE"</formula>
    </cfRule>
  </conditionalFormatting>
  <conditionalFormatting sqref="Y404">
    <cfRule type="cellIs" dxfId="376" priority="368" operator="equal">
      <formula>"NÃO"</formula>
    </cfRule>
    <cfRule type="cellIs" dxfId="375" priority="369" operator="equal">
      <formula>"SIM"</formula>
    </cfRule>
  </conditionalFormatting>
  <conditionalFormatting sqref="Y404">
    <cfRule type="cellIs" dxfId="374" priority="367" operator="equal">
      <formula>"OPORTUNIDADE"</formula>
    </cfRule>
  </conditionalFormatting>
  <conditionalFormatting sqref="Y404">
    <cfRule type="cellIs" dxfId="373" priority="365" operator="equal">
      <formula>"NÃO"</formula>
    </cfRule>
    <cfRule type="cellIs" dxfId="372" priority="366" operator="equal">
      <formula>"SIM"</formula>
    </cfRule>
  </conditionalFormatting>
  <conditionalFormatting sqref="Y404">
    <cfRule type="cellIs" dxfId="371" priority="364" operator="equal">
      <formula>"OPORTUNIDADE"</formula>
    </cfRule>
  </conditionalFormatting>
  <conditionalFormatting sqref="Y404">
    <cfRule type="cellIs" dxfId="370" priority="362" operator="equal">
      <formula>"NÃO"</formula>
    </cfRule>
    <cfRule type="cellIs" dxfId="369" priority="363" operator="equal">
      <formula>"SIM"</formula>
    </cfRule>
  </conditionalFormatting>
  <conditionalFormatting sqref="Y404">
    <cfRule type="cellIs" dxfId="368" priority="361" operator="equal">
      <formula>"OPORTUNIDADE"</formula>
    </cfRule>
  </conditionalFormatting>
  <conditionalFormatting sqref="Y404">
    <cfRule type="cellIs" dxfId="367" priority="359" operator="equal">
      <formula>"NÃO"</formula>
    </cfRule>
    <cfRule type="cellIs" dxfId="366" priority="360" operator="equal">
      <formula>"SIM"</formula>
    </cfRule>
  </conditionalFormatting>
  <conditionalFormatting sqref="Y404">
    <cfRule type="cellIs" dxfId="365" priority="358" operator="equal">
      <formula>"OPORTUNIDADE"</formula>
    </cfRule>
  </conditionalFormatting>
  <conditionalFormatting sqref="Y404">
    <cfRule type="cellIs" dxfId="364" priority="356" operator="equal">
      <formula>"NÃO"</formula>
    </cfRule>
    <cfRule type="cellIs" dxfId="363" priority="357" operator="equal">
      <formula>"SIM"</formula>
    </cfRule>
  </conditionalFormatting>
  <conditionalFormatting sqref="Y404">
    <cfRule type="cellIs" dxfId="362" priority="355" operator="equal">
      <formula>"OPORTUNIDADE"</formula>
    </cfRule>
  </conditionalFormatting>
  <conditionalFormatting sqref="Y404">
    <cfRule type="cellIs" dxfId="361" priority="353" operator="equal">
      <formula>"NÃO"</formula>
    </cfRule>
    <cfRule type="cellIs" dxfId="360" priority="354" operator="equal">
      <formula>"SIM"</formula>
    </cfRule>
  </conditionalFormatting>
  <conditionalFormatting sqref="Y404">
    <cfRule type="cellIs" dxfId="359" priority="352" operator="equal">
      <formula>"OPORTUNIDADE"</formula>
    </cfRule>
  </conditionalFormatting>
  <conditionalFormatting sqref="Y404">
    <cfRule type="cellIs" dxfId="358" priority="350" operator="equal">
      <formula>"NÃO"</formula>
    </cfRule>
    <cfRule type="cellIs" dxfId="357" priority="351" operator="equal">
      <formula>"SIM"</formula>
    </cfRule>
  </conditionalFormatting>
  <conditionalFormatting sqref="Y404">
    <cfRule type="cellIs" dxfId="356" priority="349" operator="equal">
      <formula>"OPORTUNIDADE"</formula>
    </cfRule>
  </conditionalFormatting>
  <conditionalFormatting sqref="Y404">
    <cfRule type="cellIs" dxfId="355" priority="347" operator="equal">
      <formula>"NÃO"</formula>
    </cfRule>
    <cfRule type="cellIs" dxfId="354" priority="348" operator="equal">
      <formula>"SIM"</formula>
    </cfRule>
  </conditionalFormatting>
  <conditionalFormatting sqref="Y404">
    <cfRule type="cellIs" dxfId="353" priority="346" operator="equal">
      <formula>"OPORTUNIDADE"</formula>
    </cfRule>
  </conditionalFormatting>
  <conditionalFormatting sqref="Y404">
    <cfRule type="cellIs" dxfId="352" priority="344" operator="equal">
      <formula>"NÃO"</formula>
    </cfRule>
    <cfRule type="cellIs" dxfId="351" priority="345" operator="equal">
      <formula>"SIM"</formula>
    </cfRule>
  </conditionalFormatting>
  <conditionalFormatting sqref="Y404">
    <cfRule type="cellIs" dxfId="350" priority="343" operator="equal">
      <formula>"OPORTUNIDADE"</formula>
    </cfRule>
  </conditionalFormatting>
  <conditionalFormatting sqref="Y404">
    <cfRule type="cellIs" dxfId="349" priority="341" operator="equal">
      <formula>"NÃO"</formula>
    </cfRule>
    <cfRule type="cellIs" dxfId="348" priority="342" operator="equal">
      <formula>"SIM"</formula>
    </cfRule>
  </conditionalFormatting>
  <conditionalFormatting sqref="Y404">
    <cfRule type="cellIs" dxfId="347" priority="340" operator="equal">
      <formula>"OPORTUNIDADE"</formula>
    </cfRule>
  </conditionalFormatting>
  <conditionalFormatting sqref="Y404">
    <cfRule type="cellIs" dxfId="346" priority="338" operator="equal">
      <formula>"NÃO"</formula>
    </cfRule>
    <cfRule type="cellIs" dxfId="345" priority="339" operator="equal">
      <formula>"SIM"</formula>
    </cfRule>
  </conditionalFormatting>
  <conditionalFormatting sqref="Y407">
    <cfRule type="cellIs" dxfId="344" priority="337" operator="equal">
      <formula>"OPORTUNIDADE"</formula>
    </cfRule>
  </conditionalFormatting>
  <conditionalFormatting sqref="Y407">
    <cfRule type="cellIs" dxfId="343" priority="335" operator="equal">
      <formula>"NÃO"</formula>
    </cfRule>
    <cfRule type="cellIs" dxfId="342" priority="336" operator="equal">
      <formula>"SIM"</formula>
    </cfRule>
  </conditionalFormatting>
  <conditionalFormatting sqref="Z407">
    <cfRule type="cellIs" dxfId="341" priority="334" operator="equal">
      <formula>"OPORTUNIDADE"</formula>
    </cfRule>
  </conditionalFormatting>
  <conditionalFormatting sqref="Z407">
    <cfRule type="cellIs" dxfId="340" priority="332" operator="equal">
      <formula>"NÃO"</formula>
    </cfRule>
    <cfRule type="cellIs" dxfId="339" priority="333" operator="equal">
      <formula>"SIM"</formula>
    </cfRule>
  </conditionalFormatting>
  <conditionalFormatting sqref="Z407">
    <cfRule type="cellIs" dxfId="338" priority="331" operator="equal">
      <formula>"OPORTUNIDADE"</formula>
    </cfRule>
  </conditionalFormatting>
  <conditionalFormatting sqref="Z407">
    <cfRule type="cellIs" dxfId="337" priority="329" operator="equal">
      <formula>"NÃO"</formula>
    </cfRule>
    <cfRule type="cellIs" dxfId="336" priority="330" operator="equal">
      <formula>"SIM"</formula>
    </cfRule>
  </conditionalFormatting>
  <conditionalFormatting sqref="Z407">
    <cfRule type="cellIs" dxfId="335" priority="328" operator="equal">
      <formula>"OPORTUNIDADE"</formula>
    </cfRule>
  </conditionalFormatting>
  <conditionalFormatting sqref="Z407">
    <cfRule type="cellIs" dxfId="334" priority="326" operator="equal">
      <formula>"NÃO"</formula>
    </cfRule>
    <cfRule type="cellIs" dxfId="333" priority="327" operator="equal">
      <formula>"SIM"</formula>
    </cfRule>
  </conditionalFormatting>
  <conditionalFormatting sqref="Z407">
    <cfRule type="cellIs" dxfId="332" priority="325" operator="equal">
      <formula>"OPORTUNIDADE"</formula>
    </cfRule>
  </conditionalFormatting>
  <conditionalFormatting sqref="Z407">
    <cfRule type="cellIs" dxfId="331" priority="323" operator="equal">
      <formula>"NÃO"</formula>
    </cfRule>
    <cfRule type="cellIs" dxfId="330" priority="324" operator="equal">
      <formula>"SIM"</formula>
    </cfRule>
  </conditionalFormatting>
  <conditionalFormatting sqref="Z407">
    <cfRule type="cellIs" dxfId="329" priority="322" operator="equal">
      <formula>"OPORTUNIDADE"</formula>
    </cfRule>
  </conditionalFormatting>
  <conditionalFormatting sqref="Z407">
    <cfRule type="cellIs" dxfId="328" priority="320" operator="equal">
      <formula>"NÃO"</formula>
    </cfRule>
    <cfRule type="cellIs" dxfId="327" priority="321" operator="equal">
      <formula>"SIM"</formula>
    </cfRule>
  </conditionalFormatting>
  <conditionalFormatting sqref="BK1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15" operator="equal">
      <formula>"OPORTUNIDADE"</formula>
    </cfRule>
  </conditionalFormatting>
  <conditionalFormatting sqref="Z20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0">
    <cfRule type="cellIs" dxfId="323" priority="312" operator="equal">
      <formula>"OPORTUNIDADE"</formula>
    </cfRule>
  </conditionalFormatting>
  <conditionalFormatting sqref="Y20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19">
    <cfRule type="cellIs" dxfId="320" priority="309" operator="equal">
      <formula>"OPORTUNIDADE"</formula>
    </cfRule>
  </conditionalFormatting>
  <conditionalFormatting sqref="Z19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19">
    <cfRule type="cellIs" dxfId="317" priority="291" operator="equal">
      <formula>"OPORTUNIDADE"</formula>
    </cfRule>
  </conditionalFormatting>
  <conditionalFormatting sqref="Z19">
    <cfRule type="cellIs" dxfId="316" priority="289" operator="equal">
      <formula>"NÃO"</formula>
    </cfRule>
    <cfRule type="cellIs" dxfId="315" priority="290" operator="equal">
      <formula>"SIM"</formula>
    </cfRule>
  </conditionalFormatting>
  <conditionalFormatting sqref="Z19">
    <cfRule type="cellIs" dxfId="314" priority="288" operator="equal">
      <formula>"OPORTUNIDADE"</formula>
    </cfRule>
  </conditionalFormatting>
  <conditionalFormatting sqref="Z19">
    <cfRule type="cellIs" dxfId="313" priority="286" operator="equal">
      <formula>"NÃO"</formula>
    </cfRule>
    <cfRule type="cellIs" dxfId="312" priority="287" operator="equal">
      <formula>"SIM"</formula>
    </cfRule>
  </conditionalFormatting>
  <conditionalFormatting sqref="Z19">
    <cfRule type="cellIs" dxfId="311" priority="285" operator="equal">
      <formula>"OPORTUNIDADE"</formula>
    </cfRule>
  </conditionalFormatting>
  <conditionalFormatting sqref="Z19">
    <cfRule type="cellIs" dxfId="310" priority="283" operator="equal">
      <formula>"NÃO"</formula>
    </cfRule>
    <cfRule type="cellIs" dxfId="309" priority="284" operator="equal">
      <formula>"SIM"</formula>
    </cfRule>
  </conditionalFormatting>
  <conditionalFormatting sqref="Z19">
    <cfRule type="cellIs" dxfId="308" priority="282" operator="equal">
      <formula>"OPORTUNIDADE"</formula>
    </cfRule>
  </conditionalFormatting>
  <conditionalFormatting sqref="Z19">
    <cfRule type="cellIs" dxfId="307" priority="280" operator="equal">
      <formula>"NÃO"</formula>
    </cfRule>
    <cfRule type="cellIs" dxfId="306" priority="281" operator="equal">
      <formula>"SIM"</formula>
    </cfRule>
  </conditionalFormatting>
  <conditionalFormatting sqref="Z19">
    <cfRule type="cellIs" dxfId="305" priority="279" operator="equal">
      <formula>"OPORTUNIDADE"</formula>
    </cfRule>
  </conditionalFormatting>
  <conditionalFormatting sqref="Z19">
    <cfRule type="cellIs" dxfId="304" priority="277" operator="equal">
      <formula>"NÃO"</formula>
    </cfRule>
    <cfRule type="cellIs" dxfId="303" priority="278" operator="equal">
      <formula>"SIM"</formula>
    </cfRule>
  </conditionalFormatting>
  <conditionalFormatting sqref="Z19">
    <cfRule type="cellIs" dxfId="302" priority="276" operator="equal">
      <formula>"OPORTUNIDADE"</formula>
    </cfRule>
  </conditionalFormatting>
  <conditionalFormatting sqref="Z19">
    <cfRule type="cellIs" dxfId="301" priority="274" operator="equal">
      <formula>"NÃO"</formula>
    </cfRule>
    <cfRule type="cellIs" dxfId="300" priority="275" operator="equal">
      <formula>"SIM"</formula>
    </cfRule>
  </conditionalFormatting>
  <conditionalFormatting sqref="Z19">
    <cfRule type="cellIs" dxfId="299" priority="273" operator="equal">
      <formula>"OPORTUNIDADE"</formula>
    </cfRule>
  </conditionalFormatting>
  <conditionalFormatting sqref="Z19">
    <cfRule type="cellIs" dxfId="298" priority="271" operator="equal">
      <formula>"NÃO"</formula>
    </cfRule>
    <cfRule type="cellIs" dxfId="297" priority="272" operator="equal">
      <formula>"SIM"</formula>
    </cfRule>
  </conditionalFormatting>
  <conditionalFormatting sqref="Z19">
    <cfRule type="cellIs" dxfId="296" priority="270" operator="equal">
      <formula>"OPORTUNIDADE"</formula>
    </cfRule>
  </conditionalFormatting>
  <conditionalFormatting sqref="Z19">
    <cfRule type="cellIs" dxfId="295" priority="268" operator="equal">
      <formula>"NÃO"</formula>
    </cfRule>
    <cfRule type="cellIs" dxfId="294" priority="269" operator="equal">
      <formula>"SIM"</formula>
    </cfRule>
  </conditionalFormatting>
  <conditionalFormatting sqref="Z19">
    <cfRule type="cellIs" dxfId="293" priority="267" operator="equal">
      <formula>"OPORTUNIDADE"</formula>
    </cfRule>
  </conditionalFormatting>
  <conditionalFormatting sqref="Z19">
    <cfRule type="cellIs" dxfId="292" priority="265" operator="equal">
      <formula>"NÃO"</formula>
    </cfRule>
    <cfRule type="cellIs" dxfId="291" priority="266" operator="equal">
      <formula>"SIM"</formula>
    </cfRule>
  </conditionalFormatting>
  <conditionalFormatting sqref="Z19">
    <cfRule type="cellIs" dxfId="290" priority="261" operator="equal">
      <formula>"OPORTUNIDADE"</formula>
    </cfRule>
  </conditionalFormatting>
  <conditionalFormatting sqref="Z19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Z19">
    <cfRule type="cellIs" dxfId="287" priority="258" operator="equal">
      <formula>"OPORTUNIDADE"</formula>
    </cfRule>
  </conditionalFormatting>
  <conditionalFormatting sqref="Z19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19">
    <cfRule type="cellIs" dxfId="284" priority="225" operator="equal">
      <formula>"OPORTUNIDADE"</formula>
    </cfRule>
  </conditionalFormatting>
  <conditionalFormatting sqref="Y19">
    <cfRule type="cellIs" dxfId="283" priority="223" operator="equal">
      <formula>"NÃO"</formula>
    </cfRule>
    <cfRule type="cellIs" dxfId="282" priority="224" operator="equal">
      <formula>"SIM"</formula>
    </cfRule>
  </conditionalFormatting>
  <conditionalFormatting sqref="Y22:Z22">
    <cfRule type="cellIs" dxfId="281" priority="222" operator="equal">
      <formula>"OPORTUNIDADE"</formula>
    </cfRule>
  </conditionalFormatting>
  <conditionalFormatting sqref="Y22:Z22">
    <cfRule type="cellIs" dxfId="280" priority="220" operator="equal">
      <formula>"NÃO"</formula>
    </cfRule>
    <cfRule type="cellIs" dxfId="279" priority="221" operator="equal">
      <formula>"SIM"</formula>
    </cfRule>
  </conditionalFormatting>
  <conditionalFormatting sqref="BP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12" operator="equal">
      <formula>"OPORTUNIDADE"</formula>
    </cfRule>
  </conditionalFormatting>
  <conditionalFormatting sqref="Z30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05" operator="equal">
      <formula>"OPORTUNIDADE"</formula>
    </cfRule>
  </conditionalFormatting>
  <conditionalFormatting sqref="Z27">
    <cfRule type="cellIs" dxfId="274" priority="203" operator="equal">
      <formula>"NÃO"</formula>
    </cfRule>
    <cfRule type="cellIs" dxfId="273" priority="204" operator="equal">
      <formula>"SIM"</formula>
    </cfRule>
  </conditionalFormatting>
  <conditionalFormatting sqref="Z28">
    <cfRule type="cellIs" dxfId="272" priority="199" operator="equal">
      <formula>"OPORTUNIDADE"</formula>
    </cfRule>
  </conditionalFormatting>
  <conditionalFormatting sqref="Z28">
    <cfRule type="cellIs" dxfId="271" priority="197" operator="equal">
      <formula>"NÃO"</formula>
    </cfRule>
    <cfRule type="cellIs" dxfId="270" priority="198" operator="equal">
      <formula>"SIM"</formula>
    </cfRule>
  </conditionalFormatting>
  <conditionalFormatting sqref="Z29">
    <cfRule type="cellIs" dxfId="269" priority="196" operator="equal">
      <formula>"OPORTUNIDADE"</formula>
    </cfRule>
  </conditionalFormatting>
  <conditionalFormatting sqref="Z29">
    <cfRule type="cellIs" dxfId="268" priority="194" operator="equal">
      <formula>"NÃO"</formula>
    </cfRule>
    <cfRule type="cellIs" dxfId="267" priority="195" operator="equal">
      <formula>"SIM"</formula>
    </cfRule>
  </conditionalFormatting>
  <conditionalFormatting sqref="BK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88" operator="equal">
      <formula>"OPORTUNIDADE"</formula>
    </cfRule>
  </conditionalFormatting>
  <conditionalFormatting sqref="Z29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30">
    <cfRule type="cellIs" dxfId="263" priority="185" operator="equal">
      <formula>"OPORTUNIDADE"</formula>
    </cfRule>
  </conditionalFormatting>
  <conditionalFormatting sqref="Z30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31">
    <cfRule type="cellIs" dxfId="260" priority="182" operator="equal">
      <formula>"OPORTUNIDADE"</formula>
    </cfRule>
  </conditionalFormatting>
  <conditionalFormatting sqref="Z31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BK1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65" operator="equal">
      <formula>"OPORTUNIDADE"</formula>
    </cfRule>
  </conditionalFormatting>
  <conditionalFormatting sqref="Z40:Z43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38">
    <cfRule type="cellIs" dxfId="254" priority="162" operator="equal">
      <formula>"OPORTUNIDADE"</formula>
    </cfRule>
  </conditionalFormatting>
  <conditionalFormatting sqref="Z38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38 Y40">
    <cfRule type="cellIs" dxfId="251" priority="159" operator="equal">
      <formula>"OPORTUNIDADE"</formula>
    </cfRule>
  </conditionalFormatting>
  <conditionalFormatting sqref="Y38 Y40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41:Z44">
    <cfRule type="cellIs" dxfId="248" priority="156" operator="equal">
      <formula>"OPORTUNIDADE"</formula>
    </cfRule>
  </conditionalFormatting>
  <conditionalFormatting sqref="Z41:Z4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41:Z44">
    <cfRule type="cellIs" dxfId="245" priority="153" operator="equal">
      <formula>"OPORTUNIDADE"</formula>
    </cfRule>
  </conditionalFormatting>
  <conditionalFormatting sqref="Z41:Z4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42:Z44">
    <cfRule type="cellIs" dxfId="242" priority="150" operator="equal">
      <formula>"OPORTUNIDADE"</formula>
    </cfRule>
  </conditionalFormatting>
  <conditionalFormatting sqref="Z42:Z4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BJ24:BJ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37" operator="equal">
      <formula>"OPORTUNIDADE"</formula>
    </cfRule>
  </conditionalFormatting>
  <conditionalFormatting sqref="Z4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39:Z39">
    <cfRule type="cellIs" dxfId="236" priority="134" operator="equal">
      <formula>"OPORTUNIDADE"</formula>
    </cfRule>
  </conditionalFormatting>
  <conditionalFormatting sqref="Y39:Z39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39">
    <cfRule type="cellIs" dxfId="233" priority="131" operator="equal">
      <formula>"OPORTUNIDADE"</formula>
    </cfRule>
  </conditionalFormatting>
  <conditionalFormatting sqref="Y39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39">
    <cfRule type="cellIs" dxfId="230" priority="128" operator="equal">
      <formula>"OPORTUNIDADE"</formula>
    </cfRule>
  </conditionalFormatting>
  <conditionalFormatting sqref="Y39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39">
    <cfRule type="cellIs" dxfId="227" priority="125" operator="equal">
      <formula>"OPORTUNIDADE"</formula>
    </cfRule>
  </conditionalFormatting>
  <conditionalFormatting sqref="Y39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39">
    <cfRule type="cellIs" dxfId="224" priority="122" operator="equal">
      <formula>"OPORTUNIDADE"</formula>
    </cfRule>
  </conditionalFormatting>
  <conditionalFormatting sqref="Y39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39">
    <cfRule type="cellIs" dxfId="221" priority="119" operator="equal">
      <formula>"OPORTUNIDADE"</formula>
    </cfRule>
  </conditionalFormatting>
  <conditionalFormatting sqref="Y39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39">
    <cfRule type="cellIs" dxfId="218" priority="116" operator="equal">
      <formula>"OPORTUNIDADE"</formula>
    </cfRule>
  </conditionalFormatting>
  <conditionalFormatting sqref="Z39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Z39">
    <cfRule type="cellIs" dxfId="215" priority="113" operator="equal">
      <formula>"OPORTUNIDADE"</formula>
    </cfRule>
  </conditionalFormatting>
  <conditionalFormatting sqref="Z39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39">
    <cfRule type="cellIs" dxfId="212" priority="110" operator="equal">
      <formula>"OPORTUNIDADE"</formula>
    </cfRule>
  </conditionalFormatting>
  <conditionalFormatting sqref="Z39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39">
    <cfRule type="cellIs" dxfId="209" priority="107" operator="equal">
      <formula>"OPORTUNIDADE"</formula>
    </cfRule>
  </conditionalFormatting>
  <conditionalFormatting sqref="Y39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39">
    <cfRule type="cellIs" dxfId="206" priority="104" operator="equal">
      <formula>"OPORTUNIDADE"</formula>
    </cfRule>
  </conditionalFormatting>
  <conditionalFormatting sqref="Y39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39">
    <cfRule type="cellIs" dxfId="203" priority="101" operator="equal">
      <formula>"OPORTUNIDADE"</formula>
    </cfRule>
  </conditionalFormatting>
  <conditionalFormatting sqref="Y39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39">
    <cfRule type="cellIs" dxfId="200" priority="98" operator="equal">
      <formula>"OPORTUNIDADE"</formula>
    </cfRule>
  </conditionalFormatting>
  <conditionalFormatting sqref="Y39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39">
    <cfRule type="cellIs" dxfId="197" priority="95" operator="equal">
      <formula>"OPORTUNIDADE"</formula>
    </cfRule>
  </conditionalFormatting>
  <conditionalFormatting sqref="Y3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39">
    <cfRule type="cellIs" dxfId="194" priority="92" operator="equal">
      <formula>"OPORTUNIDADE"</formula>
    </cfRule>
  </conditionalFormatting>
  <conditionalFormatting sqref="Y3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39">
    <cfRule type="cellIs" dxfId="191" priority="89" operator="equal">
      <formula>"OPORTUNIDADE"</formula>
    </cfRule>
  </conditionalFormatting>
  <conditionalFormatting sqref="Z3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39">
    <cfRule type="cellIs" dxfId="188" priority="86" operator="equal">
      <formula>"OPORTUNIDADE"</formula>
    </cfRule>
  </conditionalFormatting>
  <conditionalFormatting sqref="Z3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39">
    <cfRule type="cellIs" dxfId="185" priority="83" operator="equal">
      <formula>"OPORTUNIDADE"</formula>
    </cfRule>
  </conditionalFormatting>
  <conditionalFormatting sqref="Y3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39">
    <cfRule type="cellIs" dxfId="182" priority="80" operator="equal">
      <formula>"OPORTUNIDADE"</formula>
    </cfRule>
  </conditionalFormatting>
  <conditionalFormatting sqref="Y3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39">
    <cfRule type="cellIs" dxfId="179" priority="77" operator="equal">
      <formula>"OPORTUNIDADE"</formula>
    </cfRule>
  </conditionalFormatting>
  <conditionalFormatting sqref="Y3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39">
    <cfRule type="cellIs" dxfId="176" priority="74" operator="equal">
      <formula>"OPORTUNIDADE"</formula>
    </cfRule>
  </conditionalFormatting>
  <conditionalFormatting sqref="Y3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39">
    <cfRule type="cellIs" dxfId="173" priority="71" operator="equal">
      <formula>"OPORTUNIDADE"</formula>
    </cfRule>
  </conditionalFormatting>
  <conditionalFormatting sqref="Z3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39">
    <cfRule type="cellIs" dxfId="170" priority="68" operator="equal">
      <formula>"OPORTUNIDADE"</formula>
    </cfRule>
  </conditionalFormatting>
  <conditionalFormatting sqref="Z3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39">
    <cfRule type="cellIs" dxfId="167" priority="65" operator="equal">
      <formula>"OPORTUNIDADE"</formula>
    </cfRule>
  </conditionalFormatting>
  <conditionalFormatting sqref="Z39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39">
    <cfRule type="cellIs" dxfId="164" priority="62" operator="equal">
      <formula>"OPORTUNIDADE"</formula>
    </cfRule>
  </conditionalFormatting>
  <conditionalFormatting sqref="Y39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39">
    <cfRule type="cellIs" dxfId="161" priority="59" operator="equal">
      <formula>"OPORTUNIDADE"</formula>
    </cfRule>
  </conditionalFormatting>
  <conditionalFormatting sqref="Y39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39">
    <cfRule type="cellIs" dxfId="158" priority="56" operator="equal">
      <formula>"OPORTUNIDADE"</formula>
    </cfRule>
  </conditionalFormatting>
  <conditionalFormatting sqref="Y39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39">
    <cfRule type="cellIs" dxfId="155" priority="53" operator="equal">
      <formula>"OPORTUNIDADE"</formula>
    </cfRule>
  </conditionalFormatting>
  <conditionalFormatting sqref="Y39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39">
    <cfRule type="cellIs" dxfId="152" priority="50" operator="equal">
      <formula>"OPORTUNIDADE"</formula>
    </cfRule>
  </conditionalFormatting>
  <conditionalFormatting sqref="Y39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39">
    <cfRule type="cellIs" dxfId="149" priority="47" operator="equal">
      <formula>"OPORTUNIDADE"</formula>
    </cfRule>
  </conditionalFormatting>
  <conditionalFormatting sqref="Y39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39">
    <cfRule type="cellIs" dxfId="146" priority="44" operator="equal">
      <formula>"OPORTUNIDADE"</formula>
    </cfRule>
  </conditionalFormatting>
  <conditionalFormatting sqref="Y39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39">
    <cfRule type="cellIs" dxfId="143" priority="41" operator="equal">
      <formula>"OPORTUNIDADE"</formula>
    </cfRule>
  </conditionalFormatting>
  <conditionalFormatting sqref="Y39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39">
    <cfRule type="cellIs" dxfId="140" priority="38" operator="equal">
      <formula>"OPORTUNIDADE"</formula>
    </cfRule>
  </conditionalFormatting>
  <conditionalFormatting sqref="Y3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39:Z39">
    <cfRule type="cellIs" dxfId="137" priority="35" operator="equal">
      <formula>"OPORTUNIDADE"</formula>
    </cfRule>
  </conditionalFormatting>
  <conditionalFormatting sqref="Y39:Z3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39:Z39">
    <cfRule type="cellIs" dxfId="134" priority="32" operator="equal">
      <formula>"OPORTUNIDADE"</formula>
    </cfRule>
  </conditionalFormatting>
  <conditionalFormatting sqref="Y39:Z3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39:Z39">
    <cfRule type="cellIs" dxfId="131" priority="29" operator="equal">
      <formula>"OPORTUNIDADE"</formula>
    </cfRule>
  </conditionalFormatting>
  <conditionalFormatting sqref="Y39:Z39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39:Z39">
    <cfRule type="cellIs" dxfId="128" priority="26" operator="equal">
      <formula>"OPORTUNIDADE"</formula>
    </cfRule>
  </conditionalFormatting>
  <conditionalFormatting sqref="Y39:Z39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39:Z39">
    <cfRule type="cellIs" dxfId="125" priority="23" operator="equal">
      <formula>"OPORTUNIDADE"</formula>
    </cfRule>
  </conditionalFormatting>
  <conditionalFormatting sqref="Y39:Z39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39:Z39">
    <cfRule type="cellIs" dxfId="122" priority="20" operator="equal">
      <formula>"OPORTUNIDADE"</formula>
    </cfRule>
  </conditionalFormatting>
  <conditionalFormatting sqref="Y39:Z39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9:Z39">
    <cfRule type="cellIs" dxfId="119" priority="17" operator="equal">
      <formula>"OPORTUNIDADE"</formula>
    </cfRule>
  </conditionalFormatting>
  <conditionalFormatting sqref="Y39:Z39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39:Z39">
    <cfRule type="cellIs" dxfId="116" priority="14" operator="equal">
      <formula>"OPORTUNIDADE"</formula>
    </cfRule>
  </conditionalFormatting>
  <conditionalFormatting sqref="Y39:Z3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39:Z39">
    <cfRule type="cellIs" dxfId="113" priority="11" operator="equal">
      <formula>"OPORTUNIDADE"</formula>
    </cfRule>
  </conditionalFormatting>
  <conditionalFormatting sqref="Y39:Z3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35">
    <cfRule type="cellIs" dxfId="110" priority="8" operator="equal">
      <formula>"OPORTUNIDADE"</formula>
    </cfRule>
  </conditionalFormatting>
  <conditionalFormatting sqref="Z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5">
    <cfRule type="cellIs" dxfId="107" priority="5" operator="equal">
      <formula>"OPORTUNIDADE"</formula>
    </cfRule>
  </conditionalFormatting>
  <conditionalFormatting sqref="Y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1298</v>
      </c>
      <c r="D5" s="353"/>
      <c r="E5" s="353"/>
      <c r="F5" s="353"/>
      <c r="G5" s="353"/>
      <c r="H5" s="353"/>
      <c r="I5" s="353"/>
      <c r="J5" s="354"/>
      <c r="K5" s="355" t="s">
        <v>1299</v>
      </c>
      <c r="L5" s="356"/>
      <c r="M5" s="356"/>
      <c r="N5" s="356"/>
      <c r="O5" s="357" t="s">
        <v>1300</v>
      </c>
      <c r="P5" s="358"/>
      <c r="Q5" s="359"/>
    </row>
    <row r="6" spans="1:17" s="93" customFormat="1" ht="15.75" customHeight="1">
      <c r="A6" s="87" t="s">
        <v>1301</v>
      </c>
      <c r="B6" s="94" t="s">
        <v>1302</v>
      </c>
      <c r="C6" s="95" t="s">
        <v>1164</v>
      </c>
      <c r="D6" s="96" t="s">
        <v>1165</v>
      </c>
      <c r="E6" s="95" t="s">
        <v>1303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1304</v>
      </c>
      <c r="M6" s="139" t="s">
        <v>628</v>
      </c>
      <c r="N6" s="140" t="s">
        <v>1159</v>
      </c>
      <c r="O6" s="246" t="s">
        <v>1202</v>
      </c>
      <c r="P6" s="157"/>
      <c r="Q6" s="193" t="s">
        <v>1305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 xml:space="preserve">TP pronta as 09:07, sem oportunidade devido alto fluxo de trens 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>MC1 08:54, em intervalo para descarga de dormentes as 13;13 ate 14:45 km 221/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>MC1 08:54, em intervalo para descarga de dormentes as 13;13 ate 14:45 km 221/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 xml:space="preserve">TURMA FIXA VIA 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1306</v>
      </c>
      <c r="W1" s="365"/>
      <c r="X1" s="365"/>
      <c r="Y1" s="104"/>
    </row>
    <row r="2" spans="1:25" s="100" customFormat="1" ht="11.25" customHeight="1">
      <c r="A2" s="105" t="s">
        <v>1307</v>
      </c>
      <c r="B2" s="105" t="s">
        <v>1302</v>
      </c>
      <c r="C2" s="105" t="s">
        <v>605</v>
      </c>
      <c r="D2" s="106" t="s">
        <v>1164</v>
      </c>
      <c r="E2" s="106" t="s">
        <v>1165</v>
      </c>
      <c r="F2" s="106" t="s">
        <v>1301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1308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6">
        <f>IF(FN_MC!K35="","*",FN_MC!K35)</f>
        <v>501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6">
        <f>IF(FN_MC!K39="","*",FN_MC!K39)</f>
        <v>290</v>
      </c>
      <c r="O37" s="296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DORMENTE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6">
        <f>IF(FN_MC!K40="","*",FN_MC!K40)</f>
        <v>273</v>
      </c>
      <c r="O38" s="296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600 Nº DE DORMENTES</v>
      </c>
      <c r="T38" s="110" t="str">
        <f>IF(FN_MC!V40="","*",FN_MC!V40)</f>
        <v>Efrain</v>
      </c>
      <c r="U38" s="110" t="str">
        <f>IF(FN_MC!W40="","*",FN_MC!W40)</f>
        <v xml:space="preserve">Descarga de dormentes 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6">
        <f>IF(FN_MC!K41="","*",FN_MC!K41)</f>
        <v>200</v>
      </c>
      <c r="O39" s="296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6">
        <f>IF(FN_MC!K42="","*",FN_MC!K42)</f>
        <v>64.563999999999993</v>
      </c>
      <c r="O40" s="296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6">
        <f>IF(FN_MC!K43="","*",FN_MC!K43)</f>
        <v>251</v>
      </c>
      <c r="O41" s="296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6">
        <f>IF(FN_MC!K44="","*",FN_MC!K44)</f>
        <v>1882</v>
      </c>
      <c r="O42" s="296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1310</v>
      </c>
      <c r="C2" s="95" t="s">
        <v>1149</v>
      </c>
      <c r="D2" s="95" t="s">
        <v>1151</v>
      </c>
      <c r="E2" s="95" t="s">
        <v>1311</v>
      </c>
      <c r="F2" s="95" t="s">
        <v>1312</v>
      </c>
      <c r="G2" s="95" t="s">
        <v>1313</v>
      </c>
      <c r="H2" s="95" t="s">
        <v>1314</v>
      </c>
      <c r="I2" s="95" t="s">
        <v>1315</v>
      </c>
      <c r="J2" s="95" t="s">
        <v>1316</v>
      </c>
      <c r="K2" s="131" t="s">
        <v>1317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 xml:space="preserve">TURMA FIXA VIA 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2 Alzineide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2025-12-02T17:54:06Z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