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79" documentId="120_S{118792C3-22EF-5104-A093-F22BFE3913F3}" xr6:coauthVersionLast="47" xr6:coauthVersionMax="47" xr10:uidLastSave="{EF015A4A-D3AE-4C07-A272-31F51ACA088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" i="1" l="1" a="1"/>
  <c r="H155" i="1" s="1"/>
  <c r="M155" i="1" a="1"/>
  <c r="M155" i="1" s="1"/>
  <c r="N155" i="1" a="1"/>
  <c r="N155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5" i="1" l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<sst xmlns="http://schemas.openxmlformats.org/spreadsheetml/2006/main" count="4848" uniqueCount="1292">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</sst>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41" activePane="bottomRight" state="frozen"/>
      <selection pane="bottomRight" activeCell="M145" sqref="M14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0.75000000000000067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1.3333333333333348</v>
      </c>
      <c r="BS117" s="19">
        <f>IF(OR(B117="",F117=""),"*",BA117/Q117)</f>
        <v>1.3333333333333333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1184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1184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1186</v>
      </c>
      <c r="BK122" s="17" t="s">
        <v>1187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1188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1189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1194</v>
      </c>
      <c r="BK125" s="18" t="s">
        <v>1195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1198</v>
      </c>
      <c r="BK128" s="17" t="s">
        <v>1199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1207</v>
      </c>
      <c r="BK136" s="17" t="s">
        <v>1207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1209</v>
      </c>
      <c r="BK137" s="173" t="s">
        <v>1209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1209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1212</v>
      </c>
      <c r="BK138" s="17" t="s">
        <v>1213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1214</v>
      </c>
      <c r="BK139" s="17" t="s">
        <v>1215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1216</v>
      </c>
      <c r="BK140" s="17" t="s">
        <v>1216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1216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1217</v>
      </c>
      <c r="BK141" s="17" t="s">
        <v>1218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1218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1219</v>
      </c>
      <c r="BK142" s="17" t="s">
        <v>1219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1219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1220</v>
      </c>
      <c r="I143" s="106" t="s">
        <v>1220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1221</v>
      </c>
      <c r="BK143" s="18" t="s">
        <v>1221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1221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/>
      <c r="P145" s="106"/>
      <c r="Q145" s="105"/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1222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1180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1223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1">
    <cfRule type="cellIs" dxfId="201" priority="53993" operator="equal">
      <formula>"OPORTUNIDADE"</formula>
    </cfRule>
  </conditionalFormatting>
  <conditionalFormatting sqref="Y40:Z43 Y45:Z47 Y53:Z67 Y69:Z74 Y76:Z76 Y79:Z80 Y83:Z90 Y92:Z92 Y94:Z94 Y98:Z1001">
    <cfRule type="cellIs" dxfId="200" priority="11579" operator="equal">
      <formula>"NÃO"</formula>
    </cfRule>
    <cfRule type="cellIs" dxfId="199" priority="11580" operator="equal">
      <formula>"SIM"</formula>
    </cfRule>
  </conditionalFormatting>
  <conditionalFormatting sqref="AZ6:AZ1001">
    <cfRule type="expression" dxfId="198" priority="54035">
      <formula>#REF!=1</formula>
    </cfRule>
  </conditionalFormatting>
  <conditionalFormatting sqref="BE6:BE1001 AY6:AY1001 U6:U1001">
    <cfRule type="cellIs" dxfId="197" priority="54019" operator="equal">
      <formula>"ERRO"</formula>
    </cfRule>
  </conditionalFormatting>
  <conditionalFormatting sqref="BQ6:BQ1001">
    <cfRule type="cellIs" dxfId="196" priority="54014" operator="equal">
      <formula>"Produção e Intervalo"</formula>
    </cfRule>
    <cfRule type="cellIs" dxfId="195" priority="54015" operator="equal">
      <formula>"Aderente"</formula>
    </cfRule>
    <cfRule type="cellIs" dxfId="194" priority="54016" operator="equal">
      <formula>"Intervalo"</formula>
    </cfRule>
    <cfRule type="cellIs" dxfId="193" priority="54017" operator="equal">
      <formula>"Produção"</formula>
    </cfRule>
    <cfRule type="cellIs" dxfId="192" priority="54018" operator="equal">
      <formula>"ERRO"</formula>
    </cfRule>
  </conditionalFormatting>
  <conditionalFormatting sqref="BR6:BS1001">
    <cfRule type="cellIs" dxfId="191" priority="53996" operator="equal">
      <formula>"*"</formula>
    </cfRule>
    <cfRule type="cellIs" dxfId="190" priority="53997" operator="greaterThanOrEqual">
      <formula>1</formula>
    </cfRule>
    <cfRule type="cellIs" dxfId="189" priority="53998" operator="lessThan">
      <formula>1</formula>
    </cfRule>
  </conditionalFormatting>
  <conditionalFormatting sqref="BK949 BK81 BK83:BK84 BK101 BK67 BK69 BK72:BK73 BJ9:BJ1001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8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22" operator="equal">
      <formula>"OPORTUNIDADE"</formula>
    </cfRule>
  </conditionalFormatting>
  <conditionalFormatting sqref="Y6:Z39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BH6:BH8">
    <cfRule type="iconSet" priority="118">
      <iconSet showValue="0">
        <cfvo type="percent" val="0"/>
        <cfvo type="num" val="1"/>
        <cfvo type="num" val="1" gte="0"/>
      </iconSet>
    </cfRule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90" operator="equal">
      <formula>"OPORTUNIDADE"</formula>
    </cfRule>
  </conditionalFormatting>
  <conditionalFormatting sqref="Y44:Z44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48:Z52">
    <cfRule type="cellIs" dxfId="182" priority="87" operator="equal">
      <formula>"OPORTUNIDADE"</formula>
    </cfRule>
  </conditionalFormatting>
  <conditionalFormatting sqref="Y48:Z52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68:Z68">
    <cfRule type="cellIs" dxfId="179" priority="81" operator="equal">
      <formula>"OPORTUNIDADE"</formula>
    </cfRule>
  </conditionalFormatting>
  <conditionalFormatting sqref="Y68:Z6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75:Z75">
    <cfRule type="cellIs" dxfId="176" priority="78" operator="equal">
      <formula>"OPORTUNIDADE"</formula>
    </cfRule>
  </conditionalFormatting>
  <conditionalFormatting sqref="Y75:Z75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77:Z78">
    <cfRule type="cellIs" dxfId="173" priority="75" operator="equal">
      <formula>"OPORTUNIDADE"</formula>
    </cfRule>
  </conditionalFormatting>
  <conditionalFormatting sqref="Y77:Z78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81:Z81">
    <cfRule type="cellIs" dxfId="170" priority="72" operator="equal">
      <formula>"OPORTUNIDADE"</formula>
    </cfRule>
  </conditionalFormatting>
  <conditionalFormatting sqref="Y81:Z8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82:Z82">
    <cfRule type="cellIs" dxfId="167" priority="69" operator="equal">
      <formula>"OPORTUNIDADE"</formula>
    </cfRule>
  </conditionalFormatting>
  <conditionalFormatting sqref="Y82:Z8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91:Z91">
    <cfRule type="cellIs" dxfId="164" priority="66" operator="equal">
      <formula>"OPORTUNIDADE"</formula>
    </cfRule>
  </conditionalFormatting>
  <conditionalFormatting sqref="Y91:Z9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93:Z93">
    <cfRule type="cellIs" dxfId="161" priority="63" operator="equal">
      <formula>"OPORTUNIDADE"</formula>
    </cfRule>
  </conditionalFormatting>
  <conditionalFormatting sqref="Y93:Z9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95:Z95">
    <cfRule type="cellIs" dxfId="158" priority="60" operator="equal">
      <formula>"OPORTUNIDADE"</formula>
    </cfRule>
  </conditionalFormatting>
  <conditionalFormatting sqref="Y95:Z95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96:Z97">
    <cfRule type="cellIs" dxfId="155" priority="57" operator="equal">
      <formula>"OPORTUNIDADE"</formula>
    </cfRule>
  </conditionalFormatting>
  <conditionalFormatting sqref="Y96:Z97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95:BK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86">
      <iconSet showValue="0">
        <cfvo type="percent" val="0"/>
        <cfvo type="num" val="1"/>
        <cfvo type="num" val="1" gte="0"/>
      </iconSet>
    </cfRule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6 BP138:BP139"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1227</v>
      </c>
      <c r="C4" s="160" t="s">
        <v>1228</v>
      </c>
      <c r="D4" s="160" t="s">
        <v>1229</v>
      </c>
      <c r="E4" s="160" t="s">
        <v>1230</v>
      </c>
      <c r="F4" s="160" t="s">
        <v>4</v>
      </c>
      <c r="G4" s="160" t="s">
        <v>1231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1232</v>
      </c>
      <c r="C6" s="161">
        <v>407867</v>
      </c>
      <c r="D6" s="161" t="s">
        <v>1233</v>
      </c>
      <c r="E6" s="161" t="s">
        <v>789</v>
      </c>
      <c r="F6" s="161" t="s">
        <v>1234</v>
      </c>
      <c r="G6" s="162"/>
    </row>
    <row r="7" spans="2:7">
      <c r="B7" s="161" t="s">
        <v>1235</v>
      </c>
      <c r="C7" s="161">
        <v>293644</v>
      </c>
      <c r="D7" s="161" t="s">
        <v>1236</v>
      </c>
      <c r="E7" s="161" t="s">
        <v>789</v>
      </c>
      <c r="F7" s="161" t="s">
        <v>1234</v>
      </c>
      <c r="G7" s="162"/>
    </row>
    <row r="8" spans="2:7">
      <c r="B8" s="161" t="s">
        <v>1237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1238</v>
      </c>
      <c r="C9" s="161">
        <v>256790</v>
      </c>
      <c r="D9" s="161" t="s">
        <v>1239</v>
      </c>
      <c r="E9" s="161" t="s">
        <v>790</v>
      </c>
      <c r="F9" s="161" t="s">
        <v>1240</v>
      </c>
      <c r="G9" s="162">
        <v>46357</v>
      </c>
    </row>
    <row r="10" spans="2:7">
      <c r="B10" s="161" t="s">
        <v>1241</v>
      </c>
      <c r="C10" s="161">
        <v>265193</v>
      </c>
      <c r="D10" s="161" t="s">
        <v>1242</v>
      </c>
      <c r="E10" s="161" t="s">
        <v>791</v>
      </c>
      <c r="F10" s="161" t="s">
        <v>1071</v>
      </c>
      <c r="G10" s="161" t="s">
        <v>1243</v>
      </c>
    </row>
    <row r="11" spans="2:7">
      <c r="B11" s="161" t="s">
        <v>1244</v>
      </c>
      <c r="C11" s="161">
        <v>293716</v>
      </c>
      <c r="D11" s="161" t="s">
        <v>1245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1246</v>
      </c>
      <c r="C12" s="161">
        <v>257258</v>
      </c>
      <c r="D12" s="161" t="s">
        <v>1247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1248</v>
      </c>
      <c r="C13" s="161">
        <v>371147</v>
      </c>
      <c r="D13" s="161" t="s">
        <v>1249</v>
      </c>
      <c r="E13" s="161" t="s">
        <v>792</v>
      </c>
      <c r="F13" s="161" t="s">
        <v>128</v>
      </c>
      <c r="G13" s="161" t="s">
        <v>1243</v>
      </c>
    </row>
    <row r="14" spans="2:7">
      <c r="B14" s="161" t="s">
        <v>1250</v>
      </c>
      <c r="C14" s="161">
        <v>259230</v>
      </c>
      <c r="D14" s="161" t="s">
        <v>1251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1252</v>
      </c>
      <c r="C15" s="161">
        <v>370705</v>
      </c>
      <c r="D15" s="161"/>
      <c r="E15" s="161" t="s">
        <v>792</v>
      </c>
      <c r="F15" s="161" t="s">
        <v>128</v>
      </c>
      <c r="G15" s="161" t="s">
        <v>1243</v>
      </c>
    </row>
    <row r="16" spans="2:7">
      <c r="B16" s="161" t="s">
        <v>1253</v>
      </c>
      <c r="C16" s="161">
        <v>258542</v>
      </c>
      <c r="D16" s="161" t="s">
        <v>1254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1255</v>
      </c>
      <c r="C17" s="161">
        <v>257050</v>
      </c>
      <c r="D17" s="161" t="s">
        <v>1256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1258</v>
      </c>
      <c r="D4" s="163" t="s">
        <v>1259</v>
      </c>
      <c r="E4" s="163" t="s">
        <v>1260</v>
      </c>
      <c r="F4" s="160" t="s">
        <v>1261</v>
      </c>
      <c r="G4" s="163" t="s">
        <v>1262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1265</v>
      </c>
      <c r="G9" s="167" t="s">
        <v>1266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1263</v>
      </c>
      <c r="G10" s="167"/>
    </row>
    <row r="11" spans="2:7">
      <c r="B11" s="167" t="s">
        <v>1267</v>
      </c>
      <c r="C11" s="167">
        <v>9038</v>
      </c>
      <c r="D11" s="168">
        <v>46085</v>
      </c>
      <c r="E11" s="167">
        <v>10520</v>
      </c>
      <c r="F11" s="169" t="s">
        <v>1268</v>
      </c>
      <c r="G11" s="167"/>
    </row>
    <row r="12" spans="2:7">
      <c r="B12" s="167" t="s">
        <v>709</v>
      </c>
      <c r="C12" s="167" t="s">
        <v>1269</v>
      </c>
      <c r="D12" s="168">
        <v>46066</v>
      </c>
      <c r="E12" s="167">
        <v>9500</v>
      </c>
      <c r="F12" s="169" t="s">
        <v>1270</v>
      </c>
      <c r="G12" s="167"/>
    </row>
    <row r="13" spans="2:7">
      <c r="B13" s="167" t="s">
        <v>709</v>
      </c>
      <c r="C13" s="167" t="s">
        <v>1271</v>
      </c>
      <c r="D13" s="168">
        <v>46066</v>
      </c>
      <c r="E13" s="167">
        <v>10500</v>
      </c>
      <c r="F13" s="169" t="s">
        <v>1270</v>
      </c>
      <c r="G13" s="167"/>
    </row>
    <row r="14" spans="2:7">
      <c r="B14" s="167" t="s">
        <v>709</v>
      </c>
      <c r="C14" s="167" t="s">
        <v>1272</v>
      </c>
      <c r="D14" s="168">
        <v>46066</v>
      </c>
      <c r="E14" s="167">
        <v>9000</v>
      </c>
      <c r="F14" s="169" t="s">
        <v>1270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1273</v>
      </c>
      <c r="C2" s="121" t="s">
        <v>946</v>
      </c>
      <c r="D2" s="76" t="s">
        <v>948</v>
      </c>
      <c r="E2" s="76" t="s">
        <v>1274</v>
      </c>
      <c r="F2" s="99" t="s">
        <v>1275</v>
      </c>
      <c r="G2" s="76" t="s">
        <v>1276</v>
      </c>
      <c r="H2" s="76" t="s">
        <v>1277</v>
      </c>
      <c r="I2" s="76" t="s">
        <v>1278</v>
      </c>
      <c r="J2" s="76" t="s">
        <v>1279</v>
      </c>
      <c r="K2" s="78" t="s">
        <v>1280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1281</v>
      </c>
      <c r="V1" s="226"/>
      <c r="W1" s="226"/>
    </row>
    <row r="2" spans="1:23" ht="15" customHeight="1">
      <c r="A2" s="87" t="s">
        <v>1282</v>
      </c>
      <c r="B2" s="87" t="s">
        <v>1283</v>
      </c>
      <c r="C2" s="87" t="s">
        <v>376</v>
      </c>
      <c r="D2" s="88" t="s">
        <v>961</v>
      </c>
      <c r="E2" s="88" t="s">
        <v>4</v>
      </c>
      <c r="F2" s="88" t="s">
        <v>1284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Oportunidade</v>
      </c>
      <c r="C152" s="146" t="str">
        <f>IF(SP_SUL!Z156="","*",SP_SUL!Z156)</f>
        <v>*</v>
      </c>
      <c r="D152" s="139" t="str">
        <f>IF(SP_SUL!S156="","*",SP_SUL!S156)</f>
        <v>SP SUL</v>
      </c>
      <c r="E152" s="139" t="str">
        <f>IF(SP_SUL!T156="","*",SP_SUL!T156)</f>
        <v>ZKE-ZEV</v>
      </c>
      <c r="F152" s="145">
        <f>IF(SP_SUL!B156="","*",SP_SUL!B156)</f>
        <v>46086</v>
      </c>
      <c r="G152" s="145" t="str">
        <f>IF(SP_SUL!D156="","*",SP_SUL!D156)</f>
        <v>A74</v>
      </c>
      <c r="H152" s="145" t="str">
        <f>IF(SP_SUL!F156="","*",SP_SUL!F156)</f>
        <v>DETECÇÃO - RONDA 7 DIAS</v>
      </c>
      <c r="I152" s="145" t="str">
        <f>IF(SP_SUL!H156="","*",SP_SUL!H156)</f>
        <v>ZKEZGA1</v>
      </c>
      <c r="J152" s="145" t="str">
        <f>IF(SP_SUL!I156="","*",SP_SUL!I156)</f>
        <v>ZQBZBV</v>
      </c>
      <c r="K152" s="139" t="str">
        <f>IF(SP_SUL!M156="","*",SP_SUL!M156)</f>
        <v>ZEM-ZEJ</v>
      </c>
      <c r="L152" s="139" t="str">
        <f>IF(SP_SUL!N156="","*",SP_SUL!N156)</f>
        <v>ZEJ1</v>
      </c>
      <c r="M152" s="140">
        <f>IF(SP_SUL!J156="","*",SP_SUL!J156)</f>
        <v>48</v>
      </c>
      <c r="N152" s="144">
        <f>IF(SP_SUL!K156="","*",SP_SUL!K156)</f>
        <v>147</v>
      </c>
      <c r="O152" s="144">
        <f>IF(SP_SUL!L156="","*",SP_SUL!L156)</f>
        <v>256</v>
      </c>
      <c r="P152" s="143">
        <f>IF(SP_SUL!O156="","*",SP_SUL!O156)</f>
        <v>0.33333333333333331</v>
      </c>
      <c r="Q152" s="143">
        <f>IF(SP_SUL!P156="","*",SP_SUL!P156)</f>
        <v>4.1666666666666664E-2</v>
      </c>
      <c r="R152" s="145" t="str">
        <f>IF(SP_SUL!Q156="","*",CONCATENATE(SP_SUL!Q156," ",SP_SUL!R156))</f>
        <v>90 KM</v>
      </c>
      <c r="S152" s="145" t="str">
        <f>IF(SP_SUL!V156="","*",SP_SUL!V156)</f>
        <v>Jhon</v>
      </c>
      <c r="T152" s="145" t="str">
        <f>IF(SP_SUL!W156="","*",SP_SUL!W156)</f>
        <v>R7D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1286</v>
      </c>
      <c r="D5" s="228"/>
      <c r="E5" s="228"/>
      <c r="F5" s="228"/>
      <c r="G5" s="228"/>
      <c r="H5" s="228"/>
      <c r="I5" s="228"/>
      <c r="J5" s="229"/>
      <c r="K5" s="230" t="s">
        <v>1287</v>
      </c>
      <c r="L5" s="231"/>
      <c r="M5" s="231"/>
      <c r="N5" s="231"/>
      <c r="O5" s="232" t="s">
        <v>1288</v>
      </c>
      <c r="P5" s="233"/>
    </row>
    <row r="6" spans="1:16" s="74" customFormat="1" ht="15" customHeight="1">
      <c r="A6" s="66" t="s">
        <v>1284</v>
      </c>
      <c r="B6" s="75" t="s">
        <v>1283</v>
      </c>
      <c r="C6" s="76" t="s">
        <v>961</v>
      </c>
      <c r="D6" s="77" t="s">
        <v>962</v>
      </c>
      <c r="E6" s="76" t="s">
        <v>1289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1290</v>
      </c>
      <c r="M6" s="80" t="s">
        <v>576</v>
      </c>
      <c r="N6" s="81" t="s">
        <v>956</v>
      </c>
      <c r="O6" s="158" t="s">
        <v>999</v>
      </c>
      <c r="P6" s="133" t="s">
        <v>1291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Em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Em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 t="str">
        <f>IF(SP_SUL!O145="","*",SP_SUL!O145)</f>
        <v>*</v>
      </c>
      <c r="J145" s="113" t="str">
        <f>IF(SP_SUL!P145="","*",SP_SUL!P145)</f>
        <v>*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2026-03-04T16:38:03Z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