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5" documentId="8_{B6337239-1A00-434D-AAD0-422EA1FEB5AE}" xr6:coauthVersionLast="47" xr6:coauthVersionMax="47" xr10:uidLastSave="{0EA82EE8-3573-4FD7-A91E-426FEF8112B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6" i="16" s="1"/>
  <c r="N107" i="1" a="1"/>
  <c r="N107" i="1" s="1"/>
  <c r="L106" i="16" s="1"/>
  <c r="R107" i="1"/>
  <c r="R106" i="16" s="1"/>
  <c r="S107" i="1" a="1"/>
  <c r="S107" i="1" s="1"/>
  <c r="D106" i="16" s="1"/>
  <c r="T107" i="1" a="1"/>
  <c r="T107" i="1" s="1"/>
  <c r="E106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R107" i="16" s="1"/>
  <c r="S108" i="1" a="1"/>
  <c r="S108" i="1" s="1"/>
  <c r="D107" i="16" s="1"/>
  <c r="T108" i="1" a="1"/>
  <c r="T108" i="1" s="1"/>
  <c r="E107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7" i="16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6" i="16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9" i="16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0" i="16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1" i="16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2" i="16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3" i="16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4" i="16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5" i="16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6" i="16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7" i="16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8" i="16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9" i="16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8" i="16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9" i="16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0" i="16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1" i="16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2" i="16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3" i="16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4" i="16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5" i="16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6" i="16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7" i="16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8" i="16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9" i="16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2" i="16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6" i="16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4" i="16" l="1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2" i="16"/>
  <c r="U42" i="16"/>
  <c r="U39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<sst xmlns="http://schemas.openxmlformats.org/spreadsheetml/2006/main" count="5408" uniqueCount="1526">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</sst>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D1" activePane="topRight" state="frozen"/>
      <selection pane="topRight" activeCell="BO99" sqref="BO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1444</v>
      </c>
      <c r="BK84" s="14" t="s">
        <v>1445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1446</v>
      </c>
      <c r="BK85" s="14" t="s">
        <v>1447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1461</v>
      </c>
      <c r="BK99" s="14" t="s">
        <v>1461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 t="s">
        <v>1007</v>
      </c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 t="s">
        <v>1007</v>
      </c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OPORTUNIDADE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OPORTUNIDADE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OPORTUNIDADE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46062</v>
      </c>
      <c r="V3" s="90">
        <f ca="1">U3-1</f>
        <v>46061</v>
      </c>
      <c r="W3" s="90">
        <f ca="1">V3-1</f>
        <v>46060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885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885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0</v>
      </c>
      <c r="V79" s="98">
        <f ca="1">_xlfn.XLOOKUP(G79&amp;$V$3,BS_CONTROLE[CHAVE],BS_CONTROLE[Quantidade_11],"-")</f>
        <v>1000</v>
      </c>
      <c r="W79" s="98">
        <f ca="1">_xlfn.XLOOKUP(G79&amp;$W$3,BS_CONTROLE[CHAVE],BS_CONTROLE[Quantidade_11],"-")</f>
        <v>885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>
        <f ca="1">_xlfn.XLOOKUP(G80&amp;$U$3,BS_CONTROLE[CHAVE],BS_CONTROLE[Quantidade_11],"-")</f>
        <v>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>
        <f ca="1">_xlfn.XLOOKUP(G81&amp;$U$3,BS_CONTROLE[CHAVE],BS_CONTROLE[Quantidade_11],"-")</f>
        <v>1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0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 t="str">
        <f ca="1">_xlfn.XLOOKUP(G87&amp;$V$3,BS_CONTROLE[CHAVE],BS_CONTROLE[Quantidade_11],"-")</f>
        <v>-</v>
      </c>
      <c r="W87" s="98">
        <f ca="1">_xlfn.XLOOKUP(G87&amp;$W$3,BS_CONTROLE[CHAVE],BS_CONTROLE[Quantidade_11],"-")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0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0</v>
      </c>
      <c r="V93" s="98">
        <f ca="1">_xlfn.XLOOKUP(G93&amp;$V$3,BS_CONTROLE[CHAVE],BS_CONTROLE[Quantidade_11],"-")</f>
        <v>1000</v>
      </c>
      <c r="W93" s="98">
        <f ca="1">_xlfn.XLOOKUP(G93&amp;$W$3,BS_CONTROLE[CHAVE],BS_CONTROLE[Quantidade_11],"-")</f>
        <v>885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180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OPORTUNIDADE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TMI-TCS</v>
      </c>
      <c r="F106" s="96">
        <f>IF(FN_MC!B107="","*",FN_MC!B107)</f>
        <v>46064</v>
      </c>
      <c r="G106" s="96" t="str">
        <f>IF(FN_MC!D107="","*",FN_MC!D107)</f>
        <v>W50</v>
      </c>
      <c r="H106" s="96" t="str">
        <f>IF(FN_MC!F107="","*",FN_MC!F107)</f>
        <v>MODERNIZAÇÃO - PEDRA - DESCARGA</v>
      </c>
      <c r="I106" s="96" t="str">
        <f>IF(FN_MC!H107="","*",FN_MC!H107)</f>
        <v xml:space="preserve">TCS2 </v>
      </c>
      <c r="J106" s="96" t="str">
        <f>IF(FN_MC!I107="","*",FN_MC!I107)</f>
        <v xml:space="preserve">TCS2 </v>
      </c>
      <c r="K106" s="96" t="str">
        <f>IF(FN_MC!M107="","*",FN_MC!M107)</f>
        <v>TVI-TJA</v>
      </c>
      <c r="L106" s="196">
        <f>IF(FN_MC!N107="","*",FN_MC!N107)</f>
        <v>239251</v>
      </c>
      <c r="M106" s="97">
        <f>IF(FN_MC!J107="","*",FN_MC!J107)</f>
        <v>74</v>
      </c>
      <c r="N106" s="183">
        <f>IF(FN_MC!K107="","*",FN_MC!K107)</f>
        <v>250</v>
      </c>
      <c r="O106" s="183">
        <f>IF(FN_MC!L107="","*",FN_MC!L107)</f>
        <v>239</v>
      </c>
      <c r="P106" s="107">
        <f>IF(FN_MC!O107="","*",FN_MC!O107)</f>
        <v>0.375</v>
      </c>
      <c r="Q106" s="107">
        <f>IF(FN_MC!P107="","*",FN_MC!P107)</f>
        <v>8.3333333333333329E-2</v>
      </c>
      <c r="R106" s="96" t="str">
        <f>IF(FN_MC!Q107="","*",CONCATENATE(FN_MC!Q107," ",FN_MC!R107))</f>
        <v>15 VAGÕES</v>
      </c>
      <c r="S106" s="96" t="str">
        <f>IF(FN_MC!V107="","*",FN_MC!V107)</f>
        <v>Augusto/ Efraim</v>
      </c>
      <c r="T106" s="96" t="str">
        <f>IF(FN_MC!W107="","*",FN_MC!W107)</f>
        <v xml:space="preserve">Descarga de pedra </v>
      </c>
      <c r="U106" s="98">
        <f ca="1">_xlfn.XLOOKUP(G106&amp;$U$3,BS_CONTROLE[CHAVE],BS_CONTROLE[Quantidade_11],"-")</f>
        <v>0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OPORTUNIDADE</v>
      </c>
      <c r="B107" s="95" t="str">
        <f>IF(FN_MC!X108="","*",FN_MC!X108)</f>
        <v>Oportunidade</v>
      </c>
      <c r="C107" s="95" t="str">
        <f>IF(FN_MC!Z108="","*",FN_MC!Z108)</f>
        <v>*</v>
      </c>
      <c r="D107" s="96" t="str">
        <f>IF(FN_MC!S108="","*",FN_MC!S108)</f>
        <v>FERRONORTE</v>
      </c>
      <c r="E107" s="96" t="str">
        <f>IF(FN_MC!T108="","*",FN_MC!T108)</f>
        <v>TMI-TCS</v>
      </c>
      <c r="F107" s="96">
        <f>IF(FN_MC!B108="","*",FN_MC!B108)</f>
        <v>46064</v>
      </c>
      <c r="G107" s="96" t="str">
        <f>IF(FN_MC!D108="","*",FN_MC!D108)</f>
        <v>MARCOS (TF-520)</v>
      </c>
      <c r="H107" s="96" t="str">
        <f>IF(FN_MC!F108="","*",FN_MC!F108)</f>
        <v>PDM - SOLDA</v>
      </c>
      <c r="I107" s="96" t="str">
        <f>IF(FN_MC!H108="","*",FN_MC!H108)</f>
        <v>TAPK35</v>
      </c>
      <c r="J107" s="96" t="str">
        <f>IF(FN_MC!I108="","*",FN_MC!I108)</f>
        <v>-</v>
      </c>
      <c r="K107" s="96" t="str">
        <f>IF(FN_MC!M108="","*",FN_MC!M108)</f>
        <v>TAP-TLG</v>
      </c>
      <c r="L107" s="196" t="str">
        <f>IF(FN_MC!N108="","*",FN_MC!N108)</f>
        <v>TAPK35</v>
      </c>
      <c r="M107" s="97">
        <f>IF(FN_MC!J108="","*",FN_MC!J108)</f>
        <v>74</v>
      </c>
      <c r="N107" s="183">
        <f>IF(FN_MC!K108="","*",FN_MC!K108)</f>
        <v>27.555</v>
      </c>
      <c r="O107" s="183">
        <f>IF(FN_MC!L108="","*",FN_MC!L108)</f>
        <v>26.818999999999999</v>
      </c>
      <c r="P107" s="107">
        <f>IF(FN_MC!O108="","*",FN_MC!O108)</f>
        <v>0.375</v>
      </c>
      <c r="Q107" s="107">
        <f>IF(FN_MC!P108="","*",FN_MC!P108)</f>
        <v>8.3333333333333329E-2</v>
      </c>
      <c r="R107" s="96" t="str">
        <f>IF(FN_MC!Q108="","*",CONCATENATE(FN_MC!Q108," ",FN_MC!R108))</f>
        <v>2 Nº DE SOLDA</v>
      </c>
      <c r="S107" s="96" t="str">
        <f>IF(FN_MC!V108="","*",FN_MC!V108)</f>
        <v>Marcos Euzebio</v>
      </c>
      <c r="T107" s="96" t="str">
        <f>IF(FN_MC!W108="","*",FN_MC!W108)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OPORTUNIDADE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TMI-TCS</v>
      </c>
      <c r="F108" s="96">
        <f>IF(FN_MC!B109="","*",FN_MC!B109)</f>
        <v>46064</v>
      </c>
      <c r="G108" s="96" t="str">
        <f>IF(FN_MC!D109="","*",FN_MC!D109)</f>
        <v>ANISIO (TF-514)</v>
      </c>
      <c r="H108" s="96" t="str">
        <f>IF(FN_MC!F109="","*",FN_MC!F109)</f>
        <v>PDM - SUBSTITUIÇÃO - TRILHO</v>
      </c>
      <c r="I108" s="96" t="str">
        <f>IF(FN_MC!H109="","*",FN_MC!H109)</f>
        <v>TAPK35</v>
      </c>
      <c r="J108" s="96" t="str">
        <f>IF(FN_MC!I109="","*",FN_MC!I109)</f>
        <v>-</v>
      </c>
      <c r="K108" s="96" t="str">
        <f>IF(FN_MC!M109="","*",FN_MC!M109)</f>
        <v>TAP-TLG</v>
      </c>
      <c r="L108" s="196" t="str">
        <f>IF(FN_MC!N109="","*",FN_MC!N109)</f>
        <v>TAPK35</v>
      </c>
      <c r="M108" s="97">
        <f>IF(FN_MC!J109="","*",FN_MC!J109)</f>
        <v>74</v>
      </c>
      <c r="N108" s="183">
        <f>IF(FN_MC!K109="","*",FN_MC!K109)</f>
        <v>27.555</v>
      </c>
      <c r="O108" s="183">
        <f>IF(FN_MC!L109="","*",FN_MC!L109)</f>
        <v>26.818999999999999</v>
      </c>
      <c r="P108" s="107">
        <f>IF(FN_MC!O109="","*",FN_MC!O109)</f>
        <v>0.375</v>
      </c>
      <c r="Q108" s="107">
        <f>IF(FN_MC!P109="","*",FN_MC!P109)</f>
        <v>8.3333333333333329E-2</v>
      </c>
      <c r="R108" s="96" t="str">
        <f>IF(FN_MC!Q109="","*",CONCATENATE(FN_MC!Q109," ",FN_MC!R109))</f>
        <v>312 M</v>
      </c>
      <c r="S108" s="96" t="str">
        <f>IF(FN_MC!V109="","*",FN_MC!V109)</f>
        <v>Anisio</v>
      </c>
      <c r="T108" s="96" t="str">
        <f>IF(FN_MC!W109="","*",FN_MC!W109)</f>
        <v>Substituição de trilho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*</v>
      </c>
      <c r="E777" s="96" t="str">
        <f>IF(FN_MC!T778="","*",FN_MC!T778)</f>
        <v>*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*</v>
      </c>
      <c r="L777" s="196" t="str">
        <f>IF(FN_MC!N778="","*",FN_MC!N778)</f>
        <v>*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*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*</v>
      </c>
      <c r="E778" s="96" t="str">
        <f>IF(FN_MC!T779="","*",FN_MC!T779)</f>
        <v>*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*</v>
      </c>
      <c r="L778" s="196" t="str">
        <f>IF(FN_MC!N779="","*",FN_MC!N779)</f>
        <v>*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*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*</v>
      </c>
      <c r="E779" s="96" t="str">
        <f>IF(FN_MC!T780="","*",FN_MC!T780)</f>
        <v>*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*</v>
      </c>
      <c r="L779" s="196" t="str">
        <f>IF(FN_MC!N780="","*",FN_MC!N780)</f>
        <v>*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*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*</v>
      </c>
      <c r="E780" s="96" t="str">
        <f>IF(FN_MC!T781="","*",FN_MC!T781)</f>
        <v>*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*</v>
      </c>
      <c r="L780" s="196" t="str">
        <f>IF(FN_MC!N781="","*",FN_MC!N781)</f>
        <v>*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*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*</v>
      </c>
      <c r="E781" s="96" t="str">
        <f>IF(FN_MC!T782="","*",FN_MC!T782)</f>
        <v>*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*</v>
      </c>
      <c r="L781" s="196" t="str">
        <f>IF(FN_MC!N782="","*",FN_MC!N782)</f>
        <v>*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*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*</v>
      </c>
      <c r="E782" s="96" t="str">
        <f>IF(FN_MC!T783="","*",FN_MC!T783)</f>
        <v>*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*</v>
      </c>
      <c r="L782" s="196" t="str">
        <f>IF(FN_MC!N783="","*",FN_MC!N783)</f>
        <v>*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*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*</v>
      </c>
      <c r="E783" s="96" t="str">
        <f>IF(FN_MC!T784="","*",FN_MC!T784)</f>
        <v>*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*</v>
      </c>
      <c r="L783" s="196" t="str">
        <f>IF(FN_MC!N784="","*",FN_MC!N784)</f>
        <v>*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*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*</v>
      </c>
      <c r="E784" s="96" t="str">
        <f>IF(FN_MC!T785="","*",FN_MC!T785)</f>
        <v>*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*</v>
      </c>
      <c r="L784" s="196" t="str">
        <f>IF(FN_MC!N785="","*",FN_MC!N785)</f>
        <v>*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*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*</v>
      </c>
      <c r="E785" s="96" t="str">
        <f>IF(FN_MC!T786="","*",FN_MC!T786)</f>
        <v>*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*</v>
      </c>
      <c r="L785" s="196" t="str">
        <f>IF(FN_MC!N786="","*",FN_MC!N786)</f>
        <v>*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*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*</v>
      </c>
      <c r="E786" s="96" t="str">
        <f>IF(FN_MC!T787="","*",FN_MC!T787)</f>
        <v>*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*</v>
      </c>
      <c r="L786" s="196" t="str">
        <f>IF(FN_MC!N787="","*",FN_MC!N787)</f>
        <v>*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*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*</v>
      </c>
      <c r="E787" s="96" t="str">
        <f>IF(FN_MC!T788="","*",FN_MC!T788)</f>
        <v>*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*</v>
      </c>
      <c r="L787" s="196" t="str">
        <f>IF(FN_MC!N788="","*",FN_MC!N788)</f>
        <v>*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*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*</v>
      </c>
      <c r="E788" s="96" t="str">
        <f>IF(FN_MC!T789="","*",FN_MC!T789)</f>
        <v>*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*</v>
      </c>
      <c r="L788" s="196" t="str">
        <f>IF(FN_MC!N789="","*",FN_MC!N789)</f>
        <v>*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*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*</v>
      </c>
      <c r="E789" s="96" t="str">
        <f>IF(FN_MC!T790="","*",FN_MC!T790)</f>
        <v>*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*</v>
      </c>
      <c r="L789" s="196" t="str">
        <f>IF(FN_MC!N790="","*",FN_MC!N790)</f>
        <v>*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*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*</v>
      </c>
      <c r="E790" s="96" t="str">
        <f>IF(FN_MC!T791="","*",FN_MC!T791)</f>
        <v>*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*</v>
      </c>
      <c r="L790" s="196" t="str">
        <f>IF(FN_MC!N791="","*",FN_MC!N791)</f>
        <v>*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*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*</v>
      </c>
      <c r="E791" s="96" t="str">
        <f>IF(FN_MC!T792="","*",FN_MC!T792)</f>
        <v>*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*</v>
      </c>
      <c r="L791" s="196" t="str">
        <f>IF(FN_MC!N792="","*",FN_MC!N792)</f>
        <v>*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*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*</v>
      </c>
      <c r="E792" s="96" t="str">
        <f>IF(FN_MC!T793="","*",FN_MC!T793)</f>
        <v>*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*</v>
      </c>
      <c r="L792" s="196" t="str">
        <f>IF(FN_MC!N793="","*",FN_MC!N793)</f>
        <v>*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*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*</v>
      </c>
      <c r="E793" s="96" t="str">
        <f>IF(FN_MC!T794="","*",FN_MC!T794)</f>
        <v>*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*</v>
      </c>
      <c r="L793" s="196" t="str">
        <f>IF(FN_MC!N794="","*",FN_MC!N794)</f>
        <v>*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*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*</v>
      </c>
      <c r="E794" s="96" t="str">
        <f>IF(FN_MC!T795="","*",FN_MC!T795)</f>
        <v>*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*</v>
      </c>
      <c r="L794" s="196" t="str">
        <f>IF(FN_MC!N795="","*",FN_MC!N795)</f>
        <v>*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*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*</v>
      </c>
      <c r="E795" s="96" t="str">
        <f>IF(FN_MC!T796="","*",FN_MC!T796)</f>
        <v>*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*</v>
      </c>
      <c r="L795" s="196" t="str">
        <f>IF(FN_MC!N796="","*",FN_MC!N796)</f>
        <v>*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*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*</v>
      </c>
      <c r="E796" s="96" t="str">
        <f>IF(FN_MC!T797="","*",FN_MC!T797)</f>
        <v>*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*</v>
      </c>
      <c r="L796" s="196" t="str">
        <f>IF(FN_MC!N797="","*",FN_MC!N797)</f>
        <v>*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*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*</v>
      </c>
      <c r="E797" s="96" t="str">
        <f>IF(FN_MC!T798="","*",FN_MC!T798)</f>
        <v>*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*</v>
      </c>
      <c r="L797" s="196" t="str">
        <f>IF(FN_MC!N798="","*",FN_MC!N798)</f>
        <v>*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*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*</v>
      </c>
      <c r="E798" s="96" t="str">
        <f>IF(FN_MC!T799="","*",FN_MC!T799)</f>
        <v>*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*</v>
      </c>
      <c r="L798" s="196" t="str">
        <f>IF(FN_MC!N799="","*",FN_MC!N799)</f>
        <v>*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*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*</v>
      </c>
      <c r="E799" s="96" t="str">
        <f>IF(FN_MC!T800="","*",FN_MC!T800)</f>
        <v>*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*</v>
      </c>
      <c r="L799" s="196" t="str">
        <f>IF(FN_MC!N800="","*",FN_MC!N800)</f>
        <v>*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*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*</v>
      </c>
      <c r="E800" s="96" t="str">
        <f>IF(FN_MC!T801="","*",FN_MC!T801)</f>
        <v>*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*</v>
      </c>
      <c r="L800" s="196" t="str">
        <f>IF(FN_MC!N801="","*",FN_MC!N801)</f>
        <v>*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*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*</v>
      </c>
      <c r="E801" s="96" t="str">
        <f>IF(FN_MC!T802="","*",FN_MC!T802)</f>
        <v>*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*</v>
      </c>
      <c r="L801" s="196" t="str">
        <f>IF(FN_MC!N802="","*",FN_MC!N802)</f>
        <v>*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*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*</v>
      </c>
      <c r="E802" s="96" t="str">
        <f>IF(FN_MC!T803="","*",FN_MC!T803)</f>
        <v>*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*</v>
      </c>
      <c r="L802" s="196" t="str">
        <f>IF(FN_MC!N803="","*",FN_MC!N803)</f>
        <v>*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IF(FN_MC!Y902="","*",FN_MC!Y902)</f>
        <v>*</v>
      </c>
      <c r="B901" s="95" t="str">
        <f>IF(FN_MC!X902="","*",FN_MC!X902)</f>
        <v>*</v>
      </c>
      <c r="C901" s="95" t="str">
        <f>IF(FN_MC!Z902="","*",FN_MC!Z902)</f>
        <v>*</v>
      </c>
      <c r="D901" s="96" t="str">
        <f>IF(FN_MC!S902="","*",FN_MC!S902)</f>
        <v>*</v>
      </c>
      <c r="E901" s="96" t="str">
        <f>IF(FN_MC!T902="","*",FN_MC!T902)</f>
        <v>*</v>
      </c>
      <c r="F901" s="96" t="str">
        <f>IF(FN_MC!B902="","*",FN_MC!B902)</f>
        <v>*</v>
      </c>
      <c r="G901" s="96" t="str">
        <f>IF(FN_MC!D902="","*",FN_MC!D902)</f>
        <v>*</v>
      </c>
      <c r="H901" s="96" t="str">
        <f>IF(FN_MC!F902="","*",FN_MC!F902)</f>
        <v>*</v>
      </c>
      <c r="I901" s="96" t="str">
        <f>IF(FN_MC!H902="","*",FN_MC!H902)</f>
        <v>*</v>
      </c>
      <c r="J901" s="96" t="str">
        <f>IF(FN_MC!I902="","*",FN_MC!I902)</f>
        <v>*</v>
      </c>
      <c r="K901" s="96" t="str">
        <f>IF(FN_MC!M902="","*",FN_MC!M902)</f>
        <v>*</v>
      </c>
      <c r="L901" s="196" t="str">
        <f>IF(FN_MC!N902="","*",FN_MC!N902)</f>
        <v>*</v>
      </c>
      <c r="M901" s="97" t="str">
        <f>IF(FN_MC!J902="","*",FN_MC!J902)</f>
        <v>*</v>
      </c>
      <c r="N901" s="183" t="str">
        <f>IF(FN_MC!K902="","*",FN_MC!K902)</f>
        <v>*</v>
      </c>
      <c r="O901" s="183" t="str">
        <f>IF(FN_MC!L902="","*",FN_MC!L902)</f>
        <v>*</v>
      </c>
      <c r="P901" s="107" t="str">
        <f>IF(FN_MC!O902="","*",FN_MC!O902)</f>
        <v>*</v>
      </c>
      <c r="Q901" s="107" t="str">
        <f>IF(FN_MC!P902="","*",FN_MC!P902)</f>
        <v>*</v>
      </c>
      <c r="R901" s="96" t="str">
        <f>IF(FN_MC!Q902="","*",CONCATENATE(FN_MC!Q902," ",FN_MC!R902))</f>
        <v>*</v>
      </c>
      <c r="S901" s="96" t="str">
        <f>IF(FN_MC!V902="","*",FN_MC!V902)</f>
        <v>*</v>
      </c>
      <c r="T901" s="96" t="str">
        <f>IF(FN_MC!W902="","*",FN_MC!W902)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2026-02-11T01:51:07Z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