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629" documentId="8_{B6337239-1A00-434D-AAD0-422EA1FEB5AE}" xr6:coauthVersionLast="47" xr6:coauthVersionMax="47" xr10:uidLastSave="{793FCF6E-EDF7-4BB8-BF05-B9E05FB424CE}"/>
  <bookViews>
    <workbookView xWindow="-120" yWindow="-120" windowWidth="20730" windowHeight="11040" firstSheet="5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D+1'!$A$2:$AT$901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7" i="1" l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M81" i="1" a="1"/>
  <c r="M81" i="1" s="1"/>
  <c r="N81" i="1" a="1"/>
  <c r="N81" i="1" s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R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R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R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R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R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R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R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R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R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R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R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D31" i="16"/>
  <c r="E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D33" i="16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D41" i="16"/>
  <c r="E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D45" i="16"/>
  <c r="E45" i="16"/>
  <c r="F45" i="16"/>
  <c r="G45" i="16"/>
  <c r="H45" i="16"/>
  <c r="I45" i="16"/>
  <c r="J45" i="16"/>
  <c r="K45" i="16"/>
  <c r="L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D53" i="16"/>
  <c r="E53" i="16"/>
  <c r="F53" i="16"/>
  <c r="G53" i="16"/>
  <c r="H53" i="16"/>
  <c r="I53" i="16"/>
  <c r="J53" i="16"/>
  <c r="K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L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J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K56" i="16"/>
  <c r="L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D58" i="16"/>
  <c r="E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D68" i="16"/>
  <c r="E68" i="16"/>
  <c r="F68" i="16"/>
  <c r="G68" i="16"/>
  <c r="H68" i="16"/>
  <c r="I68" i="16"/>
  <c r="J68" i="16"/>
  <c r="K68" i="16"/>
  <c r="L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L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D77" i="16"/>
  <c r="E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K77" i="16"/>
  <c r="L77" i="16"/>
  <c r="L78" i="16"/>
  <c r="N67" i="1" a="1"/>
  <c r="N67" i="1"/>
  <c r="L64" i="16" s="1"/>
  <c r="N68" i="1" a="1"/>
  <c r="N68" i="1"/>
  <c r="L65" i="16" s="1"/>
  <c r="N55" i="1" a="1"/>
  <c r="N55" i="1"/>
  <c r="L52" i="16" s="1"/>
  <c r="N56" i="1" a="1"/>
  <c r="N56" i="1"/>
  <c r="L53" i="16" s="1"/>
  <c r="H60" i="1" a="1"/>
  <c r="H60" i="1" s="1"/>
  <c r="I57" i="16" s="1"/>
  <c r="H58" i="1" a="1"/>
  <c r="H58" i="1" s="1"/>
  <c r="I55" i="16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S33" i="1" a="1"/>
  <c r="S33" i="1"/>
  <c r="D30" i="16" s="1"/>
  <c r="T33" i="1" a="1"/>
  <c r="T33" i="1"/>
  <c r="E30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S37" i="1" a="1"/>
  <c r="S37" i="1"/>
  <c r="D34" i="16" s="1"/>
  <c r="T37" i="1" a="1"/>
  <c r="T37" i="1"/>
  <c r="E34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S39" i="1" a="1"/>
  <c r="S39" i="1"/>
  <c r="D36" i="16" s="1"/>
  <c r="T39" i="1" a="1"/>
  <c r="T39" i="1"/>
  <c r="E36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8" i="16" s="1"/>
  <c r="N41" i="1" a="1"/>
  <c r="N41" i="1"/>
  <c r="L38" i="16" s="1"/>
  <c r="R41" i="1"/>
  <c r="S41" i="1" a="1"/>
  <c r="S41" i="1"/>
  <c r="D38" i="16" s="1"/>
  <c r="T41" i="1" a="1"/>
  <c r="T41" i="1"/>
  <c r="E38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S45" i="1" a="1"/>
  <c r="S45" i="1"/>
  <c r="D42" i="16" s="1"/>
  <c r="T45" i="1" a="1"/>
  <c r="T45" i="1"/>
  <c r="E42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S50" i="1" a="1"/>
  <c r="S50" i="1"/>
  <c r="D47" i="16" s="1"/>
  <c r="T50" i="1" a="1"/>
  <c r="T50" i="1"/>
  <c r="E47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8" i="16" s="1"/>
  <c r="N51" i="1" a="1"/>
  <c r="N51" i="1"/>
  <c r="L48" i="16" s="1"/>
  <c r="R51" i="1"/>
  <c r="S51" i="1" a="1"/>
  <c r="S51" i="1"/>
  <c r="D48" i="16" s="1"/>
  <c r="T51" i="1" a="1"/>
  <c r="T51" i="1"/>
  <c r="E48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S55" i="1" a="1"/>
  <c r="S55" i="1"/>
  <c r="D52" i="16" s="1"/>
  <c r="T55" i="1" a="1"/>
  <c r="T55" i="1"/>
  <c r="E52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R58" i="1"/>
  <c r="S58" i="1" a="1"/>
  <c r="S58" i="1"/>
  <c r="D55" i="16" s="1"/>
  <c r="T58" i="1" a="1"/>
  <c r="T58" i="1"/>
  <c r="E55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S59" i="1" a="1"/>
  <c r="S59" i="1"/>
  <c r="D56" i="16" s="1"/>
  <c r="T59" i="1" a="1"/>
  <c r="T59" i="1"/>
  <c r="E56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S60" i="1" a="1"/>
  <c r="S60" i="1"/>
  <c r="D57" i="16" s="1"/>
  <c r="T60" i="1" a="1"/>
  <c r="T60" i="1"/>
  <c r="E57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R63" i="1"/>
  <c r="S63" i="1" a="1"/>
  <c r="S63" i="1"/>
  <c r="D60" i="16" s="1"/>
  <c r="T63" i="1" a="1"/>
  <c r="T63" i="1"/>
  <c r="E60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83" i="11" s="1"/>
  <c r="AL64" i="1"/>
  <c r="AM64" i="1"/>
  <c r="AN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/>
  <c r="K62" i="16" s="1"/>
  <c r="N65" i="1" a="1"/>
  <c r="N65" i="1"/>
  <c r="L62" i="16" s="1"/>
  <c r="R65" i="1"/>
  <c r="S65" i="1" a="1"/>
  <c r="S65" i="1"/>
  <c r="D62" i="16" s="1"/>
  <c r="T65" i="1" a="1"/>
  <c r="T65" i="1"/>
  <c r="E62" i="16" s="1"/>
  <c r="AI65" i="1"/>
  <c r="AJ65" i="1"/>
  <c r="AK65" i="1"/>
  <c r="K88" i="11" s="1"/>
  <c r="AL65" i="1"/>
  <c r="AM65" i="1"/>
  <c r="AN65" i="1"/>
  <c r="AO65" i="1"/>
  <c r="BE65" i="1" s="1"/>
  <c r="AP65" i="1"/>
  <c r="M88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S66" i="1" a="1"/>
  <c r="S66" i="1"/>
  <c r="D63" i="16" s="1"/>
  <c r="T66" i="1" a="1"/>
  <c r="T66" i="1"/>
  <c r="E63" i="16" s="1"/>
  <c r="AI66" i="1"/>
  <c r="AJ66" i="1"/>
  <c r="AK66" i="1"/>
  <c r="K89" i="11" s="1"/>
  <c r="AL66" i="1"/>
  <c r="AM66" i="1"/>
  <c r="AN66" i="1"/>
  <c r="AO66" i="1"/>
  <c r="BE66" i="1" s="1"/>
  <c r="AP66" i="1"/>
  <c r="M89" i="11" s="1"/>
  <c r="AQ66" i="1"/>
  <c r="BB66" i="1"/>
  <c r="BC66" i="1" a="1"/>
  <c r="BC66" i="1"/>
  <c r="BD66" i="1" a="1"/>
  <c r="BD66" i="1"/>
  <c r="BF66" i="1"/>
  <c r="BR66" i="1"/>
  <c r="BS66" i="1"/>
  <c r="BT66" i="1"/>
  <c r="K90" i="11"/>
  <c r="M90" i="11"/>
  <c r="A67" i="1"/>
  <c r="C67" i="1"/>
  <c r="G67" i="1"/>
  <c r="M67" i="1" a="1"/>
  <c r="M67" i="1"/>
  <c r="K64" i="16" s="1"/>
  <c r="R67" i="1"/>
  <c r="S67" i="1" a="1"/>
  <c r="S67" i="1"/>
  <c r="D64" i="16" s="1"/>
  <c r="T67" i="1" a="1"/>
  <c r="T67" i="1"/>
  <c r="E64" i="16" s="1"/>
  <c r="AI67" i="1"/>
  <c r="AJ67" i="1"/>
  <c r="AK67" i="1"/>
  <c r="K91" i="11" s="1"/>
  <c r="AL67" i="1"/>
  <c r="AM67" i="1"/>
  <c r="AN67" i="1"/>
  <c r="AO67" i="1"/>
  <c r="BE67" i="1" s="1"/>
  <c r="AP67" i="1"/>
  <c r="M91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R68" i="1"/>
  <c r="S68" i="1" a="1"/>
  <c r="S68" i="1"/>
  <c r="D65" i="16" s="1"/>
  <c r="T68" i="1" a="1"/>
  <c r="T68" i="1"/>
  <c r="E65" i="16" s="1"/>
  <c r="AI68" i="1"/>
  <c r="AJ68" i="1"/>
  <c r="AK68" i="1"/>
  <c r="K92" i="11" s="1"/>
  <c r="AL68" i="1"/>
  <c r="AM68" i="1"/>
  <c r="AN68" i="1"/>
  <c r="AO68" i="1"/>
  <c r="BE68" i="1" s="1"/>
  <c r="AP68" i="1"/>
  <c r="M92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S69" i="1" a="1"/>
  <c r="S69" i="1"/>
  <c r="D66" i="16" s="1"/>
  <c r="T69" i="1" a="1"/>
  <c r="T69" i="1"/>
  <c r="E66" i="16" s="1"/>
  <c r="AI69" i="1"/>
  <c r="AJ69" i="1"/>
  <c r="AK69" i="1"/>
  <c r="K93" i="11" s="1"/>
  <c r="AL69" i="1"/>
  <c r="AM69" i="1"/>
  <c r="AN69" i="1"/>
  <c r="AO69" i="1"/>
  <c r="BE69" i="1" s="1"/>
  <c r="AP69" i="1"/>
  <c r="M93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 s="1"/>
  <c r="K67" i="16" s="1"/>
  <c r="N70" i="1" a="1"/>
  <c r="N70" i="1"/>
  <c r="L67" i="16" s="1"/>
  <c r="R70" i="1"/>
  <c r="S70" i="1" a="1"/>
  <c r="S70" i="1" s="1"/>
  <c r="D67" i="16" s="1"/>
  <c r="T70" i="1" a="1"/>
  <c r="T70" i="1"/>
  <c r="E67" i="16" s="1"/>
  <c r="AI70" i="1"/>
  <c r="AJ70" i="1"/>
  <c r="AK70" i="1"/>
  <c r="K94" i="11" s="1"/>
  <c r="AL70" i="1"/>
  <c r="AN70" i="1"/>
  <c r="AO70" i="1"/>
  <c r="BE70" i="1" s="1"/>
  <c r="AP70" i="1"/>
  <c r="M94" i="11" s="1"/>
  <c r="AQ70" i="1"/>
  <c r="BB70" i="1"/>
  <c r="BC70" i="1" a="1"/>
  <c r="BC70" i="1" s="1"/>
  <c r="BD70" i="1" a="1"/>
  <c r="BD70" i="1" s="1"/>
  <c r="BF70" i="1"/>
  <c r="BR70" i="1"/>
  <c r="BS70" i="1"/>
  <c r="BT70" i="1"/>
  <c r="A71" i="1"/>
  <c r="C71" i="1"/>
  <c r="AI71" i="1"/>
  <c r="AJ71" i="1"/>
  <c r="AK71" i="1"/>
  <c r="K95" i="11" s="1"/>
  <c r="AL71" i="1"/>
  <c r="AN71" i="1"/>
  <c r="AO71" i="1"/>
  <c r="BE71" i="1" s="1"/>
  <c r="AP71" i="1"/>
  <c r="M95" i="11" s="1"/>
  <c r="AQ71" i="1"/>
  <c r="BB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0" i="16" s="1"/>
  <c r="N73" i="1" a="1"/>
  <c r="N73" i="1"/>
  <c r="L70" i="16" s="1"/>
  <c r="R73" i="1"/>
  <c r="S73" i="1" a="1"/>
  <c r="S73" i="1" s="1"/>
  <c r="D70" i="16" s="1"/>
  <c r="T73" i="1" a="1"/>
  <c r="T73" i="1"/>
  <c r="E70" i="16" s="1"/>
  <c r="AI73" i="1"/>
  <c r="AJ73" i="1"/>
  <c r="AK73" i="1"/>
  <c r="K96" i="11" s="1"/>
  <c r="AL73" i="1"/>
  <c r="AN73" i="1"/>
  <c r="AO73" i="1"/>
  <c r="BE73" i="1" s="1"/>
  <c r="AP73" i="1"/>
  <c r="M96" i="11" s="1"/>
  <c r="AQ73" i="1"/>
  <c r="BB73" i="1"/>
  <c r="BC73" i="1" a="1"/>
  <c r="BC73" i="1" s="1"/>
  <c r="BD73" i="1" a="1"/>
  <c r="BD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/>
  <c r="L71" i="16" s="1"/>
  <c r="R74" i="1"/>
  <c r="S74" i="1" a="1"/>
  <c r="S74" i="1" s="1"/>
  <c r="D71" i="16" s="1"/>
  <c r="T74" i="1" a="1"/>
  <c r="T74" i="1"/>
  <c r="E71" i="16" s="1"/>
  <c r="AI74" i="1"/>
  <c r="AJ74" i="1"/>
  <c r="AK74" i="1"/>
  <c r="K97" i="11" s="1"/>
  <c r="AL74" i="1"/>
  <c r="AN74" i="1"/>
  <c r="AO74" i="1"/>
  <c r="BE74" i="1" s="1"/>
  <c r="AP74" i="1"/>
  <c r="M97" i="11" s="1"/>
  <c r="AQ74" i="1"/>
  <c r="BB74" i="1"/>
  <c r="BC74" i="1" a="1"/>
  <c r="BC74" i="1" s="1"/>
  <c r="BD74" i="1" a="1"/>
  <c r="BD74" i="1"/>
  <c r="BF74" i="1"/>
  <c r="BR74" i="1"/>
  <c r="BS74" i="1"/>
  <c r="BT74" i="1"/>
  <c r="A75" i="1"/>
  <c r="C75" i="1"/>
  <c r="G75" i="1"/>
  <c r="M75" i="1" a="1"/>
  <c r="M75" i="1" s="1"/>
  <c r="K72" i="16" s="1"/>
  <c r="R75" i="1"/>
  <c r="S75" i="1" a="1"/>
  <c r="S75" i="1" s="1"/>
  <c r="D72" i="16" s="1"/>
  <c r="T75" i="1" a="1"/>
  <c r="T75" i="1"/>
  <c r="E72" i="16" s="1"/>
  <c r="AI75" i="1"/>
  <c r="AJ75" i="1"/>
  <c r="AK75" i="1"/>
  <c r="K98" i="11" s="1"/>
  <c r="AL75" i="1"/>
  <c r="AN75" i="1"/>
  <c r="AO75" i="1"/>
  <c r="BE75" i="1" s="1"/>
  <c r="AP75" i="1"/>
  <c r="M98" i="11" s="1"/>
  <c r="AQ75" i="1"/>
  <c r="BB75" i="1"/>
  <c r="BC75" i="1" a="1"/>
  <c r="BC75" i="1" s="1"/>
  <c r="BD75" i="1" a="1"/>
  <c r="BD75" i="1" s="1"/>
  <c r="BF75" i="1"/>
  <c r="BR75" i="1"/>
  <c r="BS75" i="1"/>
  <c r="BT75" i="1"/>
  <c r="A76" i="1"/>
  <c r="C76" i="1"/>
  <c r="G76" i="1"/>
  <c r="M76" i="1" a="1"/>
  <c r="M76" i="1" s="1"/>
  <c r="K73" i="16" s="1"/>
  <c r="N76" i="1" a="1"/>
  <c r="N76" i="1"/>
  <c r="L73" i="16" s="1"/>
  <c r="R76" i="1"/>
  <c r="R73" i="16" s="1"/>
  <c r="S76" i="1" a="1"/>
  <c r="S76" i="1" s="1"/>
  <c r="D73" i="16" s="1"/>
  <c r="T76" i="1" a="1"/>
  <c r="T76" i="1"/>
  <c r="E73" i="16" s="1"/>
  <c r="AI76" i="1"/>
  <c r="AJ76" i="1"/>
  <c r="AK76" i="1"/>
  <c r="K99" i="11" s="1"/>
  <c r="AL76" i="1"/>
  <c r="AN76" i="1"/>
  <c r="AO76" i="1"/>
  <c r="BE76" i="1" s="1"/>
  <c r="AP76" i="1"/>
  <c r="M99" i="11" s="1"/>
  <c r="AQ76" i="1"/>
  <c r="BB76" i="1"/>
  <c r="BC76" i="1" a="1"/>
  <c r="BC76" i="1" s="1"/>
  <c r="BD76" i="1" a="1"/>
  <c r="BD76" i="1" s="1"/>
  <c r="BF76" i="1"/>
  <c r="BR76" i="1"/>
  <c r="BS76" i="1"/>
  <c r="BT76" i="1"/>
  <c r="A77" i="1"/>
  <c r="C77" i="1"/>
  <c r="G77" i="1"/>
  <c r="K74" i="16"/>
  <c r="L74" i="16"/>
  <c r="R77" i="1"/>
  <c r="R74" i="16" s="1"/>
  <c r="S77" i="1" a="1"/>
  <c r="S77" i="1" s="1"/>
  <c r="D74" i="16" s="1"/>
  <c r="T77" i="1" a="1"/>
  <c r="T77" i="1"/>
  <c r="E74" i="16" s="1"/>
  <c r="AI77" i="1"/>
  <c r="AJ77" i="1"/>
  <c r="AK77" i="1"/>
  <c r="K100" i="11" s="1"/>
  <c r="AL77" i="1"/>
  <c r="AN77" i="1"/>
  <c r="AO77" i="1"/>
  <c r="BE77" i="1" s="1"/>
  <c r="AP77" i="1"/>
  <c r="M100" i="11" s="1"/>
  <c r="AQ77" i="1"/>
  <c r="BB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K75" i="16"/>
  <c r="L75" i="16"/>
  <c r="R78" i="1"/>
  <c r="R75" i="16" s="1"/>
  <c r="S78" i="1" a="1"/>
  <c r="S78" i="1" s="1"/>
  <c r="D75" i="16" s="1"/>
  <c r="T78" i="1" a="1"/>
  <c r="T78" i="1"/>
  <c r="E75" i="16" s="1"/>
  <c r="AI78" i="1"/>
  <c r="AJ78" i="1"/>
  <c r="AK78" i="1"/>
  <c r="K101" i="11" s="1"/>
  <c r="AL78" i="1"/>
  <c r="AN78" i="1"/>
  <c r="AO78" i="1"/>
  <c r="BE78" i="1" s="1"/>
  <c r="AP78" i="1"/>
  <c r="M101" i="11" s="1"/>
  <c r="AQ78" i="1"/>
  <c r="BB78" i="1"/>
  <c r="BC78" i="1" a="1"/>
  <c r="BC78" i="1"/>
  <c r="BD78" i="1" a="1"/>
  <c r="BD78" i="1" s="1"/>
  <c r="BF78" i="1"/>
  <c r="BR78" i="1"/>
  <c r="BS78" i="1"/>
  <c r="BT78" i="1"/>
  <c r="A79" i="1"/>
  <c r="C79" i="1"/>
  <c r="G79" i="1"/>
  <c r="K76" i="16"/>
  <c r="L76" i="16"/>
  <c r="R79" i="1"/>
  <c r="S79" i="1" a="1"/>
  <c r="S79" i="1" s="1"/>
  <c r="D76" i="16" s="1"/>
  <c r="T79" i="1" a="1"/>
  <c r="T79" i="1"/>
  <c r="E76" i="16" s="1"/>
  <c r="AI79" i="1"/>
  <c r="AJ79" i="1"/>
  <c r="AK79" i="1"/>
  <c r="K102" i="11" s="1"/>
  <c r="AL79" i="1"/>
  <c r="AN79" i="1"/>
  <c r="AO79" i="1"/>
  <c r="BE79" i="1" s="1"/>
  <c r="AP79" i="1"/>
  <c r="M102" i="11" s="1"/>
  <c r="AQ79" i="1"/>
  <c r="BB79" i="1"/>
  <c r="BC79" i="1" a="1"/>
  <c r="BC79" i="1"/>
  <c r="BD79" i="1" a="1"/>
  <c r="BD79" i="1" s="1"/>
  <c r="BF79" i="1"/>
  <c r="BR79" i="1"/>
  <c r="BS79" i="1"/>
  <c r="BT79" i="1"/>
  <c r="A80" i="1"/>
  <c r="C80" i="1"/>
  <c r="AI80" i="1"/>
  <c r="AJ80" i="1"/>
  <c r="AK80" i="1"/>
  <c r="K103" i="11" s="1"/>
  <c r="AL80" i="1"/>
  <c r="AN80" i="1"/>
  <c r="AO80" i="1"/>
  <c r="BE80" i="1" s="1"/>
  <c r="AP80" i="1"/>
  <c r="M103" i="11" s="1"/>
  <c r="AQ80" i="1"/>
  <c r="BB80" i="1"/>
  <c r="BC80" i="1" a="1"/>
  <c r="BC80" i="1"/>
  <c r="BD80" i="1" a="1"/>
  <c r="BD80" i="1" s="1"/>
  <c r="BF80" i="1"/>
  <c r="BR80" i="1"/>
  <c r="BS80" i="1"/>
  <c r="BT80" i="1"/>
  <c r="A81" i="1"/>
  <c r="C81" i="1"/>
  <c r="G81" i="1"/>
  <c r="K78" i="16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104" i="11" s="1"/>
  <c r="AL81" i="1"/>
  <c r="AO81" i="1"/>
  <c r="BE81" i="1" s="1"/>
  <c r="AP81" i="1"/>
  <c r="M104" i="11" s="1"/>
  <c r="AQ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AJ82" i="1"/>
  <c r="AK82" i="1"/>
  <c r="K105" i="11" s="1"/>
  <c r="AL82" i="1"/>
  <c r="AO82" i="1"/>
  <c r="BE82" i="1" s="1"/>
  <c r="AP82" i="1"/>
  <c r="M105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AJ83" i="1"/>
  <c r="AK83" i="1"/>
  <c r="K106" i="11" s="1"/>
  <c r="AL83" i="1"/>
  <c r="AO83" i="1"/>
  <c r="BE83" i="1" s="1"/>
  <c r="AP83" i="1"/>
  <c r="M106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/>
  <c r="L81" i="16" s="1"/>
  <c r="R84" i="1"/>
  <c r="S84" i="1" a="1"/>
  <c r="S84" i="1" s="1"/>
  <c r="D81" i="16" s="1"/>
  <c r="T84" i="1" a="1"/>
  <c r="T84" i="1"/>
  <c r="E81" i="16" s="1"/>
  <c r="AI84" i="1"/>
  <c r="BB84" i="1" s="1"/>
  <c r="AJ84" i="1"/>
  <c r="AK84" i="1"/>
  <c r="K107" i="11" s="1"/>
  <c r="AL84" i="1"/>
  <c r="AO84" i="1"/>
  <c r="BE84" i="1" s="1"/>
  <c r="AP84" i="1"/>
  <c r="M107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2" i="16" s="1"/>
  <c r="N85" i="1" a="1"/>
  <c r="N85" i="1" s="1"/>
  <c r="L82" i="16" s="1"/>
  <c r="R85" i="1"/>
  <c r="S85" i="1" a="1"/>
  <c r="S85" i="1" s="1"/>
  <c r="D82" i="16" s="1"/>
  <c r="T85" i="1" a="1"/>
  <c r="T85" i="1" s="1"/>
  <c r="E82" i="16" s="1"/>
  <c r="AI85" i="1"/>
  <c r="BB85" i="1" s="1"/>
  <c r="AJ85" i="1"/>
  <c r="AK85" i="1"/>
  <c r="K108" i="11" s="1"/>
  <c r="AL85" i="1"/>
  <c r="AO85" i="1"/>
  <c r="BE85" i="1" s="1"/>
  <c r="AP85" i="1"/>
  <c r="M108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N86" i="1" a="1"/>
  <c r="N86" i="1" s="1"/>
  <c r="L83" i="16" s="1"/>
  <c r="R86" i="1"/>
  <c r="S86" i="1" a="1"/>
  <c r="S86" i="1" s="1"/>
  <c r="D83" i="16" s="1"/>
  <c r="T86" i="1" a="1"/>
  <c r="T86" i="1" s="1"/>
  <c r="E83" i="16" s="1"/>
  <c r="AI86" i="1"/>
  <c r="BB86" i="1" s="1"/>
  <c r="AJ86" i="1"/>
  <c r="AK86" i="1"/>
  <c r="K109" i="11" s="1"/>
  <c r="AL86" i="1"/>
  <c r="AO86" i="1"/>
  <c r="BE86" i="1" s="1"/>
  <c r="AP86" i="1"/>
  <c r="M109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4" i="16" s="1"/>
  <c r="N87" i="1" a="1"/>
  <c r="N87" i="1" s="1"/>
  <c r="L84" i="16" s="1"/>
  <c r="R87" i="1"/>
  <c r="S87" i="1" a="1"/>
  <c r="S87" i="1" s="1"/>
  <c r="D84" i="16" s="1"/>
  <c r="T87" i="1" a="1"/>
  <c r="T87" i="1" s="1"/>
  <c r="E84" i="16" s="1"/>
  <c r="AI87" i="1"/>
  <c r="BB87" i="1" s="1"/>
  <c r="AJ87" i="1"/>
  <c r="AK87" i="1"/>
  <c r="K110" i="11" s="1"/>
  <c r="AL87" i="1"/>
  <c r="AO87" i="1"/>
  <c r="BE87" i="1" s="1"/>
  <c r="AP87" i="1"/>
  <c r="M110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5" i="16" s="1"/>
  <c r="N88" i="1" a="1"/>
  <c r="N88" i="1" s="1"/>
  <c r="L85" i="16" s="1"/>
  <c r="R88" i="1"/>
  <c r="S88" i="1" a="1"/>
  <c r="S88" i="1" s="1"/>
  <c r="D85" i="16" s="1"/>
  <c r="T88" i="1" a="1"/>
  <c r="T88" i="1" s="1"/>
  <c r="E85" i="16" s="1"/>
  <c r="AI88" i="1"/>
  <c r="BB88" i="1" s="1"/>
  <c r="AJ88" i="1"/>
  <c r="AK88" i="1"/>
  <c r="K111" i="11" s="1"/>
  <c r="AL88" i="1"/>
  <c r="AO88" i="1"/>
  <c r="BE88" i="1" s="1"/>
  <c r="AP88" i="1"/>
  <c r="M11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BB89" i="1" s="1"/>
  <c r="AJ89" i="1"/>
  <c r="AK89" i="1"/>
  <c r="K112" i="11" s="1"/>
  <c r="AL89" i="1"/>
  <c r="AO89" i="1"/>
  <c r="BE89" i="1" s="1"/>
  <c r="AP89" i="1"/>
  <c r="M112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7" i="16" s="1"/>
  <c r="N90" i="1" a="1"/>
  <c r="N90" i="1" s="1"/>
  <c r="L87" i="16" s="1"/>
  <c r="R90" i="1"/>
  <c r="S90" i="1" a="1"/>
  <c r="S90" i="1" s="1"/>
  <c r="D87" i="16" s="1"/>
  <c r="T90" i="1" a="1"/>
  <c r="T90" i="1" s="1"/>
  <c r="E87" i="16" s="1"/>
  <c r="AI90" i="1"/>
  <c r="BB90" i="1" s="1"/>
  <c r="AJ90" i="1"/>
  <c r="AK90" i="1"/>
  <c r="K113" i="11" s="1"/>
  <c r="AL90" i="1"/>
  <c r="AO90" i="1"/>
  <c r="BE90" i="1" s="1"/>
  <c r="AP90" i="1"/>
  <c r="M113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8" i="16" s="1"/>
  <c r="N91" i="1" a="1"/>
  <c r="N91" i="1" s="1"/>
  <c r="L88" i="16" s="1"/>
  <c r="R91" i="1"/>
  <c r="S91" i="1" a="1"/>
  <c r="S91" i="1" s="1"/>
  <c r="D88" i="16" s="1"/>
  <c r="T91" i="1" a="1"/>
  <c r="T91" i="1" s="1"/>
  <c r="E88" i="16" s="1"/>
  <c r="AI91" i="1"/>
  <c r="BB91" i="1" s="1"/>
  <c r="AJ91" i="1"/>
  <c r="AK91" i="1"/>
  <c r="K114" i="11" s="1"/>
  <c r="AL91" i="1"/>
  <c r="AO91" i="1"/>
  <c r="BE91" i="1" s="1"/>
  <c r="AP91" i="1"/>
  <c r="M114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89" i="16" s="1"/>
  <c r="N92" i="1" a="1"/>
  <c r="N92" i="1" s="1"/>
  <c r="L89" i="16" s="1"/>
  <c r="R92" i="1"/>
  <c r="S92" i="1" a="1"/>
  <c r="S92" i="1" s="1"/>
  <c r="D89" i="16" s="1"/>
  <c r="T92" i="1" a="1"/>
  <c r="T92" i="1" s="1"/>
  <c r="E89" i="16" s="1"/>
  <c r="AI92" i="1"/>
  <c r="BB92" i="1" s="1"/>
  <c r="AJ92" i="1"/>
  <c r="AK92" i="1"/>
  <c r="K115" i="11" s="1"/>
  <c r="AL92" i="1"/>
  <c r="AO92" i="1"/>
  <c r="BE92" i="1" s="1"/>
  <c r="AP92" i="1"/>
  <c r="M115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0" i="16" s="1"/>
  <c r="N93" i="1" a="1"/>
  <c r="N93" i="1" s="1"/>
  <c r="L90" i="16" s="1"/>
  <c r="R93" i="1"/>
  <c r="S93" i="1" a="1"/>
  <c r="S93" i="1" s="1"/>
  <c r="D90" i="16" s="1"/>
  <c r="T93" i="1" a="1"/>
  <c r="T93" i="1" s="1"/>
  <c r="E90" i="16" s="1"/>
  <c r="AI93" i="1"/>
  <c r="BB93" i="1" s="1"/>
  <c r="AJ93" i="1"/>
  <c r="AK93" i="1"/>
  <c r="K116" i="11" s="1"/>
  <c r="AL93" i="1"/>
  <c r="AO93" i="1"/>
  <c r="BE93" i="1" s="1"/>
  <c r="AP93" i="1"/>
  <c r="M11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N94" i="1" a="1"/>
  <c r="N94" i="1" s="1"/>
  <c r="L91" i="16" s="1"/>
  <c r="R94" i="1"/>
  <c r="S94" i="1" a="1"/>
  <c r="S94" i="1" s="1"/>
  <c r="D91" i="16" s="1"/>
  <c r="T94" i="1" a="1"/>
  <c r="T94" i="1" s="1"/>
  <c r="E91" i="16" s="1"/>
  <c r="AI94" i="1"/>
  <c r="BB94" i="1" s="1"/>
  <c r="AJ94" i="1"/>
  <c r="AK94" i="1"/>
  <c r="K117" i="11" s="1"/>
  <c r="AL94" i="1"/>
  <c r="AO94" i="1"/>
  <c r="BE94" i="1" s="1"/>
  <c r="AP94" i="1"/>
  <c r="M11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J95" i="1"/>
  <c r="AK95" i="1"/>
  <c r="K118" i="11" s="1"/>
  <c r="AL95" i="1"/>
  <c r="AO95" i="1"/>
  <c r="BE95" i="1" s="1"/>
  <c r="AP95" i="1"/>
  <c r="M118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3" i="16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AJ96" i="1"/>
  <c r="AK96" i="1"/>
  <c r="K119" i="11" s="1"/>
  <c r="AL96" i="1"/>
  <c r="AO96" i="1"/>
  <c r="BE96" i="1" s="1"/>
  <c r="AP96" i="1"/>
  <c r="M119" i="11" s="1"/>
  <c r="AQ96" i="1"/>
  <c r="BB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4" i="16" s="1"/>
  <c r="N97" i="1" a="1"/>
  <c r="N97" i="1" s="1"/>
  <c r="L94" i="16" s="1"/>
  <c r="R97" i="1"/>
  <c r="S97" i="1" a="1"/>
  <c r="S97" i="1" s="1"/>
  <c r="D94" i="16" s="1"/>
  <c r="T97" i="1" a="1"/>
  <c r="T97" i="1" s="1"/>
  <c r="E94" i="16" s="1"/>
  <c r="AI97" i="1"/>
  <c r="BB97" i="1" s="1"/>
  <c r="AJ97" i="1"/>
  <c r="AK97" i="1"/>
  <c r="K120" i="11" s="1"/>
  <c r="AL97" i="1"/>
  <c r="AO97" i="1"/>
  <c r="BE97" i="1" s="1"/>
  <c r="AP97" i="1"/>
  <c r="M120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5" i="16" s="1"/>
  <c r="N98" i="1" a="1"/>
  <c r="N98" i="1" s="1"/>
  <c r="L95" i="16" s="1"/>
  <c r="R98" i="1"/>
  <c r="S98" i="1" a="1"/>
  <c r="S98" i="1" s="1"/>
  <c r="D95" i="16" s="1"/>
  <c r="T98" i="1" a="1"/>
  <c r="T98" i="1" s="1"/>
  <c r="E95" i="16" s="1"/>
  <c r="AI98" i="1"/>
  <c r="BB98" i="1" s="1"/>
  <c r="AJ98" i="1"/>
  <c r="AK98" i="1"/>
  <c r="K121" i="11" s="1"/>
  <c r="AL98" i="1"/>
  <c r="AO98" i="1"/>
  <c r="BE98" i="1" s="1"/>
  <c r="AP98" i="1"/>
  <c r="M121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22" i="11" s="1"/>
  <c r="AL99" i="1"/>
  <c r="AO99" i="1"/>
  <c r="BE99" i="1" s="1"/>
  <c r="AP99" i="1"/>
  <c r="M122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23" i="11" s="1"/>
  <c r="AL100" i="1"/>
  <c r="AO100" i="1"/>
  <c r="BE100" i="1" s="1"/>
  <c r="AP100" i="1"/>
  <c r="M123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24" i="11" s="1"/>
  <c r="AL101" i="1"/>
  <c r="AO101" i="1"/>
  <c r="BE101" i="1" s="1"/>
  <c r="AP101" i="1"/>
  <c r="M124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99" i="16" s="1"/>
  <c r="N102" i="1" a="1"/>
  <c r="N102" i="1" s="1"/>
  <c r="L99" i="16" s="1"/>
  <c r="R102" i="1"/>
  <c r="S102" i="1" a="1"/>
  <c r="S102" i="1" s="1"/>
  <c r="D99" i="16" s="1"/>
  <c r="T102" i="1" a="1"/>
  <c r="T102" i="1" s="1"/>
  <c r="E99" i="16" s="1"/>
  <c r="AI102" i="1"/>
  <c r="BB102" i="1" s="1"/>
  <c r="AJ102" i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0" i="16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J103" i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1" i="16" s="1"/>
  <c r="N104" i="1" a="1"/>
  <c r="N104" i="1" s="1"/>
  <c r="L101" i="16" s="1"/>
  <c r="R104" i="1"/>
  <c r="S104" i="1" a="1"/>
  <c r="S104" i="1" s="1"/>
  <c r="D101" i="16" s="1"/>
  <c r="T104" i="1" a="1"/>
  <c r="T104" i="1" s="1"/>
  <c r="E101" i="16" s="1"/>
  <c r="AI104" i="1"/>
  <c r="BB104" i="1" s="1"/>
  <c r="AJ104" i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2" i="16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BB105" i="1" s="1"/>
  <c r="AJ105" i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3" i="16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J106" i="1"/>
  <c r="AK106" i="1"/>
  <c r="K129" i="11" s="1"/>
  <c r="AL106" i="1"/>
  <c r="AO106" i="1"/>
  <c r="BE106" i="1" s="1"/>
  <c r="AP106" i="1"/>
  <c r="M129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04" i="16" s="1"/>
  <c r="N107" i="1" a="1"/>
  <c r="N107" i="1" s="1"/>
  <c r="L104" i="16" s="1"/>
  <c r="R107" i="1"/>
  <c r="S107" i="1" a="1"/>
  <c r="S107" i="1" s="1"/>
  <c r="D104" i="16" s="1"/>
  <c r="T107" i="1" a="1"/>
  <c r="T107" i="1" s="1"/>
  <c r="E104" i="16" s="1"/>
  <c r="AI107" i="1"/>
  <c r="BB107" i="1" s="1"/>
  <c r="AJ107" i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N108" i="1" a="1"/>
  <c r="N108" i="1" s="1"/>
  <c r="L105" i="16" s="1"/>
  <c r="R108" i="1"/>
  <c r="S108" i="1" a="1"/>
  <c r="S108" i="1" s="1"/>
  <c r="D105" i="16" s="1"/>
  <c r="T108" i="1" a="1"/>
  <c r="T108" i="1" s="1"/>
  <c r="E105" i="16" s="1"/>
  <c r="AI108" i="1"/>
  <c r="BB108" i="1" s="1"/>
  <c r="AJ108" i="1"/>
  <c r="AK108" i="1"/>
  <c r="K131" i="11" s="1"/>
  <c r="AL108" i="1"/>
  <c r="AO108" i="1"/>
  <c r="BE108" i="1" s="1"/>
  <c r="AP108" i="1"/>
  <c r="M131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6" i="16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32" i="11" s="1"/>
  <c r="AL109" i="1"/>
  <c r="AO109" i="1"/>
  <c r="BE109" i="1" s="1"/>
  <c r="AP109" i="1"/>
  <c r="M132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7" i="16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BB110" i="1" s="1"/>
  <c r="AJ110" i="1"/>
  <c r="AK110" i="1"/>
  <c r="K133" i="11" s="1"/>
  <c r="AL110" i="1"/>
  <c r="AO110" i="1"/>
  <c r="BE110" i="1" s="1"/>
  <c r="AP110" i="1"/>
  <c r="M133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34" i="11" s="1"/>
  <c r="AL111" i="1"/>
  <c r="AO111" i="1"/>
  <c r="BE111" i="1" s="1"/>
  <c r="AP111" i="1"/>
  <c r="M13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35" i="11" s="1"/>
  <c r="AL112" i="1"/>
  <c r="AO112" i="1"/>
  <c r="BE112" i="1" s="1"/>
  <c r="AP112" i="1"/>
  <c r="M135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BB113" i="1" s="1"/>
  <c r="AJ113" i="1"/>
  <c r="AK113" i="1"/>
  <c r="K136" i="11" s="1"/>
  <c r="AL113" i="1"/>
  <c r="AO113" i="1"/>
  <c r="BE113" i="1" s="1"/>
  <c r="AP113" i="1"/>
  <c r="M13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37" i="11" s="1"/>
  <c r="AL114" i="1"/>
  <c r="AO114" i="1"/>
  <c r="BE114" i="1" s="1"/>
  <c r="AP114" i="1"/>
  <c r="M13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38" i="11" s="1"/>
  <c r="AL115" i="1"/>
  <c r="AO115" i="1"/>
  <c r="BE115" i="1" s="1"/>
  <c r="AP115" i="1"/>
  <c r="M138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BB116" i="1" s="1"/>
  <c r="AJ116" i="1"/>
  <c r="AK116" i="1"/>
  <c r="K139" i="11" s="1"/>
  <c r="AL116" i="1"/>
  <c r="AO116" i="1"/>
  <c r="BE116" i="1" s="1"/>
  <c r="AP116" i="1"/>
  <c r="M139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40" i="11" s="1"/>
  <c r="AL117" i="1"/>
  <c r="AO117" i="1"/>
  <c r="BE117" i="1" s="1"/>
  <c r="AP117" i="1"/>
  <c r="M140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41" i="11" s="1"/>
  <c r="AL118" i="1"/>
  <c r="AO118" i="1"/>
  <c r="BE118" i="1" s="1"/>
  <c r="AP118" i="1"/>
  <c r="M141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42" i="11" s="1"/>
  <c r="AL119" i="1"/>
  <c r="AO119" i="1"/>
  <c r="BE119" i="1" s="1"/>
  <c r="AP119" i="1"/>
  <c r="M142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S120" i="1" a="1"/>
  <c r="S120" i="1" s="1"/>
  <c r="D117" i="16" s="1"/>
  <c r="T120" i="1" a="1"/>
  <c r="T120" i="1" s="1"/>
  <c r="E117" i="16" s="1"/>
  <c r="AI120" i="1"/>
  <c r="BB120" i="1" s="1"/>
  <c r="AJ120" i="1"/>
  <c r="AK120" i="1"/>
  <c r="K143" i="11" s="1"/>
  <c r="AL120" i="1"/>
  <c r="AO120" i="1"/>
  <c r="BE120" i="1" s="1"/>
  <c r="AP120" i="1"/>
  <c r="M143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8" i="16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44" i="11" s="1"/>
  <c r="AL121" i="1"/>
  <c r="AO121" i="1"/>
  <c r="BE121" i="1" s="1"/>
  <c r="AP121" i="1"/>
  <c r="M144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19" i="16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45" i="11" s="1"/>
  <c r="AL122" i="1"/>
  <c r="AO122" i="1"/>
  <c r="BE122" i="1" s="1"/>
  <c r="AP122" i="1"/>
  <c r="M145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49" i="11" s="1"/>
  <c r="AL126" i="1"/>
  <c r="AO126" i="1"/>
  <c r="BE126" i="1" s="1"/>
  <c r="AP126" i="1"/>
  <c r="M149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50" i="11" s="1"/>
  <c r="AL127" i="1"/>
  <c r="AO127" i="1"/>
  <c r="BE127" i="1" s="1"/>
  <c r="AP127" i="1"/>
  <c r="M150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1" i="11" s="1"/>
  <c r="AL128" i="1"/>
  <c r="AO128" i="1"/>
  <c r="BE128" i="1" s="1"/>
  <c r="AP128" i="1"/>
  <c r="M151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52" i="11" s="1"/>
  <c r="AL129" i="1"/>
  <c r="AO129" i="1"/>
  <c r="BE129" i="1" s="1"/>
  <c r="AP129" i="1"/>
  <c r="M152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0" i="16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1" i="16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3" i="16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59" i="11" s="1"/>
  <c r="AL136" i="1"/>
  <c r="AO136" i="1"/>
  <c r="BE136" i="1" s="1"/>
  <c r="AP136" i="1"/>
  <c r="M159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60" i="11" s="1"/>
  <c r="AL137" i="1"/>
  <c r="AO137" i="1"/>
  <c r="BE137" i="1" s="1"/>
  <c r="AP137" i="1"/>
  <c r="M160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5" i="16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2" i="16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2" i="11" s="1"/>
  <c r="AL179" i="1"/>
  <c r="AM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9" i="11" s="1"/>
  <c r="AL186" i="1"/>
  <c r="AO186" i="1"/>
  <c r="BE186" i="1" s="1"/>
  <c r="AP186" i="1"/>
  <c r="M209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Q188" i="1" s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2" i="11" s="1"/>
  <c r="AL189" i="1"/>
  <c r="AO189" i="1"/>
  <c r="BE189" i="1" s="1"/>
  <c r="AP189" i="1"/>
  <c r="M212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3" i="11" s="1"/>
  <c r="AL190" i="1"/>
  <c r="AO190" i="1"/>
  <c r="BE190" i="1" s="1"/>
  <c r="AP190" i="1"/>
  <c r="M213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Q191" i="1" s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5" i="11" s="1"/>
  <c r="AL192" i="1"/>
  <c r="AO192" i="1"/>
  <c r="BE192" i="1" s="1"/>
  <c r="AP192" i="1"/>
  <c r="M215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6" i="11" s="1"/>
  <c r="AL193" i="1"/>
  <c r="AO193" i="1"/>
  <c r="BE193" i="1" s="1"/>
  <c r="AP193" i="1"/>
  <c r="M216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Q194" i="1" s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8" i="11" s="1"/>
  <c r="AL195" i="1"/>
  <c r="AO195" i="1"/>
  <c r="BE195" i="1" s="1"/>
  <c r="AP195" i="1"/>
  <c r="M218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9" i="11" s="1"/>
  <c r="AL196" i="1"/>
  <c r="AO196" i="1"/>
  <c r="BE196" i="1" s="1"/>
  <c r="AP196" i="1"/>
  <c r="M219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Q197" i="1" s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1" i="11" s="1"/>
  <c r="AL198" i="1"/>
  <c r="AO198" i="1"/>
  <c r="BE198" i="1" s="1"/>
  <c r="AP198" i="1"/>
  <c r="M221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2" i="11" s="1"/>
  <c r="AL199" i="1"/>
  <c r="AO199" i="1"/>
  <c r="BE199" i="1" s="1"/>
  <c r="AP199" i="1"/>
  <c r="M222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Q200" i="1" s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4" i="11" s="1"/>
  <c r="AL201" i="1"/>
  <c r="AO201" i="1"/>
  <c r="BE201" i="1" s="1"/>
  <c r="AP201" i="1"/>
  <c r="M224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5" i="11" s="1"/>
  <c r="AL202" i="1"/>
  <c r="AO202" i="1"/>
  <c r="BE202" i="1" s="1"/>
  <c r="AP202" i="1"/>
  <c r="M225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7" i="11" s="1"/>
  <c r="AL204" i="1"/>
  <c r="AO204" i="1"/>
  <c r="BE204" i="1" s="1"/>
  <c r="AP204" i="1"/>
  <c r="M227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8" i="11" s="1"/>
  <c r="AL205" i="1"/>
  <c r="AO205" i="1"/>
  <c r="BE205" i="1" s="1"/>
  <c r="AP205" i="1"/>
  <c r="M228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30" i="11" s="1"/>
  <c r="AL207" i="1"/>
  <c r="AO207" i="1"/>
  <c r="BE207" i="1" s="1"/>
  <c r="AP207" i="1"/>
  <c r="M230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31" i="11" s="1"/>
  <c r="AL208" i="1"/>
  <c r="AO208" i="1"/>
  <c r="BE208" i="1" s="1"/>
  <c r="AP208" i="1"/>
  <c r="M231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3" i="11" s="1"/>
  <c r="AL210" i="1"/>
  <c r="AO210" i="1"/>
  <c r="BE210" i="1" s="1"/>
  <c r="AP210" i="1"/>
  <c r="M233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4" i="11" s="1"/>
  <c r="AL211" i="1"/>
  <c r="AO211" i="1"/>
  <c r="BE211" i="1" s="1"/>
  <c r="AP211" i="1"/>
  <c r="M234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6" i="11" s="1"/>
  <c r="AL213" i="1"/>
  <c r="AO213" i="1"/>
  <c r="BE213" i="1" s="1"/>
  <c r="AP213" i="1"/>
  <c r="M236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7" i="11" s="1"/>
  <c r="AL214" i="1"/>
  <c r="AO214" i="1"/>
  <c r="BE214" i="1" s="1"/>
  <c r="AP214" i="1"/>
  <c r="M237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9" i="11" s="1"/>
  <c r="AL216" i="1"/>
  <c r="AO216" i="1"/>
  <c r="BE216" i="1" s="1"/>
  <c r="AP216" i="1"/>
  <c r="M239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40" i="11" s="1"/>
  <c r="AL217" i="1"/>
  <c r="AO217" i="1"/>
  <c r="BE217" i="1" s="1"/>
  <c r="AP217" i="1"/>
  <c r="M240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42" i="11" s="1"/>
  <c r="AL219" i="1"/>
  <c r="AO219" i="1"/>
  <c r="BE219" i="1" s="1"/>
  <c r="AP219" i="1"/>
  <c r="M242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3" i="11" s="1"/>
  <c r="AL220" i="1"/>
  <c r="AO220" i="1"/>
  <c r="BE220" i="1" s="1"/>
  <c r="AP220" i="1"/>
  <c r="M243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5" i="11" s="1"/>
  <c r="AL222" i="1"/>
  <c r="AO222" i="1"/>
  <c r="BE222" i="1" s="1"/>
  <c r="AP222" i="1"/>
  <c r="M245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6" i="11" s="1"/>
  <c r="AL223" i="1"/>
  <c r="AO223" i="1"/>
  <c r="BE223" i="1" s="1"/>
  <c r="AP223" i="1"/>
  <c r="M246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8" i="11" s="1"/>
  <c r="AL225" i="1"/>
  <c r="AO225" i="1"/>
  <c r="BE225" i="1" s="1"/>
  <c r="AP225" i="1"/>
  <c r="M248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9" i="11" s="1"/>
  <c r="AL226" i="1"/>
  <c r="AO226" i="1"/>
  <c r="BE226" i="1" s="1"/>
  <c r="AP226" i="1"/>
  <c r="M249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51" i="11" s="1"/>
  <c r="AL228" i="1"/>
  <c r="AO228" i="1"/>
  <c r="BE228" i="1" s="1"/>
  <c r="AP228" i="1"/>
  <c r="M251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4" i="11" s="1"/>
  <c r="AL231" i="1"/>
  <c r="AO231" i="1"/>
  <c r="BE231" i="1" s="1"/>
  <c r="AP231" i="1"/>
  <c r="M254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5" i="11" s="1"/>
  <c r="AL232" i="1"/>
  <c r="AO232" i="1"/>
  <c r="BE232" i="1" s="1"/>
  <c r="AP232" i="1"/>
  <c r="M255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8" i="11" s="1"/>
  <c r="AL235" i="1"/>
  <c r="AO235" i="1"/>
  <c r="BE235" i="1" s="1"/>
  <c r="AP235" i="1"/>
  <c r="M258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60" i="11" s="1"/>
  <c r="AL237" i="1"/>
  <c r="AO237" i="1"/>
  <c r="BE237" i="1" s="1"/>
  <c r="AP237" i="1"/>
  <c r="M260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61" i="11" s="1"/>
  <c r="AL238" i="1"/>
  <c r="AO238" i="1"/>
  <c r="BE238" i="1" s="1"/>
  <c r="AP238" i="1"/>
  <c r="M261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62" i="11" s="1"/>
  <c r="AL239" i="1"/>
  <c r="AO239" i="1"/>
  <c r="BE239" i="1" s="1"/>
  <c r="AP239" i="1"/>
  <c r="M262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4" i="11" s="1"/>
  <c r="AL241" i="1"/>
  <c r="AO241" i="1"/>
  <c r="BE241" i="1" s="1"/>
  <c r="AP241" i="1"/>
  <c r="M264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7" i="11" s="1"/>
  <c r="AL244" i="1"/>
  <c r="AO244" i="1"/>
  <c r="BE244" i="1" s="1"/>
  <c r="AP244" i="1"/>
  <c r="M267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8" i="11" s="1"/>
  <c r="AL245" i="1"/>
  <c r="AO245" i="1"/>
  <c r="BE245" i="1" s="1"/>
  <c r="AP245" i="1"/>
  <c r="M268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9" i="11" s="1"/>
  <c r="AL246" i="1"/>
  <c r="AO246" i="1"/>
  <c r="BE246" i="1" s="1"/>
  <c r="AP246" i="1"/>
  <c r="M269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71" i="11" s="1"/>
  <c r="AL248" i="1"/>
  <c r="AO248" i="1"/>
  <c r="BE248" i="1" s="1"/>
  <c r="AP248" i="1"/>
  <c r="M271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72" i="11" s="1"/>
  <c r="AL249" i="1"/>
  <c r="AO249" i="1"/>
  <c r="BE249" i="1" s="1"/>
  <c r="AP249" i="1"/>
  <c r="M272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3" i="11" s="1"/>
  <c r="AL250" i="1"/>
  <c r="AO250" i="1"/>
  <c r="BE250" i="1" s="1"/>
  <c r="AP250" i="1"/>
  <c r="M273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4" i="11" s="1"/>
  <c r="AL251" i="1"/>
  <c r="AO251" i="1"/>
  <c r="BE251" i="1" s="1"/>
  <c r="AP251" i="1"/>
  <c r="M274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5" i="11" s="1"/>
  <c r="AL252" i="1"/>
  <c r="AO252" i="1"/>
  <c r="BE252" i="1" s="1"/>
  <c r="AP252" i="1"/>
  <c r="M275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6" i="11" s="1"/>
  <c r="AL253" i="1"/>
  <c r="AO253" i="1"/>
  <c r="BE253" i="1" s="1"/>
  <c r="AP253" i="1"/>
  <c r="M276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7" i="11" s="1"/>
  <c r="AL254" i="1"/>
  <c r="AO254" i="1"/>
  <c r="BE254" i="1" s="1"/>
  <c r="AP254" i="1"/>
  <c r="M277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8" i="11" s="1"/>
  <c r="AL255" i="1"/>
  <c r="AO255" i="1"/>
  <c r="BE255" i="1" s="1"/>
  <c r="AP255" i="1"/>
  <c r="M278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9" i="11" s="1"/>
  <c r="AL256" i="1"/>
  <c r="AO256" i="1"/>
  <c r="BE256" i="1" s="1"/>
  <c r="AP256" i="1"/>
  <c r="M279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80" i="11" s="1"/>
  <c r="AL257" i="1"/>
  <c r="AO257" i="1"/>
  <c r="BE257" i="1" s="1"/>
  <c r="AP257" i="1"/>
  <c r="M280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81" i="11" s="1"/>
  <c r="AL258" i="1"/>
  <c r="AO258" i="1"/>
  <c r="BE258" i="1" s="1"/>
  <c r="AP258" i="1"/>
  <c r="M281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82" i="11" s="1"/>
  <c r="AL259" i="1"/>
  <c r="AO259" i="1"/>
  <c r="BE259" i="1" s="1"/>
  <c r="AP259" i="1"/>
  <c r="M282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3" i="11" s="1"/>
  <c r="AL260" i="1"/>
  <c r="AO260" i="1"/>
  <c r="BE260" i="1" s="1"/>
  <c r="AP260" i="1"/>
  <c r="M283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4" i="11" s="1"/>
  <c r="AL261" i="1"/>
  <c r="AO261" i="1"/>
  <c r="BE261" i="1" s="1"/>
  <c r="AP261" i="1"/>
  <c r="M284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5" i="11" s="1"/>
  <c r="AL262" i="1"/>
  <c r="AO262" i="1"/>
  <c r="BE262" i="1" s="1"/>
  <c r="AP262" i="1"/>
  <c r="M285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6" i="11" s="1"/>
  <c r="AL263" i="1"/>
  <c r="AO263" i="1"/>
  <c r="BE263" i="1" s="1"/>
  <c r="AP263" i="1"/>
  <c r="M286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7" i="11" s="1"/>
  <c r="AL264" i="1"/>
  <c r="AO264" i="1"/>
  <c r="BE264" i="1" s="1"/>
  <c r="AP264" i="1"/>
  <c r="M287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8" i="11" s="1"/>
  <c r="AL265" i="1"/>
  <c r="AO265" i="1"/>
  <c r="BE265" i="1" s="1"/>
  <c r="AP265" i="1"/>
  <c r="M288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9" i="11" s="1"/>
  <c r="AL266" i="1"/>
  <c r="AO266" i="1"/>
  <c r="BE266" i="1" s="1"/>
  <c r="AP266" i="1"/>
  <c r="M289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90" i="11" s="1"/>
  <c r="AL267" i="1"/>
  <c r="AO267" i="1"/>
  <c r="BE267" i="1" s="1"/>
  <c r="AP267" i="1"/>
  <c r="M290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91" i="11" s="1"/>
  <c r="AL268" i="1"/>
  <c r="AO268" i="1"/>
  <c r="BE268" i="1" s="1"/>
  <c r="AP268" i="1"/>
  <c r="M291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92" i="11" s="1"/>
  <c r="AL269" i="1"/>
  <c r="AO269" i="1"/>
  <c r="BE269" i="1" s="1"/>
  <c r="AP269" i="1"/>
  <c r="M292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3" i="11" s="1"/>
  <c r="AL270" i="1"/>
  <c r="AO270" i="1"/>
  <c r="BE270" i="1" s="1"/>
  <c r="AP270" i="1"/>
  <c r="M293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4" i="11" s="1"/>
  <c r="AL271" i="1"/>
  <c r="AO271" i="1"/>
  <c r="BE271" i="1" s="1"/>
  <c r="AP271" i="1"/>
  <c r="M294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5" i="11" s="1"/>
  <c r="AL272" i="1"/>
  <c r="AO272" i="1"/>
  <c r="BE272" i="1" s="1"/>
  <c r="AP272" i="1"/>
  <c r="M295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6" i="11" s="1"/>
  <c r="AL273" i="1"/>
  <c r="AO273" i="1"/>
  <c r="BE273" i="1" s="1"/>
  <c r="AP273" i="1"/>
  <c r="M296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7" i="11" s="1"/>
  <c r="AL274" i="1"/>
  <c r="AO274" i="1"/>
  <c r="BE274" i="1" s="1"/>
  <c r="AP274" i="1"/>
  <c r="M297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8" i="11" s="1"/>
  <c r="AL275" i="1"/>
  <c r="AO275" i="1"/>
  <c r="BE275" i="1" s="1"/>
  <c r="AP275" i="1"/>
  <c r="M298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9" i="11" s="1"/>
  <c r="AL276" i="1"/>
  <c r="AO276" i="1"/>
  <c r="BE276" i="1" s="1"/>
  <c r="AP276" i="1"/>
  <c r="M299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301" i="11" s="1"/>
  <c r="AL278" i="1"/>
  <c r="AO278" i="1"/>
  <c r="BE278" i="1" s="1"/>
  <c r="AP278" i="1"/>
  <c r="M301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302" i="11" s="1"/>
  <c r="AL279" i="1"/>
  <c r="AO279" i="1"/>
  <c r="BE279" i="1" s="1"/>
  <c r="AP279" i="1"/>
  <c r="M302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4" i="11" s="1"/>
  <c r="AL281" i="1"/>
  <c r="AO281" i="1"/>
  <c r="BE281" i="1" s="1"/>
  <c r="AP281" i="1"/>
  <c r="M304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5" i="11" s="1"/>
  <c r="AL282" i="1"/>
  <c r="AO282" i="1"/>
  <c r="BE282" i="1" s="1"/>
  <c r="AP282" i="1"/>
  <c r="M305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7" i="11" s="1"/>
  <c r="AL284" i="1"/>
  <c r="AO284" i="1"/>
  <c r="BE284" i="1" s="1"/>
  <c r="AP284" i="1"/>
  <c r="M307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8" i="11" s="1"/>
  <c r="AL285" i="1"/>
  <c r="AO285" i="1"/>
  <c r="BE285" i="1" s="1"/>
  <c r="AP285" i="1"/>
  <c r="M308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10" i="11" s="1"/>
  <c r="AL287" i="1"/>
  <c r="AO287" i="1"/>
  <c r="BE287" i="1" s="1"/>
  <c r="AP287" i="1"/>
  <c r="M310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3" i="11" s="1"/>
  <c r="AL290" i="1"/>
  <c r="AO290" i="1"/>
  <c r="BE290" i="1" s="1"/>
  <c r="AP290" i="1"/>
  <c r="M313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6" i="11" s="1"/>
  <c r="AL293" i="1"/>
  <c r="AO293" i="1"/>
  <c r="BE293" i="1" s="1"/>
  <c r="AP293" i="1"/>
  <c r="M316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7" i="11" s="1"/>
  <c r="AL294" i="1"/>
  <c r="AO294" i="1"/>
  <c r="BE294" i="1" s="1"/>
  <c r="AP294" i="1"/>
  <c r="M317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8" i="11" s="1"/>
  <c r="AL295" i="1"/>
  <c r="AO295" i="1"/>
  <c r="BE295" i="1" s="1"/>
  <c r="AP295" i="1"/>
  <c r="M318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9" i="11" s="1"/>
  <c r="AL296" i="1"/>
  <c r="AO296" i="1"/>
  <c r="BE296" i="1" s="1"/>
  <c r="AP296" i="1"/>
  <c r="M319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20" i="11" s="1"/>
  <c r="AL297" i="1"/>
  <c r="AO297" i="1"/>
  <c r="BE297" i="1" s="1"/>
  <c r="AP297" i="1"/>
  <c r="M320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21" i="11" s="1"/>
  <c r="AL298" i="1"/>
  <c r="AO298" i="1"/>
  <c r="BE298" i="1" s="1"/>
  <c r="AP298" i="1"/>
  <c r="M321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22" i="11" s="1"/>
  <c r="AL299" i="1"/>
  <c r="AO299" i="1"/>
  <c r="BE299" i="1" s="1"/>
  <c r="AP299" i="1"/>
  <c r="M322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3" i="11" s="1"/>
  <c r="AL300" i="1"/>
  <c r="AO300" i="1"/>
  <c r="BE300" i="1" s="1"/>
  <c r="AP300" i="1"/>
  <c r="M323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4" i="11" s="1"/>
  <c r="AL301" i="1"/>
  <c r="AO301" i="1"/>
  <c r="BE301" i="1" s="1"/>
  <c r="AP301" i="1"/>
  <c r="M324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5" i="11" s="1"/>
  <c r="AL302" i="1"/>
  <c r="AO302" i="1"/>
  <c r="BE302" i="1" s="1"/>
  <c r="AP302" i="1"/>
  <c r="M325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6" i="11" s="1"/>
  <c r="AL303" i="1"/>
  <c r="AO303" i="1"/>
  <c r="BE303" i="1" s="1"/>
  <c r="AP303" i="1"/>
  <c r="M326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7" i="11" s="1"/>
  <c r="AL304" i="1"/>
  <c r="AO304" i="1"/>
  <c r="BE304" i="1" s="1"/>
  <c r="AP304" i="1"/>
  <c r="M327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8" i="11" s="1"/>
  <c r="AL305" i="1"/>
  <c r="AO305" i="1"/>
  <c r="BE305" i="1" s="1"/>
  <c r="AP305" i="1"/>
  <c r="M328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9" i="11" s="1"/>
  <c r="AL306" i="1"/>
  <c r="AO306" i="1"/>
  <c r="BE306" i="1" s="1"/>
  <c r="AP306" i="1"/>
  <c r="M329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30" i="11" s="1"/>
  <c r="AL307" i="1"/>
  <c r="AO307" i="1"/>
  <c r="BE307" i="1" s="1"/>
  <c r="AP307" i="1"/>
  <c r="M330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31" i="11" s="1"/>
  <c r="AL308" i="1"/>
  <c r="AO308" i="1"/>
  <c r="BE308" i="1" s="1"/>
  <c r="AP308" i="1"/>
  <c r="M331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32" i="11" s="1"/>
  <c r="AL309" i="1"/>
  <c r="AO309" i="1"/>
  <c r="BE309" i="1" s="1"/>
  <c r="AP309" i="1"/>
  <c r="M332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3" i="11" s="1"/>
  <c r="AL310" i="1"/>
  <c r="AO310" i="1"/>
  <c r="BE310" i="1" s="1"/>
  <c r="AP310" i="1"/>
  <c r="M333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4" i="11" s="1"/>
  <c r="AL311" i="1"/>
  <c r="AO311" i="1"/>
  <c r="BE311" i="1" s="1"/>
  <c r="AP311" i="1"/>
  <c r="M334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6" i="11" s="1"/>
  <c r="AL313" i="1"/>
  <c r="AO313" i="1"/>
  <c r="BE313" i="1" s="1"/>
  <c r="AP313" i="1"/>
  <c r="M336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7" i="11" s="1"/>
  <c r="AL314" i="1"/>
  <c r="AO314" i="1"/>
  <c r="BE314" i="1" s="1"/>
  <c r="AP314" i="1"/>
  <c r="M337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9" i="11" s="1"/>
  <c r="AL316" i="1"/>
  <c r="AO316" i="1"/>
  <c r="BE316" i="1" s="1"/>
  <c r="AP316" i="1"/>
  <c r="M339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40" i="11" s="1"/>
  <c r="AL317" i="1"/>
  <c r="AO317" i="1"/>
  <c r="BE317" i="1" s="1"/>
  <c r="AP317" i="1"/>
  <c r="M340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42" i="11" s="1"/>
  <c r="AL319" i="1"/>
  <c r="AO319" i="1"/>
  <c r="BE319" i="1" s="1"/>
  <c r="AP319" i="1"/>
  <c r="M342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3" i="11" s="1"/>
  <c r="AL320" i="1"/>
  <c r="AO320" i="1"/>
  <c r="BE320" i="1" s="1"/>
  <c r="AP320" i="1"/>
  <c r="M343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6" i="11" s="1"/>
  <c r="AL323" i="1"/>
  <c r="AO323" i="1"/>
  <c r="BE323" i="1" s="1"/>
  <c r="AP323" i="1"/>
  <c r="M346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8" i="11" s="1"/>
  <c r="AL325" i="1"/>
  <c r="AO325" i="1"/>
  <c r="BE325" i="1" s="1"/>
  <c r="AP325" i="1"/>
  <c r="M34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50" i="11" s="1"/>
  <c r="AL327" i="1"/>
  <c r="AO327" i="1"/>
  <c r="BE327" i="1" s="1"/>
  <c r="AP327" i="1"/>
  <c r="M35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51" i="11" s="1"/>
  <c r="AL328" i="1"/>
  <c r="AO328" i="1"/>
  <c r="BE328" i="1" s="1"/>
  <c r="AP328" i="1"/>
  <c r="M35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3" i="11" s="1"/>
  <c r="AL330" i="1"/>
  <c r="AO330" i="1"/>
  <c r="BE330" i="1" s="1"/>
  <c r="AP330" i="1"/>
  <c r="M35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4" i="11" s="1"/>
  <c r="AL331" i="1"/>
  <c r="AO331" i="1"/>
  <c r="BE331" i="1" s="1"/>
  <c r="AP331" i="1"/>
  <c r="M35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7" i="11" s="1"/>
  <c r="AL334" i="1"/>
  <c r="AO334" i="1"/>
  <c r="BE334" i="1" s="1"/>
  <c r="AP334" i="1"/>
  <c r="M35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9" i="11" s="1"/>
  <c r="AL336" i="1"/>
  <c r="AO336" i="1"/>
  <c r="BE336" i="1" s="1"/>
  <c r="AP336" i="1"/>
  <c r="M35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60" i="11" s="1"/>
  <c r="AL337" i="1"/>
  <c r="AO337" i="1"/>
  <c r="BE337" i="1" s="1"/>
  <c r="AP337" i="1"/>
  <c r="M360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62" i="11" s="1"/>
  <c r="AL339" i="1"/>
  <c r="AO339" i="1"/>
  <c r="BE339" i="1" s="1"/>
  <c r="AP339" i="1"/>
  <c r="M362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3" i="11" s="1"/>
  <c r="AL340" i="1"/>
  <c r="AO340" i="1"/>
  <c r="BE340" i="1" s="1"/>
  <c r="AP340" i="1"/>
  <c r="M363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5" i="11" s="1"/>
  <c r="AL342" i="1"/>
  <c r="AO342" i="1"/>
  <c r="BE342" i="1" s="1"/>
  <c r="AP342" i="1"/>
  <c r="M365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6" i="11" s="1"/>
  <c r="AL343" i="1"/>
  <c r="AO343" i="1"/>
  <c r="BE343" i="1" s="1"/>
  <c r="AP343" i="1"/>
  <c r="M366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8" i="11" s="1"/>
  <c r="AL345" i="1"/>
  <c r="AO345" i="1"/>
  <c r="BE345" i="1" s="1"/>
  <c r="AP345" i="1"/>
  <c r="M368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9" i="11" s="1"/>
  <c r="AL346" i="1"/>
  <c r="AO346" i="1"/>
  <c r="BE346" i="1" s="1"/>
  <c r="AP346" i="1"/>
  <c r="M369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71" i="11" s="1"/>
  <c r="AL348" i="1"/>
  <c r="AO348" i="1"/>
  <c r="BE348" i="1" s="1"/>
  <c r="AP348" i="1"/>
  <c r="M371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72" i="11" s="1"/>
  <c r="AL349" i="1"/>
  <c r="AO349" i="1"/>
  <c r="BE349" i="1" s="1"/>
  <c r="AP349" i="1"/>
  <c r="M372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4" i="11" s="1"/>
  <c r="AL351" i="1"/>
  <c r="AO351" i="1"/>
  <c r="BE351" i="1" s="1"/>
  <c r="AP351" i="1"/>
  <c r="M374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5" i="11" s="1"/>
  <c r="AL352" i="1"/>
  <c r="AO352" i="1"/>
  <c r="BE352" i="1" s="1"/>
  <c r="AP352" i="1"/>
  <c r="M375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7" i="11" s="1"/>
  <c r="AL354" i="1"/>
  <c r="AO354" i="1"/>
  <c r="BE354" i="1" s="1"/>
  <c r="AP354" i="1"/>
  <c r="M377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8" i="11" s="1"/>
  <c r="AL355" i="1"/>
  <c r="AO355" i="1"/>
  <c r="BE355" i="1" s="1"/>
  <c r="AP355" i="1"/>
  <c r="M378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80" i="11" s="1"/>
  <c r="AL357" i="1"/>
  <c r="AO357" i="1"/>
  <c r="BE357" i="1" s="1"/>
  <c r="AP357" i="1"/>
  <c r="M380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81" i="11" s="1"/>
  <c r="AL358" i="1"/>
  <c r="AO358" i="1"/>
  <c r="BE358" i="1" s="1"/>
  <c r="AP358" i="1"/>
  <c r="M381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4" i="11" s="1"/>
  <c r="AL361" i="1"/>
  <c r="AO361" i="1"/>
  <c r="BE361" i="1" s="1"/>
  <c r="AP361" i="1"/>
  <c r="M384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5" i="11" s="1"/>
  <c r="AL362" i="1"/>
  <c r="AO362" i="1"/>
  <c r="BE362" i="1" s="1"/>
  <c r="AP362" i="1"/>
  <c r="M385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7" i="11" s="1"/>
  <c r="AL364" i="1"/>
  <c r="AO364" i="1"/>
  <c r="BE364" i="1" s="1"/>
  <c r="AP364" i="1"/>
  <c r="M387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92" i="11" s="1"/>
  <c r="AL369" i="1"/>
  <c r="AO369" i="1"/>
  <c r="BE369" i="1" s="1"/>
  <c r="AP369" i="1"/>
  <c r="M392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3" i="11" s="1"/>
  <c r="AL370" i="1"/>
  <c r="AO370" i="1"/>
  <c r="BE370" i="1" s="1"/>
  <c r="AP370" i="1"/>
  <c r="M393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4" i="11" s="1"/>
  <c r="AL371" i="1"/>
  <c r="AO371" i="1"/>
  <c r="BE371" i="1" s="1"/>
  <c r="AP371" i="1"/>
  <c r="M394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7" i="11" s="1"/>
  <c r="AL374" i="1"/>
  <c r="AO374" i="1"/>
  <c r="BE374" i="1" s="1"/>
  <c r="AP374" i="1"/>
  <c r="M397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400" i="11" s="1"/>
  <c r="AL377" i="1"/>
  <c r="AO377" i="1"/>
  <c r="BE377" i="1" s="1"/>
  <c r="AP377" i="1"/>
  <c r="M400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401" i="11" s="1"/>
  <c r="AL378" i="1"/>
  <c r="AO378" i="1"/>
  <c r="BE378" i="1" s="1"/>
  <c r="AP378" i="1"/>
  <c r="M401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402" i="11" s="1"/>
  <c r="AL379" i="1"/>
  <c r="AO379" i="1"/>
  <c r="BE379" i="1" s="1"/>
  <c r="AP379" i="1"/>
  <c r="M402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3" i="11" s="1"/>
  <c r="AL380" i="1"/>
  <c r="AO380" i="1"/>
  <c r="BE380" i="1" s="1"/>
  <c r="AP380" i="1"/>
  <c r="M403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4" i="11" s="1"/>
  <c r="AL381" i="1"/>
  <c r="AO381" i="1"/>
  <c r="BE381" i="1" s="1"/>
  <c r="AP381" i="1"/>
  <c r="M404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5" i="11" s="1"/>
  <c r="AL382" i="1"/>
  <c r="AO382" i="1"/>
  <c r="BE382" i="1" s="1"/>
  <c r="AP382" i="1"/>
  <c r="M405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6" i="11" s="1"/>
  <c r="AL383" i="1"/>
  <c r="AO383" i="1"/>
  <c r="BE383" i="1" s="1"/>
  <c r="AP383" i="1"/>
  <c r="M406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7" i="11" s="1"/>
  <c r="AL384" i="1"/>
  <c r="AO384" i="1"/>
  <c r="BE384" i="1" s="1"/>
  <c r="AP384" i="1"/>
  <c r="M407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8" i="11" s="1"/>
  <c r="AL385" i="1"/>
  <c r="AO385" i="1"/>
  <c r="BE385" i="1" s="1"/>
  <c r="AP385" i="1"/>
  <c r="M408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9" i="11" s="1"/>
  <c r="AL386" i="1"/>
  <c r="AO386" i="1"/>
  <c r="BE386" i="1" s="1"/>
  <c r="AP386" i="1"/>
  <c r="M409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10" i="11" s="1"/>
  <c r="AL387" i="1"/>
  <c r="AO387" i="1"/>
  <c r="BE387" i="1" s="1"/>
  <c r="AP387" i="1"/>
  <c r="M410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11" i="11" s="1"/>
  <c r="AL388" i="1"/>
  <c r="AO388" i="1"/>
  <c r="BE388" i="1" s="1"/>
  <c r="AP388" i="1"/>
  <c r="M411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12" i="11" s="1"/>
  <c r="AL389" i="1"/>
  <c r="AO389" i="1"/>
  <c r="BE389" i="1" s="1"/>
  <c r="AP389" i="1"/>
  <c r="M412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3" i="11" s="1"/>
  <c r="AL390" i="1"/>
  <c r="AO390" i="1"/>
  <c r="BE390" i="1" s="1"/>
  <c r="AP390" i="1"/>
  <c r="M413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4" i="11" s="1"/>
  <c r="AL391" i="1"/>
  <c r="AO391" i="1"/>
  <c r="BE391" i="1" s="1"/>
  <c r="AP391" i="1"/>
  <c r="M414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5" i="11" s="1"/>
  <c r="AL392" i="1"/>
  <c r="AO392" i="1"/>
  <c r="BE392" i="1" s="1"/>
  <c r="AP392" i="1"/>
  <c r="M415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6" i="11" s="1"/>
  <c r="AL393" i="1"/>
  <c r="AO393" i="1"/>
  <c r="BE393" i="1" s="1"/>
  <c r="AP393" i="1"/>
  <c r="M416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7" i="11" s="1"/>
  <c r="AL394" i="1"/>
  <c r="AO394" i="1"/>
  <c r="BE394" i="1" s="1"/>
  <c r="AP394" i="1"/>
  <c r="M417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8" i="11" s="1"/>
  <c r="AL395" i="1"/>
  <c r="AO395" i="1"/>
  <c r="BE395" i="1" s="1"/>
  <c r="AP395" i="1"/>
  <c r="M418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9" i="11" s="1"/>
  <c r="AL396" i="1"/>
  <c r="AO396" i="1"/>
  <c r="BE396" i="1" s="1"/>
  <c r="AP396" i="1"/>
  <c r="M419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20" i="11" s="1"/>
  <c r="AL397" i="1"/>
  <c r="AO397" i="1"/>
  <c r="BE397" i="1" s="1"/>
  <c r="AP397" i="1"/>
  <c r="M420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21" i="11" s="1"/>
  <c r="AL398" i="1"/>
  <c r="AO398" i="1"/>
  <c r="BE398" i="1" s="1"/>
  <c r="AP398" i="1"/>
  <c r="M421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22" i="11" s="1"/>
  <c r="AL399" i="1"/>
  <c r="AO399" i="1"/>
  <c r="BE399" i="1" s="1"/>
  <c r="AP399" i="1"/>
  <c r="M422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3" i="11" s="1"/>
  <c r="AL400" i="1"/>
  <c r="AO400" i="1"/>
  <c r="BE400" i="1" s="1"/>
  <c r="AP400" i="1"/>
  <c r="M423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4" i="11" s="1"/>
  <c r="AL401" i="1"/>
  <c r="AO401" i="1"/>
  <c r="BE401" i="1" s="1"/>
  <c r="AP401" i="1"/>
  <c r="M424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5" i="11" s="1"/>
  <c r="AL402" i="1"/>
  <c r="AO402" i="1"/>
  <c r="BE402" i="1" s="1"/>
  <c r="AP402" i="1"/>
  <c r="M425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6" i="11" s="1"/>
  <c r="AL403" i="1"/>
  <c r="AO403" i="1"/>
  <c r="BE403" i="1" s="1"/>
  <c r="AP403" i="1"/>
  <c r="M426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7" i="11" s="1"/>
  <c r="AL404" i="1"/>
  <c r="AO404" i="1"/>
  <c r="BE404" i="1" s="1"/>
  <c r="AP404" i="1"/>
  <c r="M427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9" i="11" s="1"/>
  <c r="AL406" i="1"/>
  <c r="AO406" i="1"/>
  <c r="BE406" i="1" s="1"/>
  <c r="AP406" i="1"/>
  <c r="M429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30" i="11" s="1"/>
  <c r="AL407" i="1"/>
  <c r="AO407" i="1"/>
  <c r="BE407" i="1" s="1"/>
  <c r="AP407" i="1"/>
  <c r="M430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32" i="11" s="1"/>
  <c r="AL409" i="1"/>
  <c r="AO409" i="1"/>
  <c r="BE409" i="1" s="1"/>
  <c r="AP409" i="1"/>
  <c r="M432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3" i="11" s="1"/>
  <c r="AL410" i="1"/>
  <c r="AO410" i="1"/>
  <c r="BE410" i="1" s="1"/>
  <c r="AP410" i="1"/>
  <c r="M433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5" i="11" s="1"/>
  <c r="AL412" i="1"/>
  <c r="AO412" i="1"/>
  <c r="BE412" i="1" s="1"/>
  <c r="AP412" i="1"/>
  <c r="M435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6" i="11" s="1"/>
  <c r="AL413" i="1"/>
  <c r="AO413" i="1"/>
  <c r="BE413" i="1" s="1"/>
  <c r="AP413" i="1"/>
  <c r="M436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8" i="11" s="1"/>
  <c r="AL415" i="1"/>
  <c r="AO415" i="1"/>
  <c r="BE415" i="1" s="1"/>
  <c r="AP415" i="1"/>
  <c r="M438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9" i="11" s="1"/>
  <c r="AL416" i="1"/>
  <c r="AO416" i="1"/>
  <c r="BE416" i="1" s="1"/>
  <c r="AP416" i="1"/>
  <c r="M439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40" i="11" s="1"/>
  <c r="AL417" i="1"/>
  <c r="AO417" i="1"/>
  <c r="BE417" i="1" s="1"/>
  <c r="AP417" i="1"/>
  <c r="M440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41" i="11" s="1"/>
  <c r="AL418" i="1"/>
  <c r="AO418" i="1"/>
  <c r="BE418" i="1" s="1"/>
  <c r="AP418" i="1"/>
  <c r="M441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42" i="11" s="1"/>
  <c r="AL419" i="1"/>
  <c r="AO419" i="1"/>
  <c r="BE419" i="1" s="1"/>
  <c r="AP419" i="1"/>
  <c r="M442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4" i="11" s="1"/>
  <c r="AL421" i="1"/>
  <c r="AO421" i="1"/>
  <c r="BE421" i="1" s="1"/>
  <c r="AP421" i="1"/>
  <c r="M444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5" i="11" s="1"/>
  <c r="AL422" i="1"/>
  <c r="AO422" i="1"/>
  <c r="BE422" i="1" s="1"/>
  <c r="AP422" i="1"/>
  <c r="M445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8" i="11" s="1"/>
  <c r="AL425" i="1"/>
  <c r="AO425" i="1"/>
  <c r="BE425" i="1" s="1"/>
  <c r="AP425" i="1"/>
  <c r="M448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50" i="11" s="1"/>
  <c r="AL427" i="1"/>
  <c r="AO427" i="1"/>
  <c r="BE427" i="1" s="1"/>
  <c r="AP427" i="1"/>
  <c r="M450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51" i="11" s="1"/>
  <c r="AL428" i="1"/>
  <c r="AO428" i="1"/>
  <c r="BE428" i="1" s="1"/>
  <c r="AP428" i="1"/>
  <c r="M451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52" i="11" s="1"/>
  <c r="AL429" i="1"/>
  <c r="AO429" i="1"/>
  <c r="BE429" i="1" s="1"/>
  <c r="AP429" i="1"/>
  <c r="M452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3" i="11" s="1"/>
  <c r="AL430" i="1"/>
  <c r="AO430" i="1"/>
  <c r="BE430" i="1" s="1"/>
  <c r="AP430" i="1"/>
  <c r="M453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4" i="11" s="1"/>
  <c r="AL431" i="1"/>
  <c r="AO431" i="1"/>
  <c r="BE431" i="1" s="1"/>
  <c r="AP431" i="1"/>
  <c r="M454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5" i="11" s="1"/>
  <c r="AL432" i="1"/>
  <c r="AO432" i="1"/>
  <c r="BE432" i="1" s="1"/>
  <c r="AP432" i="1"/>
  <c r="M455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6" i="11" s="1"/>
  <c r="AL433" i="1"/>
  <c r="AO433" i="1"/>
  <c r="BE433" i="1" s="1"/>
  <c r="AP433" i="1"/>
  <c r="M456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7" i="11" s="1"/>
  <c r="AL434" i="1"/>
  <c r="AO434" i="1"/>
  <c r="BE434" i="1" s="1"/>
  <c r="AP434" i="1"/>
  <c r="M457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8" i="11" s="1"/>
  <c r="AL435" i="1"/>
  <c r="AO435" i="1"/>
  <c r="BE435" i="1" s="1"/>
  <c r="AP435" i="1"/>
  <c r="M458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9" i="11" s="1"/>
  <c r="AL436" i="1"/>
  <c r="AO436" i="1"/>
  <c r="BE436" i="1" s="1"/>
  <c r="AP436" i="1"/>
  <c r="M459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60" i="11" s="1"/>
  <c r="AL437" i="1"/>
  <c r="AO437" i="1"/>
  <c r="BE437" i="1" s="1"/>
  <c r="AP437" i="1"/>
  <c r="M460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61" i="11" s="1"/>
  <c r="AL438" i="1"/>
  <c r="AO438" i="1"/>
  <c r="BE438" i="1" s="1"/>
  <c r="AP438" i="1"/>
  <c r="M461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62" i="11" s="1"/>
  <c r="AL439" i="1"/>
  <c r="AO439" i="1"/>
  <c r="BE439" i="1" s="1"/>
  <c r="AP439" i="1"/>
  <c r="M462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3" i="11" s="1"/>
  <c r="AL440" i="1"/>
  <c r="AO440" i="1"/>
  <c r="BE440" i="1" s="1"/>
  <c r="AP440" i="1"/>
  <c r="M463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4" i="11" s="1"/>
  <c r="AL441" i="1"/>
  <c r="AO441" i="1"/>
  <c r="BE441" i="1" s="1"/>
  <c r="AP441" i="1"/>
  <c r="M464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5" i="11" s="1"/>
  <c r="AL442" i="1"/>
  <c r="AO442" i="1"/>
  <c r="BE442" i="1" s="1"/>
  <c r="AP442" i="1"/>
  <c r="M465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7" i="11" s="1"/>
  <c r="AL444" i="1"/>
  <c r="AO444" i="1"/>
  <c r="BE444" i="1" s="1"/>
  <c r="AP444" i="1"/>
  <c r="M467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8" i="11" s="1"/>
  <c r="AL445" i="1"/>
  <c r="AO445" i="1"/>
  <c r="BE445" i="1" s="1"/>
  <c r="AP445" i="1"/>
  <c r="M468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70" i="11" s="1"/>
  <c r="AL447" i="1"/>
  <c r="AO447" i="1"/>
  <c r="BE447" i="1" s="1"/>
  <c r="AP447" i="1"/>
  <c r="M470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71" i="11" s="1"/>
  <c r="AL448" i="1"/>
  <c r="AO448" i="1"/>
  <c r="BE448" i="1" s="1"/>
  <c r="AP448" i="1"/>
  <c r="M471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72" i="11" s="1"/>
  <c r="AL449" i="1"/>
  <c r="AO449" i="1"/>
  <c r="BE449" i="1" s="1"/>
  <c r="AP449" i="1"/>
  <c r="M472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3" i="11" s="1"/>
  <c r="AL450" i="1"/>
  <c r="AO450" i="1"/>
  <c r="BE450" i="1" s="1"/>
  <c r="AP450" i="1"/>
  <c r="M473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4" i="11" s="1"/>
  <c r="AL451" i="1"/>
  <c r="AO451" i="1"/>
  <c r="BE451" i="1" s="1"/>
  <c r="AP451" i="1"/>
  <c r="M474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5" i="11" s="1"/>
  <c r="AL452" i="1"/>
  <c r="AO452" i="1"/>
  <c r="BE452" i="1" s="1"/>
  <c r="AP452" i="1"/>
  <c r="M475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6" i="11" s="1"/>
  <c r="AL453" i="1"/>
  <c r="AO453" i="1"/>
  <c r="BE453" i="1" s="1"/>
  <c r="AP453" i="1"/>
  <c r="M476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7" i="11" s="1"/>
  <c r="AL454" i="1"/>
  <c r="AO454" i="1"/>
  <c r="BE454" i="1" s="1"/>
  <c r="AP454" i="1"/>
  <c r="M477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8" i="11" s="1"/>
  <c r="AL455" i="1"/>
  <c r="AO455" i="1"/>
  <c r="BE455" i="1" s="1"/>
  <c r="AP455" i="1"/>
  <c r="M478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9" i="11" s="1"/>
  <c r="AL456" i="1"/>
  <c r="AO456" i="1"/>
  <c r="BE456" i="1" s="1"/>
  <c r="AP456" i="1"/>
  <c r="M479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80" i="11" s="1"/>
  <c r="AL457" i="1"/>
  <c r="AO457" i="1"/>
  <c r="BE457" i="1" s="1"/>
  <c r="AP457" i="1"/>
  <c r="M480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81" i="11" s="1"/>
  <c r="AL458" i="1"/>
  <c r="AO458" i="1"/>
  <c r="BE458" i="1" s="1"/>
  <c r="AP458" i="1"/>
  <c r="M481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82" i="11" s="1"/>
  <c r="AL459" i="1"/>
  <c r="AO459" i="1"/>
  <c r="BE459" i="1" s="1"/>
  <c r="AP459" i="1"/>
  <c r="M482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3" i="11" s="1"/>
  <c r="AL460" i="1"/>
  <c r="AO460" i="1"/>
  <c r="BE460" i="1" s="1"/>
  <c r="AP460" i="1"/>
  <c r="M483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4" i="11" s="1"/>
  <c r="AL461" i="1"/>
  <c r="AO461" i="1"/>
  <c r="BE461" i="1" s="1"/>
  <c r="AP461" i="1"/>
  <c r="M484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5" i="11" s="1"/>
  <c r="AL462" i="1"/>
  <c r="AO462" i="1"/>
  <c r="BE462" i="1" s="1"/>
  <c r="AP462" i="1"/>
  <c r="M485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6" i="11" s="1"/>
  <c r="AL463" i="1"/>
  <c r="AO463" i="1"/>
  <c r="BE463" i="1" s="1"/>
  <c r="AP463" i="1"/>
  <c r="M486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7" i="11" s="1"/>
  <c r="AL464" i="1"/>
  <c r="AO464" i="1"/>
  <c r="BE464" i="1" s="1"/>
  <c r="AP464" i="1"/>
  <c r="M487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8" i="11" s="1"/>
  <c r="AL465" i="1"/>
  <c r="AO465" i="1"/>
  <c r="BE465" i="1" s="1"/>
  <c r="AP465" i="1"/>
  <c r="M488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9" i="11" s="1"/>
  <c r="AL466" i="1"/>
  <c r="AO466" i="1"/>
  <c r="BE466" i="1" s="1"/>
  <c r="AP466" i="1"/>
  <c r="M489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91" i="11" s="1"/>
  <c r="AL468" i="1"/>
  <c r="AO468" i="1"/>
  <c r="BE468" i="1" s="1"/>
  <c r="AP468" i="1"/>
  <c r="M491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92" i="11" s="1"/>
  <c r="AL469" i="1"/>
  <c r="AO469" i="1"/>
  <c r="BE469" i="1" s="1"/>
  <c r="AP469" i="1"/>
  <c r="M492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4" i="11" s="1"/>
  <c r="AL471" i="1"/>
  <c r="AO471" i="1"/>
  <c r="BE471" i="1" s="1"/>
  <c r="AP471" i="1"/>
  <c r="M494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5" i="11" s="1"/>
  <c r="AL472" i="1"/>
  <c r="AO472" i="1"/>
  <c r="BE472" i="1" s="1"/>
  <c r="AP472" i="1"/>
  <c r="M495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6" i="11" s="1"/>
  <c r="AL473" i="1"/>
  <c r="AO473" i="1"/>
  <c r="BE473" i="1" s="1"/>
  <c r="AP473" i="1"/>
  <c r="M496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8" i="11" s="1"/>
  <c r="AL475" i="1"/>
  <c r="AO475" i="1"/>
  <c r="BE475" i="1" s="1"/>
  <c r="AP475" i="1"/>
  <c r="M498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500" i="11" s="1"/>
  <c r="AL477" i="1"/>
  <c r="AO477" i="1"/>
  <c r="BE477" i="1" s="1"/>
  <c r="AP477" i="1"/>
  <c r="M500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501" i="11" s="1"/>
  <c r="AL478" i="1"/>
  <c r="AO478" i="1"/>
  <c r="BE478" i="1" s="1"/>
  <c r="AP478" i="1"/>
  <c r="M501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4" i="11" s="1"/>
  <c r="AL481" i="1"/>
  <c r="AO481" i="1"/>
  <c r="BE481" i="1" s="1"/>
  <c r="AP481" i="1"/>
  <c r="M504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6" i="11" s="1"/>
  <c r="AL483" i="1"/>
  <c r="AO483" i="1"/>
  <c r="BE483" i="1" s="1"/>
  <c r="AP483" i="1"/>
  <c r="M506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7" i="11" s="1"/>
  <c r="AL484" i="1"/>
  <c r="AO484" i="1"/>
  <c r="BE484" i="1" s="1"/>
  <c r="AP484" i="1"/>
  <c r="M507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8" i="11" s="1"/>
  <c r="AL485" i="1"/>
  <c r="AO485" i="1"/>
  <c r="BE485" i="1" s="1"/>
  <c r="AP485" i="1"/>
  <c r="M508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10" i="11" s="1"/>
  <c r="AL487" i="1"/>
  <c r="AO487" i="1"/>
  <c r="BE487" i="1" s="1"/>
  <c r="AP487" i="1"/>
  <c r="M510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12" i="11" s="1"/>
  <c r="AL489" i="1"/>
  <c r="AO489" i="1"/>
  <c r="BE489" i="1" s="1"/>
  <c r="AP489" i="1"/>
  <c r="M512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3" i="11" s="1"/>
  <c r="AL490" i="1"/>
  <c r="AO490" i="1"/>
  <c r="BE490" i="1" s="1"/>
  <c r="AP490" i="1"/>
  <c r="M513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5" i="11" s="1"/>
  <c r="AL492" i="1"/>
  <c r="AO492" i="1"/>
  <c r="BE492" i="1" s="1"/>
  <c r="AP492" i="1"/>
  <c r="M515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6" i="11" s="1"/>
  <c r="AL493" i="1"/>
  <c r="AO493" i="1"/>
  <c r="BE493" i="1" s="1"/>
  <c r="AP493" i="1"/>
  <c r="M516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8" i="11" s="1"/>
  <c r="AL495" i="1"/>
  <c r="AO495" i="1"/>
  <c r="BE495" i="1" s="1"/>
  <c r="AP495" i="1"/>
  <c r="M518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9" i="11" s="1"/>
  <c r="AL496" i="1"/>
  <c r="AO496" i="1"/>
  <c r="BE496" i="1" s="1"/>
  <c r="AP496" i="1"/>
  <c r="M519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22" i="11" s="1"/>
  <c r="AL499" i="1"/>
  <c r="AO499" i="1"/>
  <c r="BE499" i="1" s="1"/>
  <c r="AP499" i="1"/>
  <c r="M522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3" i="11" s="1"/>
  <c r="AL500" i="1"/>
  <c r="AO500" i="1"/>
  <c r="BE500" i="1" s="1"/>
  <c r="AP500" i="1"/>
  <c r="M523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4" i="11" s="1"/>
  <c r="AL501" i="1"/>
  <c r="AO501" i="1"/>
  <c r="BE501" i="1" s="1"/>
  <c r="AP501" i="1"/>
  <c r="M524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5" i="11" s="1"/>
  <c r="AL502" i="1"/>
  <c r="AO502" i="1"/>
  <c r="BE502" i="1" s="1"/>
  <c r="AP502" i="1"/>
  <c r="M525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7" i="11" s="1"/>
  <c r="AL504" i="1"/>
  <c r="AO504" i="1"/>
  <c r="BE504" i="1" s="1"/>
  <c r="AP504" i="1"/>
  <c r="M527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8" i="11" s="1"/>
  <c r="AL505" i="1"/>
  <c r="AO505" i="1"/>
  <c r="BE505" i="1" s="1"/>
  <c r="AP505" i="1"/>
  <c r="M528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30" i="11" s="1"/>
  <c r="AL507" i="1"/>
  <c r="AO507" i="1"/>
  <c r="BE507" i="1" s="1"/>
  <c r="AP507" i="1"/>
  <c r="M530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31" i="11" s="1"/>
  <c r="AL508" i="1"/>
  <c r="AO508" i="1"/>
  <c r="BE508" i="1" s="1"/>
  <c r="AP508" i="1"/>
  <c r="M531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3" i="11" s="1"/>
  <c r="AL510" i="1"/>
  <c r="AO510" i="1"/>
  <c r="BE510" i="1" s="1"/>
  <c r="AP510" i="1"/>
  <c r="M533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4" i="11" s="1"/>
  <c r="AL511" i="1"/>
  <c r="AO511" i="1"/>
  <c r="BE511" i="1" s="1"/>
  <c r="AP511" i="1"/>
  <c r="M534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5" i="11" s="1"/>
  <c r="AL512" i="1"/>
  <c r="AO512" i="1"/>
  <c r="BE512" i="1" s="1"/>
  <c r="AP512" i="1"/>
  <c r="M535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6" i="11" s="1"/>
  <c r="AL513" i="1"/>
  <c r="AO513" i="1"/>
  <c r="BE513" i="1" s="1"/>
  <c r="AP513" i="1"/>
  <c r="M536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9" i="11" s="1"/>
  <c r="AL516" i="1"/>
  <c r="AO516" i="1"/>
  <c r="BE516" i="1" s="1"/>
  <c r="AP516" i="1"/>
  <c r="M539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42" i="11" s="1"/>
  <c r="AL519" i="1"/>
  <c r="AO519" i="1"/>
  <c r="BE519" i="1" s="1"/>
  <c r="AP519" i="1"/>
  <c r="M542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5" i="11" s="1"/>
  <c r="AL522" i="1"/>
  <c r="AO522" i="1"/>
  <c r="BE522" i="1" s="1"/>
  <c r="AP522" i="1"/>
  <c r="M545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6" i="11" s="1"/>
  <c r="AL523" i="1"/>
  <c r="AO523" i="1"/>
  <c r="BE523" i="1" s="1"/>
  <c r="AP523" i="1"/>
  <c r="M546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7" i="11" s="1"/>
  <c r="AL524" i="1"/>
  <c r="AO524" i="1"/>
  <c r="BE524" i="1" s="1"/>
  <c r="AP524" i="1"/>
  <c r="M547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8" i="11" s="1"/>
  <c r="AL525" i="1"/>
  <c r="AO525" i="1"/>
  <c r="BE525" i="1" s="1"/>
  <c r="AP525" i="1"/>
  <c r="M548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50" i="11" s="1"/>
  <c r="AL527" i="1"/>
  <c r="AO527" i="1"/>
  <c r="BE527" i="1" s="1"/>
  <c r="AP527" i="1"/>
  <c r="M550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51" i="11" s="1"/>
  <c r="AL528" i="1"/>
  <c r="AO528" i="1"/>
  <c r="BE528" i="1" s="1"/>
  <c r="AP528" i="1"/>
  <c r="M551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3" i="11" s="1"/>
  <c r="AL530" i="1"/>
  <c r="AO530" i="1"/>
  <c r="BE530" i="1" s="1"/>
  <c r="AP530" i="1"/>
  <c r="M553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4" i="11" s="1"/>
  <c r="AL531" i="1"/>
  <c r="AO531" i="1"/>
  <c r="BE531" i="1" s="1"/>
  <c r="AP531" i="1"/>
  <c r="M554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6" i="11" s="1"/>
  <c r="AL533" i="1"/>
  <c r="AO533" i="1"/>
  <c r="BE533" i="1" s="1"/>
  <c r="AP533" i="1"/>
  <c r="M556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7" i="11" s="1"/>
  <c r="AL534" i="1"/>
  <c r="AO534" i="1"/>
  <c r="BE534" i="1" s="1"/>
  <c r="AP534" i="1"/>
  <c r="M557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60" i="11" s="1"/>
  <c r="AL537" i="1"/>
  <c r="AO537" i="1"/>
  <c r="BE537" i="1" s="1"/>
  <c r="AP537" i="1"/>
  <c r="M560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61" i="11" s="1"/>
  <c r="AL538" i="1"/>
  <c r="AO538" i="1"/>
  <c r="BE538" i="1" s="1"/>
  <c r="AP538" i="1"/>
  <c r="M561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62" i="11" s="1"/>
  <c r="AL539" i="1"/>
  <c r="AO539" i="1"/>
  <c r="BE539" i="1" s="1"/>
  <c r="AP539" i="1"/>
  <c r="M562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3" i="11" s="1"/>
  <c r="AL540" i="1"/>
  <c r="AO540" i="1"/>
  <c r="BE540" i="1" s="1"/>
  <c r="AP540" i="1"/>
  <c r="M563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5" i="11" s="1"/>
  <c r="AL542" i="1"/>
  <c r="AO542" i="1"/>
  <c r="BE542" i="1" s="1"/>
  <c r="AP542" i="1"/>
  <c r="M565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6" i="11" s="1"/>
  <c r="AL543" i="1"/>
  <c r="AO543" i="1"/>
  <c r="BE543" i="1" s="1"/>
  <c r="AP543" i="1"/>
  <c r="M566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8" i="11" s="1"/>
  <c r="AL545" i="1"/>
  <c r="AO545" i="1"/>
  <c r="BE545" i="1" s="1"/>
  <c r="AP545" i="1"/>
  <c r="M568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9" i="11" s="1"/>
  <c r="AL546" i="1"/>
  <c r="AO546" i="1"/>
  <c r="BE546" i="1" s="1"/>
  <c r="AP546" i="1"/>
  <c r="M569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4" i="11" s="1"/>
  <c r="AL551" i="1"/>
  <c r="AO551" i="1"/>
  <c r="BE551" i="1" s="1"/>
  <c r="AP551" i="1"/>
  <c r="M574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5" i="11" s="1"/>
  <c r="AL552" i="1"/>
  <c r="AO552" i="1"/>
  <c r="BE552" i="1" s="1"/>
  <c r="AP552" i="1"/>
  <c r="M575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7" i="11" s="1"/>
  <c r="AL554" i="1"/>
  <c r="AO554" i="1"/>
  <c r="BE554" i="1" s="1"/>
  <c r="AP554" i="1"/>
  <c r="M577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9" i="11" s="1"/>
  <c r="AL556" i="1"/>
  <c r="AO556" i="1"/>
  <c r="BE556" i="1" s="1"/>
  <c r="AP556" i="1"/>
  <c r="M579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82" i="11" s="1"/>
  <c r="AL559" i="1"/>
  <c r="AO559" i="1"/>
  <c r="BE559" i="1" s="1"/>
  <c r="AP559" i="1"/>
  <c r="M582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3" i="11" s="1"/>
  <c r="AL560" i="1"/>
  <c r="AO560" i="1"/>
  <c r="BE560" i="1" s="1"/>
  <c r="AP560" i="1"/>
  <c r="M583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4" i="11" s="1"/>
  <c r="AL561" i="1"/>
  <c r="AO561" i="1"/>
  <c r="BE561" i="1" s="1"/>
  <c r="AP561" i="1"/>
  <c r="M584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5" i="11" s="1"/>
  <c r="AL562" i="1"/>
  <c r="AO562" i="1"/>
  <c r="BE562" i="1" s="1"/>
  <c r="AP562" i="1"/>
  <c r="M585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6" i="11" s="1"/>
  <c r="AL563" i="1"/>
  <c r="AO563" i="1"/>
  <c r="BE563" i="1" s="1"/>
  <c r="AP563" i="1"/>
  <c r="M586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7" i="11" s="1"/>
  <c r="AL564" i="1"/>
  <c r="AO564" i="1"/>
  <c r="BE564" i="1" s="1"/>
  <c r="AP564" i="1"/>
  <c r="M587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9" i="11" s="1"/>
  <c r="AL566" i="1"/>
  <c r="AO566" i="1"/>
  <c r="BE566" i="1" s="1"/>
  <c r="AP566" i="1"/>
  <c r="M589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90" i="11" s="1"/>
  <c r="AL567" i="1"/>
  <c r="AO567" i="1"/>
  <c r="BE567" i="1" s="1"/>
  <c r="AP567" i="1"/>
  <c r="M590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92" i="11" s="1"/>
  <c r="AL569" i="1"/>
  <c r="AO569" i="1"/>
  <c r="BE569" i="1" s="1"/>
  <c r="AP569" i="1"/>
  <c r="M592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3" i="11" s="1"/>
  <c r="AL570" i="1"/>
  <c r="AO570" i="1"/>
  <c r="BE570" i="1" s="1"/>
  <c r="AP570" i="1"/>
  <c r="M593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5" i="11" s="1"/>
  <c r="AL572" i="1"/>
  <c r="AO572" i="1"/>
  <c r="BE572" i="1" s="1"/>
  <c r="AP572" i="1"/>
  <c r="M595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6" i="11" s="1"/>
  <c r="AL573" i="1"/>
  <c r="AO573" i="1"/>
  <c r="BE573" i="1" s="1"/>
  <c r="AP573" i="1"/>
  <c r="M596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8" i="11" s="1"/>
  <c r="AL575" i="1"/>
  <c r="AO575" i="1"/>
  <c r="BE575" i="1" s="1"/>
  <c r="AP575" i="1"/>
  <c r="M598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9" i="11" s="1"/>
  <c r="AL576" i="1"/>
  <c r="AO576" i="1"/>
  <c r="BE576" i="1" s="1"/>
  <c r="AP576" i="1"/>
  <c r="M599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601" i="11" s="1"/>
  <c r="AL578" i="1"/>
  <c r="AO578" i="1"/>
  <c r="BE578" i="1" s="1"/>
  <c r="AP578" i="1"/>
  <c r="M601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602" i="11" s="1"/>
  <c r="AL579" i="1"/>
  <c r="AO579" i="1"/>
  <c r="BE579" i="1" s="1"/>
  <c r="AP579" i="1"/>
  <c r="M602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4" i="11" s="1"/>
  <c r="AL581" i="1"/>
  <c r="AO581" i="1"/>
  <c r="BE581" i="1" s="1"/>
  <c r="AP581" i="1"/>
  <c r="M604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5" i="11" s="1"/>
  <c r="AL582" i="1"/>
  <c r="AO582" i="1"/>
  <c r="BE582" i="1" s="1"/>
  <c r="AP582" i="1"/>
  <c r="M605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7" i="11" s="1"/>
  <c r="AL584" i="1"/>
  <c r="AO584" i="1"/>
  <c r="BE584" i="1" s="1"/>
  <c r="AP584" i="1"/>
  <c r="M607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8" i="11" s="1"/>
  <c r="AL585" i="1"/>
  <c r="AO585" i="1"/>
  <c r="BE585" i="1" s="1"/>
  <c r="AP585" i="1"/>
  <c r="M608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10" i="11" s="1"/>
  <c r="AL587" i="1"/>
  <c r="AO587" i="1"/>
  <c r="BE587" i="1" s="1"/>
  <c r="AP587" i="1"/>
  <c r="M610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11" i="11" s="1"/>
  <c r="AL588" i="1"/>
  <c r="AO588" i="1"/>
  <c r="BE588" i="1" s="1"/>
  <c r="AP588" i="1"/>
  <c r="M611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3" i="11" s="1"/>
  <c r="AL590" i="1"/>
  <c r="AO590" i="1"/>
  <c r="BE590" i="1" s="1"/>
  <c r="AP590" i="1"/>
  <c r="M613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4" i="11" s="1"/>
  <c r="AL591" i="1"/>
  <c r="AO591" i="1"/>
  <c r="BE591" i="1" s="1"/>
  <c r="AP591" i="1"/>
  <c r="M614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6" i="11" s="1"/>
  <c r="AL593" i="1"/>
  <c r="AO593" i="1"/>
  <c r="BE593" i="1" s="1"/>
  <c r="AP593" i="1"/>
  <c r="M616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7" i="11" s="1"/>
  <c r="AL594" i="1"/>
  <c r="AO594" i="1"/>
  <c r="BE594" i="1" s="1"/>
  <c r="AP594" i="1"/>
  <c r="M617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9" i="11" s="1"/>
  <c r="AL596" i="1"/>
  <c r="AO596" i="1"/>
  <c r="BE596" i="1" s="1"/>
  <c r="AP596" i="1"/>
  <c r="M619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20" i="11" s="1"/>
  <c r="AL597" i="1"/>
  <c r="AO597" i="1"/>
  <c r="BE597" i="1" s="1"/>
  <c r="AP597" i="1"/>
  <c r="M620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22" i="11" s="1"/>
  <c r="AL599" i="1"/>
  <c r="AO599" i="1"/>
  <c r="BE599" i="1" s="1"/>
  <c r="AP599" i="1"/>
  <c r="M622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3" i="11" s="1"/>
  <c r="AL600" i="1"/>
  <c r="AO600" i="1"/>
  <c r="BE600" i="1" s="1"/>
  <c r="AP600" i="1"/>
  <c r="M623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6" i="11" s="1"/>
  <c r="AL603" i="1"/>
  <c r="AO603" i="1"/>
  <c r="BE603" i="1" s="1"/>
  <c r="AP603" i="1"/>
  <c r="M626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8" i="11" s="1"/>
  <c r="AL605" i="1"/>
  <c r="AO605" i="1"/>
  <c r="BE605" i="1" s="1"/>
  <c r="AP605" i="1"/>
  <c r="M628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9" i="11" s="1"/>
  <c r="AL606" i="1"/>
  <c r="AO606" i="1"/>
  <c r="BE606" i="1" s="1"/>
  <c r="AP606" i="1"/>
  <c r="M629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32" i="11" s="1"/>
  <c r="AL609" i="1"/>
  <c r="AO609" i="1"/>
  <c r="BE609" i="1" s="1"/>
  <c r="AP609" i="1"/>
  <c r="M632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5" i="11" s="1"/>
  <c r="AL612" i="1"/>
  <c r="AO612" i="1"/>
  <c r="BE612" i="1" s="1"/>
  <c r="AP612" i="1"/>
  <c r="M635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8" i="11" s="1"/>
  <c r="AL615" i="1"/>
  <c r="AO615" i="1"/>
  <c r="BE615" i="1" s="1"/>
  <c r="AP615" i="1"/>
  <c r="M638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40" i="11" s="1"/>
  <c r="AL617" i="1"/>
  <c r="AO617" i="1"/>
  <c r="BE617" i="1" s="1"/>
  <c r="AP617" i="1"/>
  <c r="M640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41" i="11" s="1"/>
  <c r="AL618" i="1"/>
  <c r="AO618" i="1"/>
  <c r="BE618" i="1" s="1"/>
  <c r="AP618" i="1"/>
  <c r="M641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4" i="11" s="1"/>
  <c r="AL621" i="1"/>
  <c r="AO621" i="1"/>
  <c r="BE621" i="1" s="1"/>
  <c r="AP621" i="1"/>
  <c r="M644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7" i="11" s="1"/>
  <c r="AL624" i="1"/>
  <c r="AO624" i="1"/>
  <c r="BE624" i="1" s="1"/>
  <c r="AP624" i="1"/>
  <c r="M647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9" i="11" s="1"/>
  <c r="AL626" i="1"/>
  <c r="AO626" i="1"/>
  <c r="BE626" i="1" s="1"/>
  <c r="AP626" i="1"/>
  <c r="M649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51" i="11" s="1"/>
  <c r="AL628" i="1"/>
  <c r="AO628" i="1"/>
  <c r="BE628" i="1" s="1"/>
  <c r="AP628" i="1"/>
  <c r="M651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3" i="11" s="1"/>
  <c r="AL630" i="1"/>
  <c r="AO630" i="1"/>
  <c r="BE630" i="1" s="1"/>
  <c r="AP630" i="1"/>
  <c r="M653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6" i="11" s="1"/>
  <c r="AL633" i="1"/>
  <c r="AO633" i="1"/>
  <c r="BE633" i="1" s="1"/>
  <c r="AP633" i="1"/>
  <c r="M656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7" i="11" s="1"/>
  <c r="AL634" i="1"/>
  <c r="AO634" i="1"/>
  <c r="BE634" i="1" s="1"/>
  <c r="AP634" i="1"/>
  <c r="M657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8" i="11" s="1"/>
  <c r="AL635" i="1"/>
  <c r="AO635" i="1"/>
  <c r="BE635" i="1" s="1"/>
  <c r="AP635" i="1"/>
  <c r="M658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9" i="11" s="1"/>
  <c r="AL636" i="1"/>
  <c r="AO636" i="1"/>
  <c r="BE636" i="1" s="1"/>
  <c r="AP636" i="1"/>
  <c r="M659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62" i="11" s="1"/>
  <c r="AL639" i="1"/>
  <c r="AO639" i="1"/>
  <c r="BE639" i="1" s="1"/>
  <c r="AP639" i="1"/>
  <c r="M662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5" i="11" s="1"/>
  <c r="AL642" i="1"/>
  <c r="AO642" i="1"/>
  <c r="BE642" i="1" s="1"/>
  <c r="AP642" i="1"/>
  <c r="M665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8" i="11" s="1"/>
  <c r="AL645" i="1"/>
  <c r="AO645" i="1"/>
  <c r="BE645" i="1" s="1"/>
  <c r="AP645" i="1"/>
  <c r="M668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9" i="11" s="1"/>
  <c r="AL646" i="1"/>
  <c r="AO646" i="1"/>
  <c r="BE646" i="1" s="1"/>
  <c r="AP646" i="1"/>
  <c r="M669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71" i="11" s="1"/>
  <c r="AL648" i="1"/>
  <c r="AO648" i="1"/>
  <c r="BE648" i="1" s="1"/>
  <c r="AP648" i="1"/>
  <c r="M671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4" i="11" s="1"/>
  <c r="AL651" i="1"/>
  <c r="AO651" i="1"/>
  <c r="BE651" i="1" s="1"/>
  <c r="AP651" i="1"/>
  <c r="M674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6" i="11" s="1"/>
  <c r="AL653" i="1"/>
  <c r="AO653" i="1"/>
  <c r="BE653" i="1" s="1"/>
  <c r="AP653" i="1"/>
  <c r="M676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7" i="11" s="1"/>
  <c r="AL654" i="1"/>
  <c r="AO654" i="1"/>
  <c r="BE654" i="1" s="1"/>
  <c r="AP654" i="1"/>
  <c r="M677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9" i="11" s="1"/>
  <c r="AL656" i="1"/>
  <c r="AO656" i="1"/>
  <c r="BE656" i="1" s="1"/>
  <c r="AP656" i="1"/>
  <c r="M679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80" i="11" s="1"/>
  <c r="AL657" i="1"/>
  <c r="AO657" i="1"/>
  <c r="BE657" i="1" s="1"/>
  <c r="AP657" i="1"/>
  <c r="M680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3" i="11" s="1"/>
  <c r="AL660" i="1"/>
  <c r="AO660" i="1"/>
  <c r="BE660" i="1" s="1"/>
  <c r="AP660" i="1"/>
  <c r="M683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5" i="11" s="1"/>
  <c r="AL662" i="1"/>
  <c r="AO662" i="1"/>
  <c r="BE662" i="1" s="1"/>
  <c r="AP662" i="1"/>
  <c r="M685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6" i="11" s="1"/>
  <c r="AL663" i="1"/>
  <c r="AO663" i="1"/>
  <c r="BE663" i="1" s="1"/>
  <c r="AP663" i="1"/>
  <c r="M686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9" i="11" s="1"/>
  <c r="AL666" i="1"/>
  <c r="AO666" i="1"/>
  <c r="BE666" i="1" s="1"/>
  <c r="AP666" i="1"/>
  <c r="M689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91" i="11" s="1"/>
  <c r="AL668" i="1"/>
  <c r="AO668" i="1"/>
  <c r="BE668" i="1" s="1"/>
  <c r="AP668" i="1"/>
  <c r="M691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92" i="11" s="1"/>
  <c r="AL669" i="1"/>
  <c r="AO669" i="1"/>
  <c r="BE669" i="1" s="1"/>
  <c r="AP669" i="1"/>
  <c r="M692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4" i="11" s="1"/>
  <c r="AL671" i="1"/>
  <c r="AO671" i="1"/>
  <c r="BE671" i="1" s="1"/>
  <c r="AP671" i="1"/>
  <c r="M694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5" i="11" s="1"/>
  <c r="AL672" i="1"/>
  <c r="AO672" i="1"/>
  <c r="BE672" i="1" s="1"/>
  <c r="AP672" i="1"/>
  <c r="M695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6" i="11" s="1"/>
  <c r="AL673" i="1"/>
  <c r="AO673" i="1"/>
  <c r="BE673" i="1" s="1"/>
  <c r="AP673" i="1"/>
  <c r="M696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7" i="11" s="1"/>
  <c r="AL674" i="1"/>
  <c r="AO674" i="1"/>
  <c r="BE674" i="1" s="1"/>
  <c r="AP674" i="1"/>
  <c r="M697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8" i="11" s="1"/>
  <c r="AL675" i="1"/>
  <c r="AO675" i="1"/>
  <c r="BE675" i="1" s="1"/>
  <c r="AP675" i="1"/>
  <c r="M698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3" i="11" s="1"/>
  <c r="AL680" i="1"/>
  <c r="AO680" i="1"/>
  <c r="BE680" i="1" s="1"/>
  <c r="AP680" i="1"/>
  <c r="M703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5" i="11" s="1"/>
  <c r="AL682" i="1"/>
  <c r="AO682" i="1"/>
  <c r="BE682" i="1" s="1"/>
  <c r="AP682" i="1"/>
  <c r="M705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6" i="11" s="1"/>
  <c r="AL683" i="1"/>
  <c r="AO683" i="1"/>
  <c r="BE683" i="1" s="1"/>
  <c r="AP683" i="1"/>
  <c r="M706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7" i="11" s="1"/>
  <c r="AL684" i="1"/>
  <c r="AO684" i="1"/>
  <c r="BE684" i="1" s="1"/>
  <c r="AP684" i="1"/>
  <c r="M707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8" i="11" s="1"/>
  <c r="AL685" i="1"/>
  <c r="AO685" i="1"/>
  <c r="BE685" i="1" s="1"/>
  <c r="AP685" i="1"/>
  <c r="M708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10" i="11" s="1"/>
  <c r="AL687" i="1"/>
  <c r="AO687" i="1"/>
  <c r="BE687" i="1" s="1"/>
  <c r="AP687" i="1"/>
  <c r="M710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12" i="11" s="1"/>
  <c r="AL689" i="1"/>
  <c r="AO689" i="1"/>
  <c r="BE689" i="1" s="1"/>
  <c r="AP689" i="1"/>
  <c r="M712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3" i="11" s="1"/>
  <c r="AL690" i="1"/>
  <c r="AO690" i="1"/>
  <c r="BE690" i="1" s="1"/>
  <c r="AP690" i="1"/>
  <c r="M713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5" i="11" s="1"/>
  <c r="AL692" i="1"/>
  <c r="AO692" i="1"/>
  <c r="BE692" i="1" s="1"/>
  <c r="AP692" i="1"/>
  <c r="M715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6" i="11" s="1"/>
  <c r="AL693" i="1"/>
  <c r="AO693" i="1"/>
  <c r="BE693" i="1" s="1"/>
  <c r="AP693" i="1"/>
  <c r="M716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8" i="11" s="1"/>
  <c r="AL695" i="1"/>
  <c r="AO695" i="1"/>
  <c r="BE695" i="1" s="1"/>
  <c r="AP695" i="1"/>
  <c r="M718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9" i="11" s="1"/>
  <c r="AL696" i="1"/>
  <c r="AO696" i="1"/>
  <c r="BE696" i="1" s="1"/>
  <c r="AP696" i="1"/>
  <c r="M719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20" i="11" s="1"/>
  <c r="AL697" i="1"/>
  <c r="AO697" i="1"/>
  <c r="BE697" i="1" s="1"/>
  <c r="AP697" i="1"/>
  <c r="M720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21" i="11" s="1"/>
  <c r="AL698" i="1"/>
  <c r="AO698" i="1"/>
  <c r="BE698" i="1" s="1"/>
  <c r="AP698" i="1"/>
  <c r="M721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22" i="11" s="1"/>
  <c r="AL699" i="1"/>
  <c r="AO699" i="1"/>
  <c r="BE699" i="1" s="1"/>
  <c r="AP699" i="1"/>
  <c r="M722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3" i="11" s="1"/>
  <c r="AL700" i="1"/>
  <c r="AO700" i="1"/>
  <c r="BE700" i="1" s="1"/>
  <c r="AP700" i="1"/>
  <c r="M723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4" i="11" s="1"/>
  <c r="AL701" i="1"/>
  <c r="AO701" i="1"/>
  <c r="BE701" i="1" s="1"/>
  <c r="AP701" i="1"/>
  <c r="M724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5" i="11" s="1"/>
  <c r="AL702" i="1"/>
  <c r="AO702" i="1"/>
  <c r="BE702" i="1" s="1"/>
  <c r="AP702" i="1"/>
  <c r="M725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30" i="11" s="1"/>
  <c r="AL707" i="1"/>
  <c r="AO707" i="1"/>
  <c r="BE707" i="1" s="1"/>
  <c r="AP707" i="1"/>
  <c r="M730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32" i="11" s="1"/>
  <c r="AL709" i="1"/>
  <c r="AO709" i="1"/>
  <c r="BE709" i="1" s="1"/>
  <c r="AP709" i="1"/>
  <c r="M732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3" i="11" s="1"/>
  <c r="AL710" i="1"/>
  <c r="AO710" i="1"/>
  <c r="BE710" i="1" s="1"/>
  <c r="AP710" i="1"/>
  <c r="M733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4" i="11" s="1"/>
  <c r="AL711" i="1"/>
  <c r="AO711" i="1"/>
  <c r="BE711" i="1" s="1"/>
  <c r="AP711" i="1"/>
  <c r="M734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6" i="11" s="1"/>
  <c r="AL713" i="1"/>
  <c r="AO713" i="1"/>
  <c r="BE713" i="1" s="1"/>
  <c r="AP713" i="1"/>
  <c r="M736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7" i="11" s="1"/>
  <c r="AL714" i="1"/>
  <c r="AO714" i="1"/>
  <c r="BE714" i="1" s="1"/>
  <c r="AP714" i="1"/>
  <c r="M737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9" i="11" s="1"/>
  <c r="AL716" i="1"/>
  <c r="AO716" i="1"/>
  <c r="BE716" i="1" s="1"/>
  <c r="AP716" i="1"/>
  <c r="M739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40" i="11" s="1"/>
  <c r="AL717" i="1"/>
  <c r="AO717" i="1"/>
  <c r="BE717" i="1" s="1"/>
  <c r="AP717" i="1"/>
  <c r="M740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42" i="11" s="1"/>
  <c r="AL719" i="1"/>
  <c r="AO719" i="1"/>
  <c r="BE719" i="1" s="1"/>
  <c r="AP719" i="1"/>
  <c r="M742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3" i="11" s="1"/>
  <c r="AL720" i="1"/>
  <c r="AO720" i="1"/>
  <c r="BE720" i="1" s="1"/>
  <c r="AP720" i="1"/>
  <c r="M743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6" i="11" s="1"/>
  <c r="AL723" i="1"/>
  <c r="AO723" i="1"/>
  <c r="BE723" i="1" s="1"/>
  <c r="AP723" i="1"/>
  <c r="M746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8" i="11" s="1"/>
  <c r="AL725" i="1"/>
  <c r="AO725" i="1"/>
  <c r="BE725" i="1" s="1"/>
  <c r="AP725" i="1"/>
  <c r="M748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9" i="11" s="1"/>
  <c r="AL726" i="1"/>
  <c r="AO726" i="1"/>
  <c r="BE726" i="1" s="1"/>
  <c r="AP726" i="1"/>
  <c r="M749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51" i="11" s="1"/>
  <c r="AL728" i="1"/>
  <c r="AO728" i="1"/>
  <c r="BE728" i="1" s="1"/>
  <c r="AP728" i="1"/>
  <c r="M751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52" i="11" s="1"/>
  <c r="AL729" i="1"/>
  <c r="AO729" i="1"/>
  <c r="BE729" i="1" s="1"/>
  <c r="AP729" i="1"/>
  <c r="M752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4" i="11" s="1"/>
  <c r="AL731" i="1"/>
  <c r="AO731" i="1"/>
  <c r="BE731" i="1" s="1"/>
  <c r="AP731" i="1"/>
  <c r="M754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5" i="11" s="1"/>
  <c r="AL732" i="1"/>
  <c r="AO732" i="1"/>
  <c r="BE732" i="1" s="1"/>
  <c r="AP732" i="1"/>
  <c r="M755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7" i="11" s="1"/>
  <c r="AL734" i="1"/>
  <c r="AO734" i="1"/>
  <c r="BE734" i="1" s="1"/>
  <c r="AP734" i="1"/>
  <c r="M757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8" i="11" s="1"/>
  <c r="AL735" i="1"/>
  <c r="AO735" i="1"/>
  <c r="BE735" i="1" s="1"/>
  <c r="AP735" i="1"/>
  <c r="M758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9" i="11" s="1"/>
  <c r="AL736" i="1"/>
  <c r="AO736" i="1"/>
  <c r="BE736" i="1" s="1"/>
  <c r="AP736" i="1"/>
  <c r="M759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60" i="11" s="1"/>
  <c r="AL737" i="1"/>
  <c r="AO737" i="1"/>
  <c r="BE737" i="1" s="1"/>
  <c r="AP737" i="1"/>
  <c r="M760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61" i="11" s="1"/>
  <c r="AL738" i="1"/>
  <c r="AO738" i="1"/>
  <c r="BE738" i="1" s="1"/>
  <c r="AP738" i="1"/>
  <c r="M761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4" i="11" s="1"/>
  <c r="AL741" i="1"/>
  <c r="AO741" i="1"/>
  <c r="BE741" i="1" s="1"/>
  <c r="AP741" i="1"/>
  <c r="M764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7" i="11" s="1"/>
  <c r="AL744" i="1"/>
  <c r="AO744" i="1"/>
  <c r="BE744" i="1" s="1"/>
  <c r="AP744" i="1"/>
  <c r="M767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9" i="11" s="1"/>
  <c r="AL746" i="1"/>
  <c r="AO746" i="1"/>
  <c r="BE746" i="1" s="1"/>
  <c r="AP746" i="1"/>
  <c r="M769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70" i="11" s="1"/>
  <c r="AL747" i="1"/>
  <c r="AO747" i="1"/>
  <c r="BE747" i="1" s="1"/>
  <c r="AP747" i="1"/>
  <c r="M770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71" i="11" s="1"/>
  <c r="AL748" i="1"/>
  <c r="AO748" i="1"/>
  <c r="BE748" i="1" s="1"/>
  <c r="AP748" i="1"/>
  <c r="M771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3" i="11" s="1"/>
  <c r="AL750" i="1"/>
  <c r="AO750" i="1"/>
  <c r="BE750" i="1" s="1"/>
  <c r="AP750" i="1"/>
  <c r="M773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6" i="11" s="1"/>
  <c r="AL753" i="1"/>
  <c r="AO753" i="1"/>
  <c r="BE753" i="1" s="1"/>
  <c r="AP753" i="1"/>
  <c r="M776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8" i="11" s="1"/>
  <c r="AL755" i="1"/>
  <c r="AO755" i="1"/>
  <c r="BE755" i="1" s="1"/>
  <c r="AP755" i="1"/>
  <c r="M778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9" i="11" s="1"/>
  <c r="AL756" i="1"/>
  <c r="AO756" i="1"/>
  <c r="BE756" i="1" s="1"/>
  <c r="AP756" i="1"/>
  <c r="M779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82" i="11" s="1"/>
  <c r="AL759" i="1"/>
  <c r="AO759" i="1"/>
  <c r="BE759" i="1" s="1"/>
  <c r="AP759" i="1"/>
  <c r="M782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5" i="11" s="1"/>
  <c r="AL762" i="1"/>
  <c r="AO762" i="1"/>
  <c r="BE762" i="1" s="1"/>
  <c r="AP762" i="1"/>
  <c r="M785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7" i="11" s="1"/>
  <c r="AL764" i="1"/>
  <c r="AO764" i="1"/>
  <c r="BE764" i="1" s="1"/>
  <c r="AP764" i="1"/>
  <c r="M787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8" i="11" s="1"/>
  <c r="AL765" i="1"/>
  <c r="AO765" i="1"/>
  <c r="BE765" i="1" s="1"/>
  <c r="AP765" i="1"/>
  <c r="M788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90" i="11" s="1"/>
  <c r="AL767" i="1"/>
  <c r="AO767" i="1"/>
  <c r="BE767" i="1" s="1"/>
  <c r="AP767" i="1"/>
  <c r="M790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91" i="11" s="1"/>
  <c r="AL768" i="1"/>
  <c r="AO768" i="1"/>
  <c r="BE768" i="1" s="1"/>
  <c r="AP768" i="1"/>
  <c r="M791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4" i="11" s="1"/>
  <c r="AL771" i="1"/>
  <c r="AO771" i="1"/>
  <c r="BE771" i="1" s="1"/>
  <c r="AP771" i="1"/>
  <c r="M794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5" i="11" s="1"/>
  <c r="AL772" i="1"/>
  <c r="AO772" i="1"/>
  <c r="BE772" i="1" s="1"/>
  <c r="AP772" i="1"/>
  <c r="M795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6" i="11" s="1"/>
  <c r="AL773" i="1"/>
  <c r="AO773" i="1"/>
  <c r="BE773" i="1" s="1"/>
  <c r="AP773" i="1"/>
  <c r="M796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7" i="11" s="1"/>
  <c r="AL774" i="1"/>
  <c r="AO774" i="1"/>
  <c r="BE774" i="1" s="1"/>
  <c r="AP774" i="1"/>
  <c r="M797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800" i="11" s="1"/>
  <c r="AL777" i="1"/>
  <c r="AO777" i="1"/>
  <c r="BE777" i="1" s="1"/>
  <c r="AP777" i="1"/>
  <c r="M800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72" i="1" l="1"/>
  <c r="BD82" i="1" a="1"/>
  <c r="BD82" i="1" s="1"/>
  <c r="BD83" i="1" a="1"/>
  <c r="BD83" i="1" s="1"/>
  <c r="AN81" i="1"/>
  <c r="BD89" i="1" a="1"/>
  <c r="BD89" i="1" s="1"/>
  <c r="BQ484" i="1"/>
  <c r="BD92" i="1" a="1"/>
  <c r="BD92" i="1" s="1"/>
  <c r="BQ392" i="1"/>
  <c r="BQ483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625" i="1"/>
  <c r="BQ481" i="1"/>
  <c r="BQ475" i="1"/>
  <c r="BQ463" i="1"/>
  <c r="BQ457" i="1"/>
  <c r="BQ430" i="1"/>
  <c r="BQ239" i="1"/>
  <c r="BQ236" i="1"/>
  <c r="BQ230" i="1"/>
  <c r="BQ227" i="1"/>
  <c r="BQ224" i="1"/>
  <c r="BQ221" i="1"/>
  <c r="BQ218" i="1"/>
  <c r="BQ215" i="1"/>
  <c r="BQ212" i="1"/>
  <c r="BQ209" i="1"/>
  <c r="BQ206" i="1"/>
  <c r="AM83" i="1"/>
  <c r="AM80" i="1"/>
  <c r="AM76" i="1"/>
  <c r="L99" i="11" s="1"/>
  <c r="AM74" i="1"/>
  <c r="AM70" i="1"/>
  <c r="AM84" i="1"/>
  <c r="L107" i="11" s="1"/>
  <c r="AM81" i="1"/>
  <c r="AM78" i="1"/>
  <c r="AM75" i="1"/>
  <c r="L98" i="11" s="1"/>
  <c r="AM73" i="1"/>
  <c r="AM86" i="1"/>
  <c r="L109" i="11" s="1"/>
  <c r="AM82" i="1"/>
  <c r="L105" i="11" s="1"/>
  <c r="AM79" i="1"/>
  <c r="AM77" i="1"/>
  <c r="AM71" i="1"/>
  <c r="L95" i="11" s="1"/>
  <c r="BD84" i="1" a="1"/>
  <c r="BD84" i="1" s="1"/>
  <c r="AN84" i="1"/>
  <c r="AN83" i="1"/>
  <c r="AN82" i="1"/>
  <c r="BD100" i="1" a="1"/>
  <c r="BD100" i="1" s="1"/>
  <c r="BD96" i="1" a="1"/>
  <c r="BD96" i="1" s="1"/>
  <c r="BD86" i="1" a="1"/>
  <c r="BD86" i="1" s="1"/>
  <c r="BD166" i="1" a="1"/>
  <c r="BD166" i="1" s="1"/>
  <c r="BD179" i="1" a="1"/>
  <c r="BD179" i="1" s="1"/>
  <c r="BD138" i="1" a="1"/>
  <c r="BD138" i="1" s="1"/>
  <c r="BD115" i="1" a="1"/>
  <c r="BD115" i="1" s="1"/>
  <c r="BQ754" i="1"/>
  <c r="BQ745" i="1"/>
  <c r="BQ727" i="1"/>
  <c r="BQ718" i="1"/>
  <c r="BQ664" i="1"/>
  <c r="BQ661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5" i="1"/>
  <c r="BQ391" i="1"/>
  <c r="BQ389" i="1"/>
  <c r="BQ385" i="1"/>
  <c r="BQ383" i="1"/>
  <c r="BQ376" i="1"/>
  <c r="BQ375" i="1"/>
  <c r="BQ369" i="1"/>
  <c r="BQ347" i="1"/>
  <c r="BQ321" i="1"/>
  <c r="BQ624" i="1"/>
  <c r="BQ623" i="1"/>
  <c r="BQ622" i="1"/>
  <c r="BQ619" i="1"/>
  <c r="BQ618" i="1"/>
  <c r="BQ617" i="1"/>
  <c r="BQ616" i="1"/>
  <c r="BQ594" i="1"/>
  <c r="BQ567" i="1"/>
  <c r="BQ511" i="1"/>
  <c r="BQ396" i="1"/>
  <c r="BQ395" i="1"/>
  <c r="U901" i="16"/>
  <c r="U41" i="16"/>
  <c r="U38" i="16"/>
  <c r="BQ778" i="1"/>
  <c r="BQ769" i="1"/>
  <c r="BQ566" i="1"/>
  <c r="BQ564" i="1"/>
  <c r="BQ561" i="1"/>
  <c r="BQ558" i="1"/>
  <c r="BQ549" i="1"/>
  <c r="BQ540" i="1"/>
  <c r="BQ517" i="1"/>
  <c r="BQ456" i="1"/>
  <c r="BQ454" i="1"/>
  <c r="BQ448" i="1"/>
  <c r="BQ436" i="1"/>
  <c r="BQ320" i="1"/>
  <c r="BQ317" i="1"/>
  <c r="BQ314" i="1"/>
  <c r="BQ305" i="1"/>
  <c r="BQ296" i="1"/>
  <c r="BQ742" i="1"/>
  <c r="BQ714" i="1"/>
  <c r="BQ713" i="1"/>
  <c r="BQ712" i="1"/>
  <c r="BQ708" i="1"/>
  <c r="BQ707" i="1"/>
  <c r="BQ706" i="1"/>
  <c r="BQ704" i="1"/>
  <c r="BQ703" i="1"/>
  <c r="BQ699" i="1"/>
  <c r="BQ698" i="1"/>
  <c r="BQ697" i="1"/>
  <c r="BQ687" i="1"/>
  <c r="BQ686" i="1"/>
  <c r="BQ685" i="1"/>
  <c r="BQ681" i="1"/>
  <c r="BQ680" i="1"/>
  <c r="BQ679" i="1"/>
  <c r="BQ652" i="1"/>
  <c r="BQ580" i="1"/>
  <c r="BQ571" i="1"/>
  <c r="BQ568" i="1"/>
  <c r="BQ510" i="1"/>
  <c r="BQ508" i="1"/>
  <c r="BQ502" i="1"/>
  <c r="BQ490" i="1"/>
  <c r="BQ428" i="1"/>
  <c r="BQ419" i="1"/>
  <c r="BQ410" i="1"/>
  <c r="BQ360" i="1"/>
  <c r="BQ359" i="1"/>
  <c r="BQ351" i="1"/>
  <c r="BQ350" i="1"/>
  <c r="BQ333" i="1"/>
  <c r="BQ332" i="1"/>
  <c r="BQ324" i="1"/>
  <c r="BD99" i="1" a="1"/>
  <c r="BD99" i="1" s="1"/>
  <c r="AN96" i="1"/>
  <c r="AM92" i="1"/>
  <c r="L115" i="11" s="1"/>
  <c r="AM89" i="1"/>
  <c r="AN85" i="1"/>
  <c r="BD98" i="1" a="1"/>
  <c r="BD98" i="1" s="1"/>
  <c r="BD95" i="1" a="1"/>
  <c r="BD95" i="1" s="1"/>
  <c r="BD101" i="1" a="1"/>
  <c r="BD101" i="1" s="1"/>
  <c r="AM583" i="1"/>
  <c r="L606" i="11" s="1"/>
  <c r="BQ768" i="1"/>
  <c r="BQ767" i="1"/>
  <c r="BQ766" i="1"/>
  <c r="BQ762" i="1"/>
  <c r="BQ760" i="1"/>
  <c r="BQ751" i="1"/>
  <c r="BQ678" i="1"/>
  <c r="BQ677" i="1"/>
  <c r="BQ676" i="1"/>
  <c r="BQ672" i="1"/>
  <c r="BQ671" i="1"/>
  <c r="BQ670" i="1"/>
  <c r="BQ660" i="1"/>
  <c r="BQ659" i="1"/>
  <c r="BQ658" i="1"/>
  <c r="BQ655" i="1"/>
  <c r="BQ654" i="1"/>
  <c r="BQ593" i="1"/>
  <c r="BQ591" i="1"/>
  <c r="BQ588" i="1"/>
  <c r="BQ585" i="1"/>
  <c r="BQ539" i="1"/>
  <c r="BQ537" i="1"/>
  <c r="BQ536" i="1"/>
  <c r="BQ534" i="1"/>
  <c r="BQ530" i="1"/>
  <c r="BQ528" i="1"/>
  <c r="BQ525" i="1"/>
  <c r="BQ520" i="1"/>
  <c r="BQ501" i="1"/>
  <c r="BQ499" i="1"/>
  <c r="BQ498" i="1"/>
  <c r="BQ496" i="1"/>
  <c r="BQ493" i="1"/>
  <c r="BQ474" i="1"/>
  <c r="BQ472" i="1"/>
  <c r="BQ469" i="1"/>
  <c r="BQ466" i="1"/>
  <c r="BQ447" i="1"/>
  <c r="BQ445" i="1"/>
  <c r="BQ442" i="1"/>
  <c r="BQ439" i="1"/>
  <c r="BQ418" i="1"/>
  <c r="BQ416" i="1"/>
  <c r="BQ412" i="1"/>
  <c r="BQ368" i="1"/>
  <c r="BQ367" i="1"/>
  <c r="BQ365" i="1"/>
  <c r="BQ358" i="1"/>
  <c r="BQ356" i="1"/>
  <c r="BQ295" i="1"/>
  <c r="BQ293" i="1"/>
  <c r="BQ288" i="1"/>
  <c r="BQ286" i="1"/>
  <c r="BQ761" i="1"/>
  <c r="BQ772" i="1"/>
  <c r="BQ741" i="1"/>
  <c r="BQ740" i="1"/>
  <c r="BQ739" i="1"/>
  <c r="BQ735" i="1"/>
  <c r="BQ734" i="1"/>
  <c r="BQ733" i="1"/>
  <c r="BQ724" i="1"/>
  <c r="BQ691" i="1"/>
  <c r="BQ688" i="1"/>
  <c r="BQ651" i="1"/>
  <c r="BQ650" i="1"/>
  <c r="BQ649" i="1"/>
  <c r="BQ646" i="1"/>
  <c r="BQ645" i="1"/>
  <c r="BQ644" i="1"/>
  <c r="BQ643" i="1"/>
  <c r="BQ598" i="1"/>
  <c r="BQ595" i="1"/>
  <c r="BQ576" i="1"/>
  <c r="BQ553" i="1"/>
  <c r="BQ550" i="1"/>
  <c r="BQ544" i="1"/>
  <c r="BQ541" i="1"/>
  <c r="BQ516" i="1"/>
  <c r="BQ515" i="1"/>
  <c r="BQ514" i="1"/>
  <c r="BQ503" i="1"/>
  <c r="BQ489" i="1"/>
  <c r="BQ487" i="1"/>
  <c r="BQ476" i="1"/>
  <c r="BQ462" i="1"/>
  <c r="BQ460" i="1"/>
  <c r="BQ449" i="1"/>
  <c r="BQ435" i="1"/>
  <c r="BQ433" i="1"/>
  <c r="BQ422" i="1"/>
  <c r="BQ409" i="1"/>
  <c r="BQ407" i="1"/>
  <c r="BQ403" i="1"/>
  <c r="BQ401" i="1"/>
  <c r="BQ378" i="1"/>
  <c r="BQ346" i="1"/>
  <c r="BQ344" i="1"/>
  <c r="BQ340" i="1"/>
  <c r="BQ338" i="1"/>
  <c r="BQ329" i="1"/>
  <c r="BQ309" i="1"/>
  <c r="BQ306" i="1"/>
  <c r="BQ300" i="1"/>
  <c r="AM136" i="1"/>
  <c r="L159" i="11" s="1"/>
  <c r="AM135" i="1"/>
  <c r="N158" i="11" s="1"/>
  <c r="AM134" i="1"/>
  <c r="N157" i="11" s="1"/>
  <c r="AM133" i="1"/>
  <c r="L156" i="11" s="1"/>
  <c r="AM132" i="1"/>
  <c r="L155" i="11" s="1"/>
  <c r="AM131" i="1"/>
  <c r="L154" i="11" s="1"/>
  <c r="AM130" i="1"/>
  <c r="L153" i="11" s="1"/>
  <c r="AM129" i="1"/>
  <c r="L152" i="11" s="1"/>
  <c r="AM128" i="1"/>
  <c r="AM127" i="1"/>
  <c r="L150" i="11" s="1"/>
  <c r="AM126" i="1"/>
  <c r="N149" i="11" s="1"/>
  <c r="AM125" i="1"/>
  <c r="N148" i="11" s="1"/>
  <c r="AM124" i="1"/>
  <c r="L147" i="11" s="1"/>
  <c r="AM123" i="1"/>
  <c r="L146" i="11" s="1"/>
  <c r="AM122" i="1"/>
  <c r="L145" i="11" s="1"/>
  <c r="AM121" i="1"/>
  <c r="L144" i="11" s="1"/>
  <c r="AM120" i="1"/>
  <c r="N143" i="11" s="1"/>
  <c r="AM119" i="1"/>
  <c r="AM118" i="1"/>
  <c r="L141" i="11" s="1"/>
  <c r="AM117" i="1"/>
  <c r="N140" i="11" s="1"/>
  <c r="AM116" i="1"/>
  <c r="N139" i="11" s="1"/>
  <c r="AM115" i="1"/>
  <c r="L138" i="11" s="1"/>
  <c r="AM114" i="1"/>
  <c r="L137" i="11" s="1"/>
  <c r="AM113" i="1"/>
  <c r="L136" i="11" s="1"/>
  <c r="AM112" i="1"/>
  <c r="L135" i="11" s="1"/>
  <c r="AM111" i="1"/>
  <c r="L134" i="11" s="1"/>
  <c r="AM110" i="1"/>
  <c r="AM109" i="1"/>
  <c r="L132" i="11" s="1"/>
  <c r="AM108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1" i="1"/>
  <c r="AM100" i="1"/>
  <c r="L123" i="11" s="1"/>
  <c r="AM99" i="1"/>
  <c r="N122" i="11" s="1"/>
  <c r="AM98" i="1"/>
  <c r="N121" i="11" s="1"/>
  <c r="AM97" i="1"/>
  <c r="L120" i="11" s="1"/>
  <c r="AM96" i="1"/>
  <c r="L119" i="11" s="1"/>
  <c r="AM95" i="1"/>
  <c r="L118" i="11" s="1"/>
  <c r="AM94" i="1"/>
  <c r="L117" i="11" s="1"/>
  <c r="AM93" i="1"/>
  <c r="N116" i="11" s="1"/>
  <c r="AM91" i="1"/>
  <c r="N114" i="11" s="1"/>
  <c r="AM90" i="1"/>
  <c r="L113" i="11" s="1"/>
  <c r="AM88" i="1"/>
  <c r="L111" i="11" s="1"/>
  <c r="AM87" i="1"/>
  <c r="L110" i="11" s="1"/>
  <c r="AM85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04" i="1" a="1"/>
  <c r="BD104" i="1" s="1"/>
  <c r="BD127" i="1" a="1"/>
  <c r="BD127" i="1" s="1"/>
  <c r="AN88" i="1"/>
  <c r="AN86" i="1"/>
  <c r="AN91" i="1"/>
  <c r="AN89" i="1"/>
  <c r="AN94" i="1"/>
  <c r="AN92" i="1"/>
  <c r="BD93" i="1" a="1"/>
  <c r="BD93" i="1" s="1"/>
  <c r="BD90" i="1" a="1"/>
  <c r="BD90" i="1" s="1"/>
  <c r="BD87" i="1" a="1"/>
  <c r="BD87" i="1" s="1"/>
  <c r="BD103" i="1" a="1"/>
  <c r="BD103" i="1" s="1"/>
  <c r="BD94" i="1" a="1"/>
  <c r="BD94" i="1" s="1"/>
  <c r="AN93" i="1"/>
  <c r="BD91" i="1" a="1"/>
  <c r="BD91" i="1" s="1"/>
  <c r="AN90" i="1"/>
  <c r="BD88" i="1" a="1"/>
  <c r="BD88" i="1" s="1"/>
  <c r="AN87" i="1"/>
  <c r="BD85" i="1" a="1"/>
  <c r="BD85" i="1" s="1"/>
  <c r="BD583" i="1" a="1"/>
  <c r="BD583" i="1" s="1"/>
  <c r="BD117" i="1" a="1"/>
  <c r="BD117" i="1" s="1"/>
  <c r="AN98" i="1"/>
  <c r="AN95" i="1"/>
  <c r="BD106" i="1" a="1"/>
  <c r="BD106" i="1" s="1"/>
  <c r="BD97" i="1" a="1"/>
  <c r="BD97" i="1" s="1"/>
  <c r="AN97" i="1"/>
  <c r="AN99" i="1"/>
  <c r="AN101" i="1"/>
  <c r="AN100" i="1"/>
  <c r="BD108" i="1" a="1"/>
  <c r="BD108" i="1" s="1"/>
  <c r="BD121" i="1" a="1"/>
  <c r="BD121" i="1" s="1"/>
  <c r="BD111" i="1" a="1"/>
  <c r="BD111" i="1" s="1"/>
  <c r="AN103" i="1"/>
  <c r="AN106" i="1"/>
  <c r="BD105" i="1" a="1"/>
  <c r="BD105" i="1" s="1"/>
  <c r="AN104" i="1"/>
  <c r="BD102" i="1" a="1"/>
  <c r="BD102" i="1" s="1"/>
  <c r="BD109" i="1" a="1"/>
  <c r="BD109" i="1" s="1"/>
  <c r="AN105" i="1"/>
  <c r="AN102" i="1"/>
  <c r="BD118" i="1" a="1"/>
  <c r="BD118" i="1" s="1"/>
  <c r="BD112" i="1" a="1"/>
  <c r="BD112" i="1" s="1"/>
  <c r="BD124" i="1" a="1"/>
  <c r="BD124" i="1" s="1"/>
  <c r="BD114" i="1" a="1"/>
  <c r="BD114" i="1" s="1"/>
  <c r="BD130" i="1" a="1"/>
  <c r="BD130" i="1" s="1"/>
  <c r="AN118" i="1"/>
  <c r="AN114" i="1"/>
  <c r="AN111" i="1"/>
  <c r="AN108" i="1"/>
  <c r="AN117" i="1"/>
  <c r="BD116" i="1" a="1"/>
  <c r="BD116" i="1" s="1"/>
  <c r="AN115" i="1"/>
  <c r="BD113" i="1" a="1"/>
  <c r="BD113" i="1" s="1"/>
  <c r="AN112" i="1"/>
  <c r="BD110" i="1" a="1"/>
  <c r="BD110" i="1" s="1"/>
  <c r="AN109" i="1"/>
  <c r="BD107" i="1" a="1"/>
  <c r="BD107" i="1" s="1"/>
  <c r="BD135" i="1" a="1"/>
  <c r="BD135" i="1" s="1"/>
  <c r="BD132" i="1" a="1"/>
  <c r="BD132" i="1" s="1"/>
  <c r="BD129" i="1" a="1"/>
  <c r="BD129" i="1" s="1"/>
  <c r="AN116" i="1"/>
  <c r="AN113" i="1"/>
  <c r="AN110" i="1"/>
  <c r="AN107" i="1"/>
  <c r="BQ759" i="1"/>
  <c r="BQ753" i="1"/>
  <c r="BQ732" i="1"/>
  <c r="BQ726" i="1"/>
  <c r="BQ705" i="1"/>
  <c r="BQ615" i="1"/>
  <c r="BQ614" i="1"/>
  <c r="BQ613" i="1"/>
  <c r="BQ610" i="1"/>
  <c r="BQ609" i="1"/>
  <c r="BQ608" i="1"/>
  <c r="BQ607" i="1"/>
  <c r="BQ758" i="1"/>
  <c r="BQ757" i="1"/>
  <c r="BQ752" i="1"/>
  <c r="BQ731" i="1"/>
  <c r="BQ730" i="1"/>
  <c r="BQ725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42" i="1"/>
  <c r="BQ641" i="1"/>
  <c r="BQ640" i="1"/>
  <c r="BQ637" i="1"/>
  <c r="BQ636" i="1"/>
  <c r="BQ635" i="1"/>
  <c r="BQ634" i="1"/>
  <c r="BQ700" i="1"/>
  <c r="BQ673" i="1"/>
  <c r="BQ584" i="1"/>
  <c r="BQ582" i="1"/>
  <c r="BQ579" i="1"/>
  <c r="BQ557" i="1"/>
  <c r="BQ555" i="1"/>
  <c r="BQ552" i="1"/>
  <c r="BQ527" i="1"/>
  <c r="BQ471" i="1"/>
  <c r="BQ444" i="1"/>
  <c r="BQ382" i="1"/>
  <c r="BQ380" i="1"/>
  <c r="BQ364" i="1"/>
  <c r="BQ363" i="1"/>
  <c r="BQ362" i="1"/>
  <c r="BQ337" i="1"/>
  <c r="BQ335" i="1"/>
  <c r="BQ331" i="1"/>
  <c r="BQ313" i="1"/>
  <c r="BQ311" i="1"/>
  <c r="BQ308" i="1"/>
  <c r="BQ297" i="1"/>
  <c r="BQ285" i="1"/>
  <c r="BQ653" i="1"/>
  <c r="BQ633" i="1"/>
  <c r="BQ632" i="1"/>
  <c r="BQ631" i="1"/>
  <c r="BQ628" i="1"/>
  <c r="BQ627" i="1"/>
  <c r="BQ626" i="1"/>
  <c r="BQ606" i="1"/>
  <c r="BQ605" i="1"/>
  <c r="BQ603" i="1"/>
  <c r="BQ602" i="1"/>
  <c r="BQ600" i="1"/>
  <c r="BQ597" i="1"/>
  <c r="BQ589" i="1"/>
  <c r="BQ586" i="1"/>
  <c r="BQ575" i="1"/>
  <c r="BQ573" i="1"/>
  <c r="BQ570" i="1"/>
  <c r="BQ562" i="1"/>
  <c r="BQ559" i="1"/>
  <c r="BQ548" i="1"/>
  <c r="BQ546" i="1"/>
  <c r="BQ543" i="1"/>
  <c r="BQ532" i="1"/>
  <c r="BQ531" i="1"/>
  <c r="BQ519" i="1"/>
  <c r="BQ518" i="1"/>
  <c r="BQ512" i="1"/>
  <c r="BQ507" i="1"/>
  <c r="BQ505" i="1"/>
  <c r="BQ492" i="1"/>
  <c r="BQ485" i="1"/>
  <c r="BQ480" i="1"/>
  <c r="BQ478" i="1"/>
  <c r="BQ465" i="1"/>
  <c r="BQ458" i="1"/>
  <c r="BQ453" i="1"/>
  <c r="BQ451" i="1"/>
  <c r="BQ438" i="1"/>
  <c r="BQ431" i="1"/>
  <c r="BQ427" i="1"/>
  <c r="BQ425" i="1"/>
  <c r="BQ424" i="1"/>
  <c r="BQ423" i="1"/>
  <c r="BQ421" i="1"/>
  <c r="BQ414" i="1"/>
  <c r="BQ413" i="1"/>
  <c r="BQ400" i="1"/>
  <c r="BQ398" i="1"/>
  <c r="BQ394" i="1"/>
  <c r="BQ387" i="1"/>
  <c r="BQ386" i="1"/>
  <c r="BQ374" i="1"/>
  <c r="BQ373" i="1"/>
  <c r="BQ372" i="1"/>
  <c r="BQ355" i="1"/>
  <c r="BQ353" i="1"/>
  <c r="BQ349" i="1"/>
  <c r="BQ342" i="1"/>
  <c r="BQ341" i="1"/>
  <c r="BQ328" i="1"/>
  <c r="BQ326" i="1"/>
  <c r="BQ318" i="1"/>
  <c r="BQ315" i="1"/>
  <c r="BQ304" i="1"/>
  <c r="BQ302" i="1"/>
  <c r="BQ299" i="1"/>
  <c r="BQ291" i="1"/>
  <c r="BQ577" i="1"/>
  <c r="BQ523" i="1"/>
  <c r="BQ494" i="1"/>
  <c r="BQ467" i="1"/>
  <c r="BQ440" i="1"/>
  <c r="BQ405" i="1"/>
  <c r="BQ404" i="1"/>
  <c r="BQ377" i="1"/>
  <c r="BQ7" i="1"/>
  <c r="AJ6" i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0" i="1"/>
  <c r="BQ581" i="1"/>
  <c r="BQ572" i="1"/>
  <c r="BQ563" i="1"/>
  <c r="BQ554" i="1"/>
  <c r="BQ545" i="1"/>
  <c r="BQ604" i="1"/>
  <c r="BQ601" i="1"/>
  <c r="BQ596" i="1"/>
  <c r="BQ592" i="1"/>
  <c r="BQ587" i="1"/>
  <c r="BQ583" i="1"/>
  <c r="BQ578" i="1"/>
  <c r="BQ574" i="1"/>
  <c r="BQ569" i="1"/>
  <c r="BQ565" i="1"/>
  <c r="BQ560" i="1"/>
  <c r="BQ556" i="1"/>
  <c r="BQ551" i="1"/>
  <c r="BQ547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17" i="1"/>
  <c r="BQ408" i="1"/>
  <c r="BQ399" i="1"/>
  <c r="BQ390" i="1"/>
  <c r="BQ381" i="1"/>
  <c r="BQ354" i="1"/>
  <c r="BQ345" i="1"/>
  <c r="BQ336" i="1"/>
  <c r="BQ327" i="1"/>
  <c r="BQ310" i="1"/>
  <c r="BQ301" i="1"/>
  <c r="BQ292" i="1"/>
  <c r="BQ290" i="1"/>
  <c r="BQ289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84" i="1"/>
  <c r="BQ379" i="1"/>
  <c r="BQ371" i="1"/>
  <c r="BQ370" i="1"/>
  <c r="BQ361" i="1"/>
  <c r="BQ357" i="1"/>
  <c r="BQ352" i="1"/>
  <c r="BQ348" i="1"/>
  <c r="BQ343" i="1"/>
  <c r="BQ339" i="1"/>
  <c r="BQ334" i="1"/>
  <c r="BQ330" i="1"/>
  <c r="BQ325" i="1"/>
  <c r="BQ323" i="1"/>
  <c r="BQ322" i="1"/>
  <c r="BQ316" i="1"/>
  <c r="BQ312" i="1"/>
  <c r="BQ307" i="1"/>
  <c r="BQ303" i="1"/>
  <c r="BQ298" i="1"/>
  <c r="BQ294" i="1"/>
  <c r="BQ287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33" i="1" a="1"/>
  <c r="BD133" i="1" s="1"/>
  <c r="BD141" i="1" a="1"/>
  <c r="BD141" i="1" s="1"/>
  <c r="BD146" i="1" a="1"/>
  <c r="BD146" i="1" s="1"/>
  <c r="BD140" i="1" a="1"/>
  <c r="BD140" i="1" s="1"/>
  <c r="BD144" i="1" a="1"/>
  <c r="BD144" i="1" s="1"/>
  <c r="AN127" i="1"/>
  <c r="AN120" i="1"/>
  <c r="AN123" i="1"/>
  <c r="AN121" i="1"/>
  <c r="AN126" i="1"/>
  <c r="AN124" i="1"/>
  <c r="BD128" i="1" a="1"/>
  <c r="BD128" i="1" s="1"/>
  <c r="BD125" i="1" a="1"/>
  <c r="BD125" i="1" s="1"/>
  <c r="BD122" i="1" a="1"/>
  <c r="BD122" i="1" s="1"/>
  <c r="BD119" i="1" a="1"/>
  <c r="BD119" i="1" s="1"/>
  <c r="BD165" i="1" a="1"/>
  <c r="BD165" i="1" s="1"/>
  <c r="BD147" i="1" a="1"/>
  <c r="BD147" i="1" s="1"/>
  <c r="BD143" i="1" a="1"/>
  <c r="BD143" i="1" s="1"/>
  <c r="AN128" i="1"/>
  <c r="BD126" i="1" a="1"/>
  <c r="BD126" i="1" s="1"/>
  <c r="AN125" i="1"/>
  <c r="BD123" i="1" a="1"/>
  <c r="BD123" i="1" s="1"/>
  <c r="AN122" i="1"/>
  <c r="BD120" i="1" a="1"/>
  <c r="BD120" i="1" s="1"/>
  <c r="AN119" i="1"/>
  <c r="AN136" i="1"/>
  <c r="BD156" i="1" a="1"/>
  <c r="BD156" i="1" s="1"/>
  <c r="BD145" i="1" a="1"/>
  <c r="BD145" i="1" s="1"/>
  <c r="BD142" i="1" a="1"/>
  <c r="BD142" i="1" s="1"/>
  <c r="BD139" i="1" a="1"/>
  <c r="BD139" i="1" s="1"/>
  <c r="BD159" i="1" a="1"/>
  <c r="BD159" i="1" s="1"/>
  <c r="AN132" i="1"/>
  <c r="AN138" i="1"/>
  <c r="AN137" i="1"/>
  <c r="AN129" i="1"/>
  <c r="AN135" i="1"/>
  <c r="BD134" i="1" a="1"/>
  <c r="BD134" i="1" s="1"/>
  <c r="AN133" i="1"/>
  <c r="BD131" i="1" a="1"/>
  <c r="BD131" i="1" s="1"/>
  <c r="AN130" i="1"/>
  <c r="BD160" i="1" a="1"/>
  <c r="BD160" i="1" s="1"/>
  <c r="BD157" i="1" a="1"/>
  <c r="BD157" i="1" s="1"/>
  <c r="BD155" i="1" a="1"/>
  <c r="BD155" i="1" s="1"/>
  <c r="AN134" i="1"/>
  <c r="AN131" i="1"/>
  <c r="BD162" i="1" a="1"/>
  <c r="BD162" i="1" s="1"/>
  <c r="BD153" i="1" a="1"/>
  <c r="BD153" i="1" s="1"/>
  <c r="BD158" i="1" a="1"/>
  <c r="BD158" i="1" s="1"/>
  <c r="BD150" i="1" a="1"/>
  <c r="BD150" i="1" s="1"/>
  <c r="BD164" i="1" a="1"/>
  <c r="BD164" i="1" s="1"/>
  <c r="BD169" i="1" a="1"/>
  <c r="BD169" i="1" s="1"/>
  <c r="BD163" i="1" a="1"/>
  <c r="BD163" i="1" s="1"/>
  <c r="BD161" i="1" a="1"/>
  <c r="BD161" i="1" s="1"/>
  <c r="BD154" i="1" a="1"/>
  <c r="BD154" i="1" s="1"/>
  <c r="BD152" i="1" a="1"/>
  <c r="BD152" i="1" s="1"/>
  <c r="BD149" i="1" a="1"/>
  <c r="BD149" i="1" s="1"/>
  <c r="BD151" i="1" a="1"/>
  <c r="BD151" i="1" s="1"/>
  <c r="BD148" i="1" a="1"/>
  <c r="BD148" i="1" s="1"/>
  <c r="BD203" i="1" a="1"/>
  <c r="BD203" i="1" s="1"/>
  <c r="BD188" i="1" a="1"/>
  <c r="BD188" i="1" s="1"/>
  <c r="BD168" i="1" a="1"/>
  <c r="BD16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N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N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L106" i="11"/>
  <c r="N106" i="11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D774" i="1" a="1"/>
  <c r="BD774" i="1" s="1"/>
  <c r="BD773" i="1" a="1"/>
  <c r="BD773" i="1" s="1"/>
  <c r="BD772" i="1" a="1"/>
  <c r="BD772" i="1" s="1"/>
  <c r="BD771" i="1" a="1"/>
  <c r="BD771" i="1" s="1"/>
  <c r="BD768" i="1" a="1"/>
  <c r="BD768" i="1" s="1"/>
  <c r="BD767" i="1" a="1"/>
  <c r="BD767" i="1" s="1"/>
  <c r="BD765" i="1" a="1"/>
  <c r="BD765" i="1" s="1"/>
  <c r="BD764" i="1" a="1"/>
  <c r="BD764" i="1" s="1"/>
  <c r="BD762" i="1" a="1"/>
  <c r="BD762" i="1" s="1"/>
  <c r="BD759" i="1" a="1"/>
  <c r="BD759" i="1" s="1"/>
  <c r="BD756" i="1" a="1"/>
  <c r="BD756" i="1" s="1"/>
  <c r="BD755" i="1" a="1"/>
  <c r="BD755" i="1" s="1"/>
  <c r="BD753" i="1" a="1"/>
  <c r="BD753" i="1" s="1"/>
  <c r="BD750" i="1" a="1"/>
  <c r="BD750" i="1" s="1"/>
  <c r="BD748" i="1" a="1"/>
  <c r="BD748" i="1" s="1"/>
  <c r="BD747" i="1" a="1"/>
  <c r="BD747" i="1" s="1"/>
  <c r="BD746" i="1" a="1"/>
  <c r="BD746" i="1" s="1"/>
  <c r="BD744" i="1" a="1"/>
  <c r="BD744" i="1" s="1"/>
  <c r="BD741" i="1" a="1"/>
  <c r="BD741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2" i="1" a="1"/>
  <c r="BD732" i="1" s="1"/>
  <c r="BD731" i="1" a="1"/>
  <c r="BD731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0" i="1" a="1"/>
  <c r="BD720" i="1" s="1"/>
  <c r="BD719" i="1" a="1"/>
  <c r="BD719" i="1" s="1"/>
  <c r="BD717" i="1" a="1"/>
  <c r="BD717" i="1" s="1"/>
  <c r="BD716" i="1" a="1"/>
  <c r="BD716" i="1" s="1"/>
  <c r="BD714" i="1" a="1"/>
  <c r="BD714" i="1" s="1"/>
  <c r="BD711" i="1" a="1"/>
  <c r="BD711" i="1" s="1"/>
  <c r="BD710" i="1" a="1"/>
  <c r="BD710" i="1" s="1"/>
  <c r="BD709" i="1" a="1"/>
  <c r="BD709" i="1" s="1"/>
  <c r="BD707" i="1" a="1"/>
  <c r="BD707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5" i="1" a="1"/>
  <c r="BD685" i="1" s="1"/>
  <c r="BD684" i="1" a="1"/>
  <c r="BD684" i="1" s="1"/>
  <c r="BD683" i="1" a="1"/>
  <c r="BD683" i="1" s="1"/>
  <c r="BD682" i="1" a="1"/>
  <c r="BD682" i="1" s="1"/>
  <c r="BD680" i="1" a="1"/>
  <c r="BD680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3" i="1" a="1"/>
  <c r="BD653" i="1" s="1"/>
  <c r="BD651" i="1" a="1"/>
  <c r="BD651" i="1" s="1"/>
  <c r="BD648" i="1" a="1"/>
  <c r="BD648" i="1" s="1"/>
  <c r="BD646" i="1" a="1"/>
  <c r="BD646" i="1" s="1"/>
  <c r="BD645" i="1" a="1"/>
  <c r="BD645" i="1" s="1"/>
  <c r="BD642" i="1" a="1"/>
  <c r="BD642" i="1" s="1"/>
  <c r="BD639" i="1" a="1"/>
  <c r="BD639" i="1" s="1"/>
  <c r="BD636" i="1" a="1"/>
  <c r="BD636" i="1" s="1"/>
  <c r="BD635" i="1" a="1"/>
  <c r="BD635" i="1" s="1"/>
  <c r="BD634" i="1" a="1"/>
  <c r="BD634" i="1" s="1"/>
  <c r="BD633" i="1" a="1"/>
  <c r="BD633" i="1" s="1"/>
  <c r="BD630" i="1" a="1"/>
  <c r="BD630" i="1" s="1"/>
  <c r="BD628" i="1" a="1"/>
  <c r="BD628" i="1" s="1"/>
  <c r="BD626" i="1" a="1"/>
  <c r="BD626" i="1" s="1"/>
  <c r="BD624" i="1" a="1"/>
  <c r="BD624" i="1" s="1"/>
  <c r="BD621" i="1" a="1"/>
  <c r="BD621" i="1" s="1"/>
  <c r="BD618" i="1" a="1"/>
  <c r="BD618" i="1" s="1"/>
  <c r="BD617" i="1" a="1"/>
  <c r="BD617" i="1" s="1"/>
  <c r="BD615" i="1" a="1"/>
  <c r="BD615" i="1" s="1"/>
  <c r="BD612" i="1" a="1"/>
  <c r="BD612" i="1" s="1"/>
  <c r="BD609" i="1" a="1"/>
  <c r="BD609" i="1" s="1"/>
  <c r="BD606" i="1" a="1"/>
  <c r="BD606" i="1" s="1"/>
  <c r="BD605" i="1" a="1"/>
  <c r="BD605" i="1" s="1"/>
  <c r="BD603" i="1" a="1"/>
  <c r="BD603" i="1" s="1"/>
  <c r="BD600" i="1" a="1"/>
  <c r="BD600" i="1" s="1"/>
  <c r="BD599" i="1" a="1"/>
  <c r="BD599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6" i="1" a="1"/>
  <c r="BD556" i="1" s="1"/>
  <c r="BD554" i="1" a="1"/>
  <c r="BD554" i="1" s="1"/>
  <c r="BD552" i="1" a="1"/>
  <c r="BD552" i="1" s="1"/>
  <c r="BD551" i="1" a="1"/>
  <c r="BD551" i="1" s="1"/>
  <c r="BD546" i="1" a="1"/>
  <c r="BD546" i="1" s="1"/>
  <c r="BD545" i="1" a="1"/>
  <c r="BD545" i="1" s="1"/>
  <c r="BD543" i="1" a="1"/>
  <c r="BD543" i="1" s="1"/>
  <c r="BD542" i="1" a="1"/>
  <c r="BD542" i="1" s="1"/>
  <c r="BD540" i="1" a="1"/>
  <c r="BD540" i="1" s="1"/>
  <c r="BD539" i="1" a="1"/>
  <c r="BD539" i="1" s="1"/>
  <c r="BD538" i="1" a="1"/>
  <c r="BD538" i="1" s="1"/>
  <c r="BD537" i="1" a="1"/>
  <c r="BD537" i="1" s="1"/>
  <c r="BD534" i="1" a="1"/>
  <c r="BD534" i="1" s="1"/>
  <c r="BD533" i="1" a="1"/>
  <c r="BD533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3" i="1" a="1"/>
  <c r="BD523" i="1" s="1"/>
  <c r="BD522" i="1" a="1"/>
  <c r="BD522" i="1" s="1"/>
  <c r="BD519" i="1" a="1"/>
  <c r="BD519" i="1" s="1"/>
  <c r="BD516" i="1" a="1"/>
  <c r="BD516" i="1" s="1"/>
  <c r="BD513" i="1" a="1"/>
  <c r="BD513" i="1" s="1"/>
  <c r="BD512" i="1" a="1"/>
  <c r="BD512" i="1" s="1"/>
  <c r="BD511" i="1" a="1"/>
  <c r="BD511" i="1" s="1"/>
  <c r="BD510" i="1" a="1"/>
  <c r="BD510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500" i="1" a="1"/>
  <c r="BD500" i="1" s="1"/>
  <c r="BD499" i="1" a="1"/>
  <c r="BD499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7" i="1" a="1"/>
  <c r="BD487" i="1" s="1"/>
  <c r="BD485" i="1" a="1"/>
  <c r="BD485" i="1" s="1"/>
  <c r="BD484" i="1" a="1"/>
  <c r="BD484" i="1" s="1"/>
  <c r="BD483" i="1" a="1"/>
  <c r="BD483" i="1" s="1"/>
  <c r="BD481" i="1" a="1"/>
  <c r="BD481" i="1" s="1"/>
  <c r="BD478" i="1" a="1"/>
  <c r="BD478" i="1" s="1"/>
  <c r="BD477" i="1" a="1"/>
  <c r="BD477" i="1" s="1"/>
  <c r="BD475" i="1" a="1"/>
  <c r="BD475" i="1" s="1"/>
  <c r="BD473" i="1" a="1"/>
  <c r="BD473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5" i="1" a="1"/>
  <c r="BD445" i="1" s="1"/>
  <c r="BD444" i="1" a="1"/>
  <c r="BD444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5" i="1" a="1"/>
  <c r="BD425" i="1" s="1"/>
  <c r="BD422" i="1" a="1"/>
  <c r="BD422" i="1" s="1"/>
  <c r="BD421" i="1" a="1"/>
  <c r="BD421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3" i="1" a="1"/>
  <c r="BD413" i="1" s="1"/>
  <c r="BD412" i="1" a="1"/>
  <c r="BD412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4" i="1" a="1"/>
  <c r="BD374" i="1" s="1"/>
  <c r="BD371" i="1" a="1"/>
  <c r="BD371" i="1" s="1"/>
  <c r="BD370" i="1" a="1"/>
  <c r="BD370" i="1" s="1"/>
  <c r="BD369" i="1" a="1"/>
  <c r="BD369" i="1" s="1"/>
  <c r="BD364" i="1" a="1"/>
  <c r="BD364" i="1" s="1"/>
  <c r="BD362" i="1" a="1"/>
  <c r="BD362" i="1" s="1"/>
  <c r="BD361" i="1" a="1"/>
  <c r="BD361" i="1" s="1"/>
  <c r="BD358" i="1" a="1"/>
  <c r="BD358" i="1" s="1"/>
  <c r="BD357" i="1" a="1"/>
  <c r="BD357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3" i="1" a="1"/>
  <c r="BD323" i="1" s="1"/>
  <c r="BD320" i="1" a="1"/>
  <c r="BD320" i="1" s="1"/>
  <c r="BD319" i="1" a="1"/>
  <c r="BD319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0" i="1" a="1"/>
  <c r="BD290" i="1" s="1"/>
  <c r="BD287" i="1" a="1"/>
  <c r="BD287" i="1" s="1"/>
  <c r="BD285" i="1" a="1"/>
  <c r="BD285" i="1" s="1"/>
  <c r="BD284" i="1" a="1"/>
  <c r="BD284" i="1" s="1"/>
  <c r="BD282" i="1" a="1"/>
  <c r="BD282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6" i="1" a="1"/>
  <c r="BD246" i="1" s="1"/>
  <c r="BD245" i="1" a="1"/>
  <c r="BD245" i="1" s="1"/>
  <c r="BD244" i="1" a="1"/>
  <c r="BD244" i="1" s="1"/>
  <c r="BD241" i="1" a="1"/>
  <c r="BD241" i="1" s="1"/>
  <c r="BD239" i="1" a="1"/>
  <c r="BD239" i="1" s="1"/>
  <c r="BD238" i="1" a="1"/>
  <c r="BD238" i="1" s="1"/>
  <c r="BD237" i="1" a="1"/>
  <c r="BD237" i="1" s="1"/>
  <c r="BD235" i="1" a="1"/>
  <c r="BD235" i="1" s="1"/>
  <c r="BD232" i="1" a="1"/>
  <c r="BD232" i="1" s="1"/>
  <c r="BD231" i="1" a="1"/>
  <c r="BD231" i="1" s="1"/>
  <c r="BD228" i="1" a="1"/>
  <c r="BD228" i="1" s="1"/>
  <c r="BD226" i="1" a="1"/>
  <c r="BD226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6" i="1" a="1"/>
  <c r="BD186" i="1" s="1"/>
  <c r="BD137" i="1" a="1"/>
  <c r="BD137" i="1" s="1"/>
  <c r="BD136" i="1" a="1"/>
  <c r="BD136" i="1" s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7" i="11" l="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<sst xmlns="http://schemas.openxmlformats.org/spreadsheetml/2006/main" count="5083" uniqueCount="1483">
  <si>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</si>
  <si>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</si>
  <si>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</si>
  <si>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</si>
  <si>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</si>
  <si>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</si>
  <si>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</si>
  <si>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</si>
  <si>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</si>
  <si>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</si>
  <si>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</si>
  <si>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</si>
  <si>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</si>
  <si>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</si>
  <si>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</si>
  <si>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</si>
  <si>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</si>
  <si>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</si>
  <si>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</si>
  <si>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</si>
  <si>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</si>
  <si>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</si>
  <si>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</si>
  <si>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</si>
  <si>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</si>
  <si>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</si>
  <si>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</si>
  <si>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</si>
  <si>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</si>
  <si>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</si>
  <si>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</si>
  <si>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</si>
  <si>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</si>
  <si>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</si>
  <si>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</si>
  <si>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</si>
  <si>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</si>
  <si>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</si>
  <si>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</si>
  <si>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</si>
  <si>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</si>
  <si>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</si>
  <si>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</si>
  <si>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</si>
  <si>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</si>
  <si>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</si>
  <si>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</si>
  <si>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</si>
  <si>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</si>
  <si>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</si>
  <si>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</si>
  <si>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</si>
  <si>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</si>
  <si>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</si>
  <si>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</si>
  <si>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</si>
  <si>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</si>
  <si>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</si>
  <si>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</si>
  <si>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</si>
  <si>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</si>
  <si>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</si>
  <si>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</si>
  <si>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</si>
  <si>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</si>
  <si>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</si>
  <si>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</si>
  <si>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</si>
  <si>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</si>
  <si>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</si>
  <si>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</si>
  <si>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</si>
  <si>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</si>
  <si>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</si>
  <si>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</si>
  <si>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</si>
  <si>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</si>
  <si>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</si>
  <si>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</si>
  <si>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</si>
  <si>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</si>
  <si>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</si>
  <si>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</si>
  <si>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</si>
  <si>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</si>
  <si>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</si>
  <si>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</si>
  <si>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</si>
  <si>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</si>
  <si>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</si>
  <si>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</si>
  <si>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</si>
  <si>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</si>
  <si>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</si>
  <si>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</si>
  <si>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</si>
  <si>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</si>
  <si>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</si>
  <si>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</si>
  <si>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</si>
  <si>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</si>
  <si>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</si>
  <si>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</si>
  <si>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</si>
  <si>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</si>
  <si>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</si>
  <si>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</si>
  <si>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</si>
  <si>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</si>
  <si>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</si>
  <si>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</si>
  <si>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</si>
  <si>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</si>
  <si>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</si>
  <si>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</si>
  <si>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</si>
  <si>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</si>
  <si>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</si>
  <si>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</si>
  <si>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</si>
  <si>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</si>
  <si>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</si>
  <si>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</si>
  <si>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</si>
  <si>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</si>
  <si>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</si>
  <si>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</si>
  <si>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</si>
  <si>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</si>
  <si>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</si>
  <si>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</si>
  <si>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</si>
  <si>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</si>
  <si>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</si>
  <si>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</si>
  <si>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</si>
  <si>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</si>
  <si>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</si>
  <si>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</si>
  <si>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</si>
  <si>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</si>
  <si>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</si>
  <si>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</si>
  <si>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</si>
  <si>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</si>
  <si>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</si>
  <si>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</si>
  <si>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</si>
  <si>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</si>
  <si>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</si>
  <si>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</si>
  <si>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</si>
  <si>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</si>
  <si>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</si>
  <si>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</si>
  <si>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</si>
  <si>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</si>
  <si>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</si>
  <si>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</si>
  <si>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</si>
  <si>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</si>
  <si>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</si>
  <si>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</si>
  <si>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</si>
  <si>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</si>
  <si>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</si>
  <si>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</si>
  <si>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</si>
  <si>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</si>
  <si>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</si>
  <si>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</si>
  <si>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</si>
  <si>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</si>
  <si>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</si>
  <si>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</si>
  <si>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</si>
  <si>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</si>
  <si>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</si>
  <si>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</si>
  <si>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</si>
  <si>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</si>
  <si>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</si>
  <si>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</si>
  <si>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</si>
  <si>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</si>
  <si>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</si>
  <si>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</si>
  <si>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</si>
  <si>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</si>
  <si>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</si>
  <si>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</si>
  <si>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</si>
  <si>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</si>
  <si>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</si>
  <si>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</si>
  <si>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</si>
  <si>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</si>
  <si>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</si>
  <si>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</si>
  <si>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</si>
  <si>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</si>
  <si>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</si>
  <si>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</si>
  <si>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</si>
  <si>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</si>
  <si>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</si>
  <si>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</si>
  <si>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</si>
  <si>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</si>
  <si>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</si>
  <si>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</si>
  <si>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</si>
  <si>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</si>
  <si>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</si>
  <si>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</si>
  <si>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</si>
  <si>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</si>
  <si>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</si>
  <si>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</si>
  <si>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</si>
  <si>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</si>
  <si>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</si>
  <si>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</si>
  <si>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</si>
  <si>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</si>
  <si>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</si>
  <si>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</si>
  <si>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</si>
  <si>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</si>
  <si>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</si>
  <si>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</si>
  <si>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</si>
  <si>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</si>
  <si>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</si>
  <si>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</si>
  <si>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</si>
  <si>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</si>
  <si>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</si>
  <si>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</si>
  <si>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</si>
  <si>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</si>
  <si>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</si>
  <si>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</si>
  <si>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</si>
  <si>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</si>
  <si>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</si>
  <si>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</si>
  <si>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</si>
  <si>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</si>
  <si>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</si>
  <si>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</si>
  <si>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</si>
  <si>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</si>
  <si>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</si>
  <si>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</si>
  <si>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</si>
  <si>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</si>
  <si>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</si>
  <si>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</si>
  <si>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</si>
  <si>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</si>
  <si>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</si>
  <si>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</si>
  <si>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</si>
  <si>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</si>
  <si>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</si>
  <si>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</si>
  <si>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</si>
  <si>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</si>
  <si>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</si>
  <si>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</si>
  <si>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</si>
  <si>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</si>
  <si>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</si>
  <si>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</si>
  <si>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</si>
  <si>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</si>
  <si>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</si>
  <si>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</si>
  <si>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</si>
  <si>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</si>
  <si>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</si>
  <si>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</si>
  <si>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</si>
  <si>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</si>
  <si>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</si>
  <si>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</si>
  <si>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</si>
  <si>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</si>
  <si>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</si>
  <si>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</si>
  <si>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</si>
  <si>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</si>
  <si>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</si>
  <si>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</si>
  <si>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</si>
  <si>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</si>
  <si>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</si>
  <si>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</si>
  <si>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</si>
  <si>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</si>
  <si>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</si>
  <si>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</si>
  <si>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</si>
  <si>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</si>
  <si>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</si>
  <si>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</si>
  <si>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</si>
  <si>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</si>
  <si>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</si>
  <si>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</si>
  <si>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</si>
  <si>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</si>
  <si>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</si>
  <si>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</si>
  <si>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</si>
  <si>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</si>
  <si>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</si>
  <si>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</si>
  <si>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</si>
  <si>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</si>
  <si>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</si>
  <si>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</si>
  <si>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</si>
  <si>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</si>
  <si>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</si>
  <si>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</si>
  <si>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</si>
  <si>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</si>
  <si>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</si>
  <si>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</si>
  <si>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</si>
  <si>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</si>
  <si>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</si>
  <si>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</si>
  <si>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</si>
  <si>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</si>
  <si>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</si>
  <si>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</si>
  <si>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</si>
  <si>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</si>
  <si>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</si>
  <si>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</si>
  <si>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</si>
  <si>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</si>
  <si>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</si>
  <si>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</si>
  <si>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</si>
  <si>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</si>
  <si>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</si>
  <si>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</si>
  <si>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</si>
  <si>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</si>
  <si>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</si>
  <si>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</si>
  <si>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</si>
  <si>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</si>
  <si>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</si>
  <si>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</si>
  <si>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</si>
  <si>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</si>
  <si>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</si>
  <si>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</si>
  <si>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</si>
  <si>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</si>
  <si>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</si>
  <si>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</si>
  <si>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</si>
  <si>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</si>
  <si>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</si>
  <si>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</si>
  <si>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</si>
  <si>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</si>
  <si>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</si>
  <si>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</si>
  <si>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</si>
  <si>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</si>
  <si>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</si>
  <si>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</si>
  <si>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</si>
  <si>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</si>
  <si>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</si>
  <si>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</si>
  <si>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</si>
  <si>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</si>
  <si>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</si>
  <si>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</si>
  <si>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</si>
  <si>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</si>
  <si>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</si>
  <si>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</si>
  <si>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</si>
  <si>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</si>
  <si>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</si>
  <si>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</si>
  <si>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</si>
  <si>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</si>
  <si>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</si>
  <si>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</si>
  <si>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</si>
  <si>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</si>
  <si>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</si>
  <si>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</si>
  <si>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</si>
  <si>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</si>
  <si>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</si>
  <si>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</si>
  <si>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</si>
  <si>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</si>
  <si>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</si>
  <si>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</si>
  <si>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</si>
  <si>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</si>
  <si>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</si>
  <si>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</si>
  <si>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</si>
  <si>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</si>
  <si>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</si>
  <si>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</si>
  <si>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</si>
  <si>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</si>
  <si>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</si>
  <si>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</si>
  <si>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</si>
  <si>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</si>
  <si>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</si>
  <si>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</si>
  <si>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</si>
  <si>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</si>
  <si>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</si>
  <si>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</si>
  <si>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</si>
  <si>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</si>
  <si>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</si>
  <si>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</si>
  <si>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</si>
  <si>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</si>
  <si>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</si>
  <si>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</si>
  <si>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</si>
  <si>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</si>
  <si>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</si>
  <si>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</si>
  <si>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</si>
  <si>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</si>
  <si>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</si>
  <si>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</si>
  <si>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</si>
  <si>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</si>
  <si>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</si>
  <si>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</si>
  <si>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</si>
  <si>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</si>
  <si>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</si>
  <si>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</si>
  <si>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</si>
  <si>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</si>
  <si>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</si>
  <si>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</si>
  <si>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</si>
  <si>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</si>
  <si>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</si>
  <si>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</si>
  <si>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</si>
  <si>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</si>
  <si>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</si>
  <si>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</si>
  <si>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</si>
  <si>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</si>
  <si>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</si>
  <si>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</si>
  <si>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</si>
  <si>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</si>
  <si>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</si>
  <si>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</si>
  <si>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</si>
  <si>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</si>
  <si>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</si>
  <si>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</si>
  <si>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</si>
  <si>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</si>
  <si>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</si>
  <si>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</si>
  <si>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</si>
  <si>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</si>
  <si>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</si>
  <si>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</si>
  <si>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</si>
  <si>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</si>
  <si>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</si>
  <si>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</si>
  <si>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</si>
  <si>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</si>
  <si>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</si>
  <si>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</si>
  <si>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</si>
  <si>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</si>
  <si>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</si>
  <si>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</si>
  <si>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</si>
  <si>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</si>
  <si>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</si>
  <si>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</si>
  <si>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</si>
  <si>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</si>
  <si>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</si>
  <si>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</si>
  <si>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</si>
  <si>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</si>
  <si>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</si>
  <si>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</si>
  <si>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</si>
  <si>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</si>
  <si>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</si>
  <si>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</si>
  <si>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</si>
  <si>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</si>
  <si>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</si>
  <si>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</si>
  <si>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</si>
  <si>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</si>
  <si>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</si>
  <si>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</si>
  <si>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</si>
  <si>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</si>
  <si>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</si>
  <si>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</si>
  <si>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</si>
  <si>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</si>
  <si>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</si>
  <si>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</si>
  <si>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</si>
  <si>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</si>
  <si>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</si>
  <si>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</si>
  <si>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</si>
  <si>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</si>
  <si>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</si>
  <si>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</si>
  <si>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</si>
  <si>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</si>
  <si>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</si>
  <si>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</si>
  <si>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</si>
  <si>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</si>
  <si>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</si>
  <si>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</si>
  <si>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</si>
  <si>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</si>
  <si>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</si>
  <si>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</si>
  <si>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</si>
  <si>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</si>
  <si>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</si>
  <si>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</si>
  <si>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</si>
  <si>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</si>
  <si>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</si>
  <si>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</si>
  <si>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</si>
  <si>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</si>
  <si>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</si>
  <si>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</si>
  <si>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</si>
  <si>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</si>
  <si>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</si>
  <si>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</si>
  <si>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</si>
  <si>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</si>
  <si>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</si>
  <si>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</si>
  <si>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</si>
  <si>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</si>
  <si>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</si>
  <si>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</si>
  <si>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</si>
  <si>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</si>
  <si>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</si>
  <si>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</si>
  <si>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</si>
  <si>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</si>
  <si>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</si>
  <si>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</si>
  <si>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</si>
  <si>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</si>
  <si>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</si>
  <si>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</si>
  <si>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</si>
  <si>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</si>
  <si>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</si>
  <si>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</si>
  <si>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</si>
  <si>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</si>
  <si>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</si>
  <si>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</si>
  <si>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</si>
  <si>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</si>
  <si>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</si>
  <si>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</si>
  <si>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</si>
  <si>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</si>
  <si>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</si>
  <si>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</si>
  <si>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</si>
  <si>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</si>
  <si>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</si>
  <si>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</si>
  <si>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</si>
  <si>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</si>
  <si>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</si>
  <si>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</si>
  <si>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</si>
  <si>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</si>
  <si>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</si>
  <si>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</si>
  <si>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</si>
  <si>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</si>
  <si>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</si>
  <si>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</si>
  <si>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</si>
  <si>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</si>
  <si>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</si>
  <si>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</si>
  <si>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</si>
  <si>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</si>
  <si>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</si>
  <si>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</si>
  <si>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</si>
  <si>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</si>
  <si>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</si>
  <si>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</si>
  <si>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</si>
  <si>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</si>
  <si>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</si>
  <si>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</si>
  <si>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</si>
  <si>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</si>
  <si>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</si>
  <si>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</si>
  <si>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</si>
  <si>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</si>
  <si>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</si>
  <si>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</si>
  <si>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</si>
  <si>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</si>
  <si>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</si>
  <si>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</si>
  <si>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</si>
  <si>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</si>
  <si>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</si>
  <si>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</si>
  <si>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</si>
  <si>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</si>
  <si>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</si>
  <si>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</si>
  <si>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</si>
  <si>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</si>
  <si>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</si>
  <si>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</si>
  <si>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</si>
  <si>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</si>
  <si>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</si>
  <si>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</si>
  <si>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</si>
  <si>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</si>
  <si>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</si>
  <si>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</si>
  <si>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</si>
  <si>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</si>
  <si>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</si>
  <si>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</si>
  <si>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</si>
  <si>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</si>
  <si>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</si>
  <si>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</si>
  <si>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</si>
  <si>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</si>
  <si>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</si>
  <si>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</si>
  <si>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</si>
  <si>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</si>
  <si>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</si>
  <si>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</si>
  <si>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</si>
  <si>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</si>
  <si>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</si>
  <si>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</si>
  <si>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</si>
  <si>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</si>
  <si>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</si>
  <si>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</si>
  <si>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</si>
  <si>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</si>
  <si>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</si>
  <si>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</si>
  <si>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</si>
  <si>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</si>
  <si>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</si>
  <si>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</si>
  <si>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</si>
  <si>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</si>
  <si>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</si>
  <si>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</si>
  <si>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</si>
  <si>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</si>
  <si>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</si>
  <si>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</si>
  <si>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</si>
  <si>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</si>
  <si>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</si>
  <si>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</si>
  <si>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</si>
  <si>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</si>
  <si>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</si>
  <si>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</si>
  <si>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</si>
  <si>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</si>
  <si>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</si>
  <si>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</si>
  <si>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</si>
  <si>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</si>
  <si>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</si>
  <si>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</si>
  <si>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</si>
  <si>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</si>
  <si>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</si>
  <si>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</si>
  <si>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</si>
  <si>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</si>
  <si>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</si>
  <si>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</si>
  <si>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</si>
  <si>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</si>
  <si>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</si>
  <si>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</si>
  <si>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</si>
  <si>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</si>
  <si>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</si>
  <si>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</si>
  <si>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</si>
  <si>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</si>
  <si>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</si>
  <si>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</si>
  <si>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</si>
  <si>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</si>
  <si>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</si>
  <si>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</si>
  <si>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</si>
  <si>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</si>
  <si>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</si>
  <si>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</si>
  <si>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</si>
  <si>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</si>
  <si>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</si>
  <si>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</si>
  <si>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</si>
  <si>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</si>
  <si>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</si>
  <si>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</si>
  <si>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</si>
  <si>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</si>
  <si>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</si>
  <si>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</si>
  <si>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</si>
  <si>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</si>
  <si>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</si>
  <si>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</si>
  <si>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</si>
  <si>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</si>
  <si>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</si>
  <si>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</si>
  <si>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</si>
  <si>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</si>
  <si>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</si>
  <si>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</si>
  <si>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</si>
  <si>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</si>
  <si>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</si>
  <si>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</si>
  <si>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</si>
  <si>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</si>
  <si>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</si>
  <si>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</si>
  <si>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</si>
  <si>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</si>
  <si>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</si>
  <si>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</si>
  <si>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</si>
  <si>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</si>
  <si>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</si>
  <si>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</si>
  <si>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</si>
  <si>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</si>
  <si>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</si>
  <si>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</si>
  <si>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</si>
  <si>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</si>
  <si>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</si>
  <si>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</si>
  <si>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</si>
  <si>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</si>
  <si>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</si>
  <si>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</si>
  <si>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</si>
  <si>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</si>
  <si>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</si>
  <si>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</si>
  <si>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</si>
  <si>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</si>
  <si>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</si>
  <si>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</si>
  <si>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</si>
  <si>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</si>
  <si>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</si>
  <si>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</si>
  <si>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</si>
  <si>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</si>
  <si>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</si>
  <si>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</si>
  <si>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</si>
  <si>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</si>
  <si>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</si>
  <si>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</si>
  <si>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</si>
  <si>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</si>
  <si>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</si>
  <si>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</si>
  <si>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</si>
  <si>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</si>
  <si>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</si>
  <si>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</si>
  <si>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</si>
  <si>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</si>
  <si>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</si>
  <si>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</si>
  <si>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</si>
  <si>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</si>
  <si>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</si>
  <si>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</si>
  <si>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</si>
  <si>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</si>
  <si>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</si>
  <si>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</si>
  <si>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</si>
  <si>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</si>
  <si>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</si>
  <si>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</si>
  <si>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</si>
  <si>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</si>
  <si>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</si>
  <si>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</si>
  <si>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</si>
  <si>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</si>
  <si>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</si>
  <si>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</si>
  <si>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</si>
  <si>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</si>
  <si>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</si>
  <si>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</si>
  <si>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</si>
  <si>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</si>
  <si>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</si>
  <si>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</si>
  <si>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</si>
  <si>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</si>
  <si>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</si>
  <si>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</si>
  <si>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</si>
  <si>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</si>
  <si>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</si>
  <si>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</si>
  <si>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</si>
  <si>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</si>
  <si>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</si>
  <si>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</si>
  <si>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</si>
  <si>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</si>
  <si>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</si>
  <si>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</si>
  <si>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</si>
  <si>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</si>
  <si>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</si>
  <si>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</si>
  <si>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</si>
  <si>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</si>
  <si>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</si>
  <si>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</si>
  <si>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</si>
  <si>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</si>
  <si>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</si>
  <si>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</si>
  <si>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</si>
  <si>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</si>
  <si>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</si>
  <si>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</si>
  <si>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</si>
  <si>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</si>
  <si>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</si>
  <si>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</si>
  <si>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</si>
  <si>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</si>
  <si>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</si>
  <si>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</si>
  <si>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</si>
  <si>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</si>
  <si>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</si>
  <si>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</si>
  <si>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</si>
  <si>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</si>
  <si>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</si>
  <si>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</si>
  <si>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</si>
  <si>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</si>
  <si>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</si>
  <si>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</si>
  <si>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</si>
  <si>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</si>
  <si>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</si>
  <si>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</si>
  <si>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</si>
  <si>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</si>
  <si>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</si>
  <si>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</si>
  <si>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</si>
  <si>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</si>
  <si>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</si>
  <si>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</si>
  <si>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</si>
  <si>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</si>
  <si>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</si>
  <si>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</si>
  <si>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</si>
  <si>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</si>
  <si>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</si>
  <si>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</si>
  <si>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</si>
  <si>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</si>
  <si>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</si>
  <si>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</si>
  <si>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</si>
  <si>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</si>
  <si>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</si>
  <si>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</si>
  <si>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</si>
  <si>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</si>
  <si>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</si>
  <si>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</si>
  <si>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</si>
  <si>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</si>
  <si>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</si>
  <si>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</si>
  <si>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</si>
  <si>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</si>
  <si>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</si>
  <si>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</si>
  <si>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</si>
  <si>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</si>
  <si>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</si>
  <si>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</si>
  <si>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</si>
  <si>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</si>
  <si>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</si>
  <si>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</si>
  <si>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</si>
  <si>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</si>
  <si>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</si>
  <si>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</si>
  <si>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</si>
  <si>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</si>
  <si>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</si>
  <si>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</si>
  <si>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</si>
  <si>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</si>
  <si>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</si>
  <si>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</si>
  <si>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</si>
  <si>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</si>
  <si>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</si>
  <si>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</si>
  <si>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</si>
  <si>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</si>
  <si>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</si>
  <si>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</si>
  <si>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</si>
  <si>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</si>
  <si>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</si>
  <si>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</si>
  <si>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</si>
  <si>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</si>
  <si>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</si>
  <si>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</si>
  <si>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</si>
  <si>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</si>
  <si>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</si>
  <si>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</si>
  <si>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</si>
  <si>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</si>
  <si>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</si>
  <si>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</si>
  <si>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</si>
  <si>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</si>
  <si>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</si>
  <si>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</si>
  <si>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</si>
  <si>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</si>
  <si>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</si>
  <si>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</si>
  <si>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</si>
  <si>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</si>
  <si>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</si>
  <si>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</si>
  <si>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</si>
  <si>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</si>
  <si>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</si>
  <si>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</si>
  <si>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</si>
  <si>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</si>
  <si>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</si>
  <si>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</si>
  <si>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</si>
  <si>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</si>
  <si>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</si>
  <si>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</si>
  <si>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</si>
  <si>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</si>
  <si>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</si>
  <si>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</si>
  <si>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</si>
  <si>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</si>
  <si>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</si>
  <si>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</si>
  <si>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</si>
  <si>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</si>
  <si>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</si>
  <si>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</si>
  <si>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</si>
  <si>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</si>
  <si>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</si>
  <si>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</si>
  <si>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</si>
  <si>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</si>
  <si>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</si>
  <si>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</si>
  <si>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</si>
  <si>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</si>
  <si>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</si>
  <si>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</si>
  <si>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</si>
  <si>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</si>
  <si>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</si>
  <si>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</si>
  <si>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</si>
  <si>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</si>
  <si>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</si>
  <si>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</si>
  <si>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</si>
  <si>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</si>
  <si>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</si>
  <si>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</si>
  <si>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</si>
  <si>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</si>
  <si>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</si>
  <si>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</si>
  <si>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</si>
  <si>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</si>
  <si>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</si>
  <si>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</si>
  <si>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</si>
  <si>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</si>
  <si>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</si>
  <si>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</si>
  <si>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</si>
  <si>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</si>
  <si>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</si>
  <si>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</si>
  <si>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</si>
  <si>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</si>
  <si>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</si>
  <si>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</si>
  <si>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</si>
  <si>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</si>
  <si>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</si>
  <si>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</si>
  <si>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</si>
  <si>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</si>
  <si>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</si>
  <si>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</si>
  <si>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</si>
  <si>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</si>
  <si>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</si>
  <si>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</si>
  <si>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</si>
  <si>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</si>
  <si>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</si>
  <si>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</si>
  <si>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</si>
  <si>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</si>
  <si>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</si>
  <si>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</si>
  <si>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</si>
  <si>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</si>
  <si>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</si>
  <si>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</si>
  <si>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</si>
  <si>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</si>
  <si>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</si>
  <si>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</si>
  <si>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</si>
  <si>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</si>
  <si>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</si>
  <si>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</si>
  <si>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</si>
  <si>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</si>
  <si>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</si>
  <si>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</si>
  <si>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</si>
  <si>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</si>
  <si>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</si>
  <si>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</si>
  <si>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</si>
  <si>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</si>
  <si>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</si>
  <si>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</si>
  <si>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</si>
  <si>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</si>
  <si>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</si>
  <si>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</si>
  <si>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</si>
  <si>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</si>
  <si>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</si>
  <si>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</si>
  <si>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</si>
  <si>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</si>
  <si>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</si>
  <si>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</si>
  <si>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</si>
  <si>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</si>
  <si>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</si>
  <si>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</si>
  <si>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</si>
  <si>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</si>
  <si>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</si>
  <si>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</si>
  <si>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</si>
  <si>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</si>
  <si>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</si>
  <si>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</si>
  <si>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</si>
  <si>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</si>
  <si>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</si>
  <si>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</si>
  <si>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</si>
  <si>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</si>
  <si>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</si>
  <si>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</si>
  <si>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</si>
  <si>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</si>
  <si>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</si>
  <si>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</si>
  <si>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</si>
  <si>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</si>
  <si>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</si>
  <si>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</si>
  <si>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</si>
  <si>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</si>
  <si>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</si>
  <si>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</si>
  <si>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</si>
  <si>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</si>
  <si>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</si>
  <si>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</si>
  <si>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</si>
  <si>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</si>
  <si>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</si>
  <si>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</si>
  <si>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</si>
  <si>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</si>
  <si>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</si>
  <si>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</si>
  <si>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</si>
  <si>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</si>
  <si>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</si>
  <si>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</si>
  <si>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</si>
  <si>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</si>
  <si>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</si>
  <si>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</si>
  <si>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</si>
  <si>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</si>
  <si>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</si>
  <si>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</si>
  <si>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</si>
  <si>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</si>
  <si>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</si>
  <si>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</si>
  <si>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</si>
  <si>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</si>
  <si>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</si>
  <si>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</si>
  <si>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</si>
  <si>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</si>
  <si>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</si>
  <si>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</si>
  <si>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</si>
  <si>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</si>
  <si>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</si>
  <si>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</si>
  <si>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</si>
  <si>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</si>
  <si>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</si>
  <si>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</si>
  <si>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</si>
  <si>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</si>
  <si>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</si>
  <si>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</si>
  <si>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</si>
  <si>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</si>
  <si>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</si>
  <si>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</si>
  <si>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</si>
  <si>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</si>
  <si>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</si>
  <si>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</si>
  <si>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</si>
  <si>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</si>
  <si>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</si>
  <si>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</si>
  <si>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</si>
  <si>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</si>
  <si>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</si>
  <si>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</si>
  <si>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</si>
  <si>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</si>
  <si>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</si>
  <si>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</si>
  <si>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</si>
  <si>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</si>
  <si>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</si>
  <si>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</si>
  <si>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</si>
  <si>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</si>
  <si>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</si>
  <si>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</si>
  <si>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</si>
  <si>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</si>
  <si>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</si>
  <si>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</si>
  <si>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</si>
  <si>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</si>
  <si>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</si>
  <si>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</si>
  <si>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</si>
  <si>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</si>
  <si>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</si>
  <si>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</si>
  <si>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</si>
  <si>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</si>
  <si>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</si>
  <si>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</si>
  <si>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</si>
  <si>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</si>
  <si>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</si>
  <si>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</si>
  <si>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</si>
  <si>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</si>
  <si>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</si>
  <si>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</si>
  <si>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</si>
  <si>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</si>
  <si>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</si>
  <si>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</si>
  <si>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</si>
  <si>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</si>
  <si>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</si>
  <si>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</si>
  <si>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</si>
  <si>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</si>
  <si>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</si>
  <si>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</si>
  <si>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</si>
  <si>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</si>
  <si>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</si>
  <si>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</si>
  <si>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</si>
  <si>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</si>
  <si>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</si>
  <si>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</si>
  <si>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</si>
  <si>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</si>
  <si>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</si>
  <si>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</si>
  <si>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</si>
  <si>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</si>
  <si>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</si>
  <si>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</si>
  <si>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</si>
  <si>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</si>
  <si>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</si>
  <si>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</si>
  <si>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</si>
  <si>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</si>
  <si>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</si>
  <si>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</si>
  <si>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</si>
  <si>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</si>
  <si>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</si>
  <si>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</si>
  <si>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</si>
  <si>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</si>
  <si>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</si>
  <si>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</si>
  <si>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</si>
  <si>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</si>
  <si>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</si>
  <si>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</si>
  <si>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</si>
  <si>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</si>
  <si>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</si>
  <si>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</si>
  <si>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</si>
  <si>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</si>
  <si>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</si>
  <si>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</si>
  <si>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</si>
  <si>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</si>
  <si>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</si>
  <si>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</si>
  <si>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</si>
  <si>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</si>
  <si>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</si>
  <si>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</si>
  <si>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</si>
  <si>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</si>
  <si>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</si>
  <si>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</si>
  <si>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</si>
  <si>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</si>
  <si>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</si>
  <si>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</si>
  <si>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</si>
  <si>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</si>
  <si>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</si>
  <si>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</si>
  <si>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</si>
  <si>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</si>
  <si>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</si>
  <si>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</si>
  <si>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</si>
  <si>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</si>
  <si>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</si>
  <si>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</si>
  <si>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</si>
  <si>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</si>
  <si>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</si>
  <si>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</si>
  <si>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</si>
  <si>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</si>
  <si>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</si>
  <si>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</si>
  <si>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</si>
  <si>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</si>
  <si>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</si>
  <si>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</si>
  <si>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</si>
  <si>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</si>
  <si>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</si>
  <si>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</si>
  <si>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</si>
  <si>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</si>
  <si>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</si>
  <si>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</si>
  <si>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</si>
  <si>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</si>
  <si>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</si>
  <si>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</si>
  <si>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</si>
  <si>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</si>
  <si>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</si>
  <si>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</si>
  <si>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</si>
  <si>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</si>
  <si>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</si>
  <si>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</si>
  <si>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</si>
  <si>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</si>
  <si>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</si>
  <si>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</si>
  <si>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</si>
  <si>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</si>
  <si>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</si>
  <si>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</si>
  <si>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</si>
  <si>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</si>
  <si>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</si>
  <si>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</si>
  <si>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</si>
  <si>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</si>
  <si>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</si>
  <si>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</si>
  <si>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</si>
  <si>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</si>
  <si>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</si>
  <si>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</si>
  <si>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</si>
  <si>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</si>
  <si>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</si>
  <si>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</si>
  <si>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</si>
  <si>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</si>
  <si>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</si>
  <si>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</si>
  <si>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</si>
  <si>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</si>
  <si>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</si>
  <si>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</si>
  <si>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</si>
  <si>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</si>
  <si>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</si>
  <si>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</si>
  <si>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</si>
  <si>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</si>
  <si>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</si>
  <si>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</si>
  <si>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</si>
  <si>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</si>
  <si>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>TRMS</t>
  </si>
  <si>
    <t>Solda no AMV SUL</t>
  </si>
  <si>
    <t>Descarga de barra curta e dormentes</t>
  </si>
  <si>
    <t>Anisio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</si>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</sst>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8" totalsRowShown="0" headerRowDxfId="105" totalsRowDxfId="104" tableBorderDxfId="103">
  <autoFilter ref="A5:BS778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8"/>
  <sheetViews>
    <sheetView tabSelected="1" zoomScaleNormal="100" workbookViewId="0">
      <pane xSplit="6" topLeftCell="T63" activePane="topRight" state="frozen"/>
      <selection pane="topRight" activeCell="B80" sqref="B80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7" t="s">
        <v>1170</v>
      </c>
      <c r="AJ1" s="238"/>
      <c r="AK1" s="238"/>
      <c r="AL1" s="238"/>
      <c r="AM1" s="238"/>
      <c r="AN1" s="238"/>
      <c r="AO1" s="238"/>
      <c r="AP1" s="238"/>
      <c r="AQ1" s="238"/>
      <c r="AR1" s="239"/>
      <c r="AS1" s="239"/>
      <c r="AT1" s="239"/>
      <c r="AU1" s="239"/>
      <c r="AV1" s="239"/>
      <c r="AW1" s="239"/>
      <c r="AX1" s="238"/>
      <c r="AY1" s="238"/>
      <c r="AZ1" s="238"/>
      <c r="BA1" s="238"/>
      <c r="BB1" s="238"/>
      <c r="BC1" s="238"/>
      <c r="BD1" s="238"/>
      <c r="BE1" s="238"/>
      <c r="BF1" s="240"/>
      <c r="BG1" s="3"/>
      <c r="BH1" s="241" t="s">
        <v>1171</v>
      </c>
      <c r="BI1" s="242"/>
      <c r="BJ1" s="243"/>
      <c r="BK1" s="244"/>
      <c r="BL1" s="43"/>
      <c r="BM1" s="234" t="s">
        <v>1172</v>
      </c>
      <c r="BN1" s="235"/>
      <c r="BO1" s="235"/>
      <c r="BP1" s="235"/>
      <c r="BQ1" s="235"/>
      <c r="BR1" s="235"/>
      <c r="BS1" s="236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7" t="s">
        <v>1173</v>
      </c>
      <c r="AJ2" s="238"/>
      <c r="AK2" s="238"/>
      <c r="AL2" s="238"/>
      <c r="AM2" s="238"/>
      <c r="AN2" s="238"/>
      <c r="AO2" s="238"/>
      <c r="AP2" s="238"/>
      <c r="AQ2" s="240"/>
      <c r="AR2" s="159"/>
      <c r="AS2" s="252" t="s">
        <v>1176</v>
      </c>
      <c r="AT2" s="239"/>
      <c r="AU2" s="239"/>
      <c r="AV2" s="239"/>
      <c r="AW2" s="239"/>
      <c r="AX2" s="238"/>
      <c r="AY2" s="240"/>
      <c r="AZ2" s="4"/>
      <c r="BA2" s="231" t="s">
        <v>1177</v>
      </c>
      <c r="BB2" s="233"/>
      <c r="BC2" s="237" t="s">
        <v>1174</v>
      </c>
      <c r="BD2" s="238"/>
      <c r="BE2" s="238"/>
      <c r="BF2" s="240"/>
      <c r="BG2" s="3"/>
      <c r="BH2" s="245"/>
      <c r="BI2" s="246"/>
      <c r="BJ2" s="247"/>
      <c r="BK2" s="248"/>
      <c r="BL2" s="43"/>
      <c r="BM2" s="249"/>
      <c r="BN2" s="250"/>
      <c r="BO2" s="250"/>
      <c r="BP2" s="250"/>
      <c r="BQ2" s="250"/>
      <c r="BR2" s="250"/>
      <c r="BS2" s="25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1" t="s">
        <v>1178</v>
      </c>
      <c r="AJ3" s="233"/>
      <c r="AK3" s="231" t="s">
        <v>1179</v>
      </c>
      <c r="AL3" s="232"/>
      <c r="AM3" s="232"/>
      <c r="AN3" s="232"/>
      <c r="AO3" s="232"/>
      <c r="AP3" s="232"/>
      <c r="AQ3" s="233"/>
      <c r="AR3" s="160"/>
      <c r="AS3" s="255" t="s">
        <v>1185</v>
      </c>
      <c r="AT3" s="256"/>
      <c r="AU3" s="255" t="s">
        <v>1186</v>
      </c>
      <c r="AV3" s="256"/>
      <c r="AW3" s="255" t="s">
        <v>1187</v>
      </c>
      <c r="AX3" s="257"/>
      <c r="AY3" s="57" t="s">
        <v>1188</v>
      </c>
      <c r="AZ3" s="57"/>
      <c r="BA3" s="253"/>
      <c r="BB3" s="254"/>
      <c r="BC3" s="231" t="s">
        <v>1181</v>
      </c>
      <c r="BD3" s="232"/>
      <c r="BE3" s="232"/>
      <c r="BF3" s="233"/>
      <c r="BG3" s="56"/>
      <c r="BH3" s="245"/>
      <c r="BI3" s="246"/>
      <c r="BJ3" s="247"/>
      <c r="BK3" s="248"/>
      <c r="BL3" s="43"/>
      <c r="BM3" s="234" t="s">
        <v>1189</v>
      </c>
      <c r="BN3" s="235"/>
      <c r="BO3" s="235"/>
      <c r="BP3" s="236"/>
      <c r="BQ3" s="234" t="s">
        <v>160</v>
      </c>
      <c r="BR3" s="235"/>
      <c r="BS3" s="236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586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582</v>
      </c>
      <c r="N44" s="149" t="s">
        <v>586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369</v>
      </c>
      <c r="T44" s="180" t="s">
        <v>577</v>
      </c>
      <c r="U44" s="199" t="s">
        <v>576</v>
      </c>
      <c r="V44" s="143" t="s">
        <v>1313</v>
      </c>
      <c r="W44" s="135" t="s">
        <v>1314</v>
      </c>
      <c r="X44" s="152" t="s">
        <v>1004</v>
      </c>
      <c r="Y44" s="129" t="s">
        <v>1007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1377</v>
      </c>
      <c r="BK44" s="229" t="s">
        <v>1378</v>
      </c>
      <c r="BL44" s="13"/>
      <c r="BM44" s="12" t="s">
        <v>1023</v>
      </c>
      <c r="BN44" s="12" t="s">
        <v>1053</v>
      </c>
      <c r="BO44" s="130" t="s">
        <v>1132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573</v>
      </c>
      <c r="I45" s="135" t="s">
        <v>1379</v>
      </c>
      <c r="J45" s="151">
        <v>98</v>
      </c>
      <c r="K45" s="151">
        <v>502</v>
      </c>
      <c r="L45" s="71" t="s">
        <v>11</v>
      </c>
      <c r="M45" s="149" t="s">
        <v>1380</v>
      </c>
      <c r="N45" s="149" t="s">
        <v>1381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1302</v>
      </c>
      <c r="W45" s="135" t="s">
        <v>1382</v>
      </c>
      <c r="X45" s="152" t="s">
        <v>1004</v>
      </c>
      <c r="Y45" s="129" t="s">
        <v>1007</v>
      </c>
      <c r="Z45" s="129"/>
      <c r="AA45" s="71" t="s">
        <v>1264</v>
      </c>
      <c r="AB45" s="59" t="s">
        <v>996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1376</v>
      </c>
      <c r="BK45" s="14" t="s">
        <v>1376</v>
      </c>
      <c r="BL45" s="13"/>
      <c r="BM45" s="230" t="s">
        <v>1023</v>
      </c>
      <c r="BN45" s="230" t="s">
        <v>1053</v>
      </c>
      <c r="BO45" s="230" t="s">
        <v>1115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573</v>
      </c>
      <c r="I46" s="135" t="s">
        <v>416</v>
      </c>
      <c r="J46" s="151">
        <v>98</v>
      </c>
      <c r="K46" s="151">
        <v>502</v>
      </c>
      <c r="L46" s="71">
        <v>109</v>
      </c>
      <c r="M46" s="149" t="s">
        <v>1349</v>
      </c>
      <c r="N46" s="149" t="s">
        <v>1350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369</v>
      </c>
      <c r="T46" s="180" t="s">
        <v>577</v>
      </c>
      <c r="U46" s="199" t="s">
        <v>576</v>
      </c>
      <c r="V46" s="143" t="s">
        <v>1321</v>
      </c>
      <c r="W46" s="135" t="s">
        <v>1291</v>
      </c>
      <c r="X46" s="152" t="s">
        <v>1004</v>
      </c>
      <c r="Y46" s="129" t="s">
        <v>1007</v>
      </c>
      <c r="Z46" s="129"/>
      <c r="AA46" s="71" t="s">
        <v>1345</v>
      </c>
      <c r="AB46" s="59" t="s">
        <v>996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1383</v>
      </c>
      <c r="BK46" s="14" t="s">
        <v>1383</v>
      </c>
      <c r="BL46" s="13"/>
      <c r="BM46" s="12" t="s">
        <v>1028</v>
      </c>
      <c r="BN46" s="12" t="s">
        <v>1028</v>
      </c>
      <c r="BO46" s="130" t="s">
        <v>1028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552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1286</v>
      </c>
      <c r="W47" s="135" t="s">
        <v>1314</v>
      </c>
      <c r="X47" s="152" t="s">
        <v>1004</v>
      </c>
      <c r="Y47" s="129" t="s">
        <v>1007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1384</v>
      </c>
      <c r="BK47" s="229" t="s">
        <v>1384</v>
      </c>
      <c r="BL47" s="13"/>
      <c r="BM47" s="12" t="s">
        <v>1030</v>
      </c>
      <c r="BN47" s="12" t="s">
        <v>1055</v>
      </c>
      <c r="BO47" s="130" t="s">
        <v>1055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471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467</v>
      </c>
      <c r="N48" s="149" t="s">
        <v>471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369</v>
      </c>
      <c r="T48" s="180" t="s">
        <v>373</v>
      </c>
      <c r="U48" s="199" t="s">
        <v>372</v>
      </c>
      <c r="V48" s="143" t="s">
        <v>1294</v>
      </c>
      <c r="W48" s="135" t="s">
        <v>1314</v>
      </c>
      <c r="X48" s="152" t="s">
        <v>1004</v>
      </c>
      <c r="Y48" s="129" t="s">
        <v>1007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1385</v>
      </c>
      <c r="BK48" s="229" t="s">
        <v>1385</v>
      </c>
      <c r="BL48" s="13"/>
      <c r="BM48" s="12" t="s">
        <v>1023</v>
      </c>
      <c r="BN48" s="12" t="s">
        <v>1053</v>
      </c>
      <c r="BO48" s="130" t="s">
        <v>1115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474</v>
      </c>
      <c r="I49" s="135" t="s">
        <v>474</v>
      </c>
      <c r="J49" s="151">
        <v>74</v>
      </c>
      <c r="K49" s="151">
        <v>244.9</v>
      </c>
      <c r="L49" s="71">
        <v>244.2</v>
      </c>
      <c r="M49" s="149" t="s">
        <v>459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369</v>
      </c>
      <c r="T49" s="180" t="s">
        <v>373</v>
      </c>
      <c r="U49" s="199" t="s">
        <v>372</v>
      </c>
      <c r="V49" s="143" t="s">
        <v>1357</v>
      </c>
      <c r="W49" s="135" t="s">
        <v>1327</v>
      </c>
      <c r="X49" s="152" t="s">
        <v>1004</v>
      </c>
      <c r="Y49" s="129" t="s">
        <v>1007</v>
      </c>
      <c r="Z49" s="129"/>
      <c r="AA49" s="71" t="s">
        <v>1358</v>
      </c>
      <c r="AB49" s="59" t="s">
        <v>996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1376</v>
      </c>
      <c r="BK49" s="14" t="s">
        <v>1376</v>
      </c>
      <c r="BL49" s="13"/>
      <c r="BM49" s="230" t="s">
        <v>1023</v>
      </c>
      <c r="BN49" s="230" t="s">
        <v>1053</v>
      </c>
      <c r="BO49" s="230" t="s">
        <v>1115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456</v>
      </c>
      <c r="I50" s="135" t="s">
        <v>573</v>
      </c>
      <c r="J50" s="151">
        <v>74</v>
      </c>
      <c r="K50" s="151">
        <v>226</v>
      </c>
      <c r="L50" s="71" t="s">
        <v>11</v>
      </c>
      <c r="M50" s="149" t="s">
        <v>1386</v>
      </c>
      <c r="N50" s="149" t="s">
        <v>1387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1294</v>
      </c>
      <c r="W50" s="135" t="s">
        <v>1363</v>
      </c>
      <c r="X50" s="152" t="s">
        <v>1004</v>
      </c>
      <c r="Y50" s="129" t="s">
        <v>1007</v>
      </c>
      <c r="Z50" s="129"/>
      <c r="AA50" s="71">
        <v>1</v>
      </c>
      <c r="AB50" s="59" t="s">
        <v>996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1388</v>
      </c>
      <c r="BK50" s="14" t="s">
        <v>1388</v>
      </c>
      <c r="BL50" s="13"/>
      <c r="BM50" s="12" t="s">
        <v>1028</v>
      </c>
      <c r="BN50" s="12" t="s">
        <v>1028</v>
      </c>
      <c r="BO50" s="130" t="s">
        <v>1028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750</v>
      </c>
      <c r="I51" s="135" t="s">
        <v>759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1389</v>
      </c>
      <c r="W51" s="135" t="s">
        <v>1390</v>
      </c>
      <c r="X51" s="152" t="s">
        <v>1004</v>
      </c>
      <c r="Y51" s="129" t="s">
        <v>1007</v>
      </c>
      <c r="Z51" s="129"/>
      <c r="AA51" s="71">
        <v>1</v>
      </c>
      <c r="AB51" s="59" t="s">
        <v>996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1388</v>
      </c>
      <c r="BK51" s="14" t="s">
        <v>1388</v>
      </c>
      <c r="BL51" s="13"/>
      <c r="BM51" s="12" t="s">
        <v>1028</v>
      </c>
      <c r="BN51" s="12" t="s">
        <v>1028</v>
      </c>
      <c r="BO51" s="130" t="s">
        <v>1028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647</v>
      </c>
      <c r="I55" s="135" t="s">
        <v>647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1271</v>
      </c>
      <c r="W55" s="135" t="s">
        <v>1272</v>
      </c>
      <c r="X55" s="152" t="s">
        <v>999</v>
      </c>
      <c r="Y55" s="129" t="s">
        <v>998</v>
      </c>
      <c r="Z55" s="129"/>
      <c r="AA55" s="71">
        <v>1</v>
      </c>
      <c r="AB55" s="59" t="s">
        <v>996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1391</v>
      </c>
      <c r="BK55" s="14" t="s">
        <v>1391</v>
      </c>
      <c r="BL55" s="13"/>
      <c r="BM55" s="12" t="s">
        <v>1023</v>
      </c>
      <c r="BN55" s="12" t="s">
        <v>1044</v>
      </c>
      <c r="BO55" s="130" t="s">
        <v>1154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>
      <c r="A56" s="44" t="str">
        <f t="shared" ref="A56:A112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618</v>
      </c>
      <c r="I56" s="135" t="s">
        <v>573</v>
      </c>
      <c r="J56" s="151">
        <v>98</v>
      </c>
      <c r="K56" s="151">
        <v>700</v>
      </c>
      <c r="L56" s="71">
        <v>703</v>
      </c>
      <c r="M56" s="149" t="s">
        <v>642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369</v>
      </c>
      <c r="T56" s="180" t="s">
        <v>577</v>
      </c>
      <c r="U56" s="199" t="s">
        <v>576</v>
      </c>
      <c r="V56" s="143" t="s">
        <v>1302</v>
      </c>
      <c r="W56" s="135" t="s">
        <v>1303</v>
      </c>
      <c r="X56" s="152" t="s">
        <v>1004</v>
      </c>
      <c r="Y56" s="129" t="s">
        <v>1007</v>
      </c>
      <c r="Z56" s="129"/>
      <c r="AA56" s="71" t="s">
        <v>1345</v>
      </c>
      <c r="AB56" s="59" t="s">
        <v>996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1392</v>
      </c>
      <c r="BK56" s="14" t="s">
        <v>1392</v>
      </c>
      <c r="BL56" s="13"/>
      <c r="BM56" s="12" t="s">
        <v>1023</v>
      </c>
      <c r="BN56" s="12" t="s">
        <v>1053</v>
      </c>
      <c r="BO56" s="130" t="s">
        <v>1154</v>
      </c>
      <c r="BP56" s="14"/>
      <c r="BQ56" s="10" t="str">
        <f t="shared" ref="BQ56:BQ112" si="8">IF(AND(BR56&lt;1,BS56&lt;1),"Produção e Intervalo",IF(BR56&lt;1,"Intervalo",IF(BS56&lt;1,"Produção","Aderente")))</f>
        <v>Produção e Intervalo</v>
      </c>
      <c r="BR56" s="15">
        <f t="shared" ref="BR56:BR112" si="9">IF(OR(B56="",F56=""),"*",AY56/P56)</f>
        <v>0</v>
      </c>
      <c r="BS56" s="15">
        <f t="shared" ref="BS56:BS112" si="10">IF(OR(B56="",F56=""),"*",BA56/Q56)</f>
        <v>0</v>
      </c>
      <c r="BT56" s="157" t="str">
        <f t="shared" ref="BT56:BT112" si="11">IF(BN56="","",SUBSTITUTE(BM56," ","")&amp;SUBSTITUTE(BN56," ",""))</f>
        <v>CCOCirculaçãoIntervaloOportunidade</v>
      </c>
    </row>
    <row r="57" spans="1:72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586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582</v>
      </c>
      <c r="N57" s="149" t="s">
        <v>586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369</v>
      </c>
      <c r="T57" s="180" t="s">
        <v>577</v>
      </c>
      <c r="U57" s="199" t="s">
        <v>576</v>
      </c>
      <c r="V57" s="143" t="s">
        <v>1313</v>
      </c>
      <c r="W57" s="135" t="s">
        <v>1314</v>
      </c>
      <c r="X57" s="152" t="s">
        <v>999</v>
      </c>
      <c r="Y57" s="129" t="s">
        <v>1007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1393</v>
      </c>
      <c r="BK57" s="14" t="s">
        <v>1394</v>
      </c>
      <c r="BL57" s="13"/>
      <c r="BM57" s="12" t="s">
        <v>1023</v>
      </c>
      <c r="BN57" s="12" t="s">
        <v>1044</v>
      </c>
      <c r="BO57" s="130" t="s">
        <v>1154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570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1286</v>
      </c>
      <c r="W58" s="135" t="s">
        <v>1314</v>
      </c>
      <c r="X58" s="152" t="s">
        <v>1004</v>
      </c>
      <c r="Y58" s="129" t="s">
        <v>1007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1395</v>
      </c>
      <c r="BK58" s="14" t="s">
        <v>1396</v>
      </c>
      <c r="BL58" s="13"/>
      <c r="BM58" s="12" t="s">
        <v>1030</v>
      </c>
      <c r="BN58" s="12" t="s">
        <v>1047</v>
      </c>
      <c r="BO58" s="130" t="s">
        <v>1135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489</v>
      </c>
      <c r="I59" s="135" t="s">
        <v>456</v>
      </c>
      <c r="J59" s="151">
        <v>74</v>
      </c>
      <c r="K59" s="151">
        <v>301</v>
      </c>
      <c r="L59" s="71" t="s">
        <v>11</v>
      </c>
      <c r="M59" s="149" t="s">
        <v>1397</v>
      </c>
      <c r="N59" s="149" t="s">
        <v>1398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1294</v>
      </c>
      <c r="W59" s="135" t="s">
        <v>1363</v>
      </c>
      <c r="X59" s="152" t="s">
        <v>1004</v>
      </c>
      <c r="Y59" s="129"/>
      <c r="Z59" s="129"/>
      <c r="AA59" s="71">
        <v>1</v>
      </c>
      <c r="AB59" s="59" t="s">
        <v>996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472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1399</v>
      </c>
      <c r="BK59" s="14" t="s">
        <v>1399</v>
      </c>
      <c r="BL59" s="13"/>
      <c r="BM59" s="12" t="s">
        <v>1028</v>
      </c>
      <c r="BN59" s="12" t="s">
        <v>1028</v>
      </c>
      <c r="BO59" s="130" t="s">
        <v>1028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1400</v>
      </c>
      <c r="W60" s="135" t="s">
        <v>1314</v>
      </c>
      <c r="X60" s="152" t="s">
        <v>1004</v>
      </c>
      <c r="Y60" s="129" t="s">
        <v>1007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1401</v>
      </c>
      <c r="BK60" s="14" t="s">
        <v>1402</v>
      </c>
      <c r="BL60" s="13"/>
      <c r="BM60" s="12" t="s">
        <v>1023</v>
      </c>
      <c r="BN60" s="12" t="s">
        <v>1053</v>
      </c>
      <c r="BO60" s="130" t="s">
        <v>1154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474</v>
      </c>
      <c r="I61" s="135" t="s">
        <v>474</v>
      </c>
      <c r="J61" s="151">
        <v>74</v>
      </c>
      <c r="K61" s="151">
        <v>244.9</v>
      </c>
      <c r="L61" s="71">
        <v>244.2</v>
      </c>
      <c r="M61" s="149" t="s">
        <v>459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369</v>
      </c>
      <c r="T61" s="180" t="s">
        <v>373</v>
      </c>
      <c r="U61" s="199" t="s">
        <v>372</v>
      </c>
      <c r="V61" s="143" t="s">
        <v>1357</v>
      </c>
      <c r="W61" s="135" t="s">
        <v>1327</v>
      </c>
      <c r="X61" s="152" t="s">
        <v>999</v>
      </c>
      <c r="Y61" s="129" t="s">
        <v>998</v>
      </c>
      <c r="Z61" s="129"/>
      <c r="AA61" s="71" t="s">
        <v>1358</v>
      </c>
      <c r="AB61" s="59" t="s">
        <v>996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1403</v>
      </c>
      <c r="BK61" s="14" t="s">
        <v>1404</v>
      </c>
      <c r="BL61" s="13"/>
      <c r="BM61" s="12" t="s">
        <v>1026</v>
      </c>
      <c r="BN61" s="12" t="s">
        <v>1054</v>
      </c>
      <c r="BO61" s="130" t="s">
        <v>1106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390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1321</v>
      </c>
      <c r="W62" s="135" t="s">
        <v>1405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759</v>
      </c>
      <c r="I63" s="135" t="s">
        <v>790</v>
      </c>
      <c r="J63" s="151">
        <v>78</v>
      </c>
      <c r="K63" s="151">
        <v>275</v>
      </c>
      <c r="L63" s="71">
        <v>334</v>
      </c>
      <c r="M63" s="149" t="s">
        <v>1406</v>
      </c>
      <c r="N63" s="149" t="s">
        <v>1407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1389</v>
      </c>
      <c r="W63" s="135" t="s">
        <v>1408</v>
      </c>
      <c r="X63" s="152" t="s">
        <v>1004</v>
      </c>
      <c r="Y63" s="129" t="s">
        <v>1007</v>
      </c>
      <c r="Z63" s="129"/>
      <c r="AA63" s="71">
        <v>1</v>
      </c>
      <c r="AB63" s="59" t="s">
        <v>996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1409</v>
      </c>
      <c r="BK63" s="14" t="s">
        <v>1409</v>
      </c>
      <c r="BL63" s="13"/>
      <c r="BM63" s="12" t="s">
        <v>1028</v>
      </c>
      <c r="BN63" s="12" t="s">
        <v>1028</v>
      </c>
      <c r="BO63" s="130" t="s">
        <v>1028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647</v>
      </c>
      <c r="I65" s="135" t="s">
        <v>647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1271</v>
      </c>
      <c r="W65" s="135" t="s">
        <v>1272</v>
      </c>
      <c r="X65" s="152" t="s">
        <v>1004</v>
      </c>
      <c r="Y65" s="129" t="s">
        <v>1007</v>
      </c>
      <c r="Z65" s="129"/>
      <c r="AA65" s="71">
        <v>1</v>
      </c>
      <c r="AB65" s="59" t="s">
        <v>996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1410</v>
      </c>
      <c r="BK65" s="14" t="s">
        <v>1411</v>
      </c>
      <c r="BL65" s="13"/>
      <c r="BM65" s="12" t="s">
        <v>1023</v>
      </c>
      <c r="BN65" s="12" t="s">
        <v>1053</v>
      </c>
      <c r="BO65" s="130" t="s">
        <v>1154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1412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1413</v>
      </c>
      <c r="BK66" s="14" t="s">
        <v>1414</v>
      </c>
      <c r="BL66" s="13"/>
      <c r="BM66" s="12" t="s">
        <v>1030</v>
      </c>
      <c r="BN66" s="12" t="s">
        <v>1055</v>
      </c>
      <c r="BO66" s="130" t="s">
        <v>1055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552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1415</v>
      </c>
      <c r="BK67" s="14" t="s">
        <v>1416</v>
      </c>
      <c r="BL67" s="13"/>
      <c r="BM67" s="12" t="s">
        <v>1023</v>
      </c>
      <c r="BN67" s="12" t="s">
        <v>1053</v>
      </c>
      <c r="BO67" s="130" t="s">
        <v>1154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471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1324</v>
      </c>
      <c r="W68" s="135" t="s">
        <v>1314</v>
      </c>
      <c r="X68" s="152" t="s">
        <v>1004</v>
      </c>
      <c r="Y68" s="129" t="s">
        <v>1007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1417</v>
      </c>
      <c r="BK68" s="14" t="s">
        <v>1418</v>
      </c>
      <c r="BL68" s="13"/>
      <c r="BM68" s="12" t="s">
        <v>1023</v>
      </c>
      <c r="BN68" s="12" t="s">
        <v>1053</v>
      </c>
      <c r="BO68" s="130" t="s">
        <v>1154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448</v>
      </c>
      <c r="I69" s="135" t="s">
        <v>448</v>
      </c>
      <c r="J69" s="151">
        <v>74</v>
      </c>
      <c r="K69" s="151">
        <v>174</v>
      </c>
      <c r="L69" s="71">
        <v>175</v>
      </c>
      <c r="M69" s="149" t="s">
        <v>443</v>
      </c>
      <c r="N69" s="149" t="s">
        <v>446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1357</v>
      </c>
      <c r="W69" s="135" t="s">
        <v>1419</v>
      </c>
      <c r="X69" s="152" t="s">
        <v>1008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1420</v>
      </c>
      <c r="BK69" s="14" t="s">
        <v>1421</v>
      </c>
      <c r="BL69" s="13"/>
      <c r="BM69" s="12" t="s">
        <v>1028</v>
      </c>
      <c r="BN69" s="12" t="s">
        <v>1028</v>
      </c>
      <c r="BO69" s="130" t="s">
        <v>1028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647</v>
      </c>
      <c r="I70" s="135" t="s">
        <v>647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1271</v>
      </c>
      <c r="W70" s="135" t="s">
        <v>1272</v>
      </c>
      <c r="X70" s="152" t="s">
        <v>1004</v>
      </c>
      <c r="Y70" s="129" t="s">
        <v>1007</v>
      </c>
      <c r="Z70" s="129"/>
      <c r="AA70" s="71">
        <v>1</v>
      </c>
      <c r="AB70" s="59" t="s">
        <v>996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/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1422</v>
      </c>
      <c r="BK70" s="14" t="s">
        <v>1423</v>
      </c>
      <c r="BL70" s="13"/>
      <c r="BM70" s="12" t="s">
        <v>1023</v>
      </c>
      <c r="BN70" s="12" t="s">
        <v>1053</v>
      </c>
      <c r="BO70" s="130" t="s">
        <v>1154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448</v>
      </c>
      <c r="I71" s="135" t="s">
        <v>448</v>
      </c>
      <c r="J71" s="151">
        <v>74</v>
      </c>
      <c r="K71" s="151">
        <v>173</v>
      </c>
      <c r="L71" s="71">
        <v>174</v>
      </c>
      <c r="M71" s="149" t="s">
        <v>443</v>
      </c>
      <c r="N71" s="149" t="s">
        <v>446</v>
      </c>
      <c r="O71" s="135">
        <v>0.375</v>
      </c>
      <c r="P71" s="135">
        <v>8.3333333333333329E-2</v>
      </c>
      <c r="Q71" s="71">
        <v>500</v>
      </c>
      <c r="R71" s="9" t="s">
        <v>37</v>
      </c>
      <c r="S71" s="180" t="s">
        <v>369</v>
      </c>
      <c r="T71" s="180" t="s">
        <v>373</v>
      </c>
      <c r="U71" s="199" t="s">
        <v>372</v>
      </c>
      <c r="V71" s="143" t="s">
        <v>1357</v>
      </c>
      <c r="W71" s="135" t="s">
        <v>1419</v>
      </c>
      <c r="X71" s="152" t="s">
        <v>1008</v>
      </c>
      <c r="Y71" s="129" t="s">
        <v>1007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/>
      <c r="AT71" s="32"/>
      <c r="AU71" s="32"/>
      <c r="AV71" s="32"/>
      <c r="AW71" s="32"/>
      <c r="AX71" s="32"/>
      <c r="AY71" s="184">
        <f>IF(D71="","*",IFERROR(IF(ISODD(COUNT(AS71:AX74)),"ERRO",SUM((AT71-AS71),(AV71-AU71),(AX71-AW71))),"ERRO"))</f>
        <v>0</v>
      </c>
      <c r="AZ71" s="11"/>
      <c r="BA71" s="60"/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/>
      <c r="BI71" s="14"/>
      <c r="BJ71" s="14" t="s">
        <v>1424</v>
      </c>
      <c r="BK71" s="14" t="s">
        <v>1424</v>
      </c>
      <c r="BL71" s="13"/>
      <c r="BM71" s="12"/>
      <c r="BN71" s="12"/>
      <c r="BO71" s="130"/>
      <c r="BP71" s="14"/>
      <c r="BQ71" s="10" t="str">
        <f t="shared" si="8"/>
        <v>Produção e Intervalo</v>
      </c>
      <c r="BR71" s="15">
        <f t="shared" si="9"/>
        <v>0</v>
      </c>
      <c r="BS71" s="15">
        <f t="shared" si="10"/>
        <v>0</v>
      </c>
      <c r="BT71" s="157" t="str">
        <f t="shared" si="11"/>
        <v/>
      </c>
    </row>
    <row r="72" spans="1:72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647</v>
      </c>
      <c r="I73" s="135" t="s">
        <v>647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1271</v>
      </c>
      <c r="W73" s="135" t="s">
        <v>1272</v>
      </c>
      <c r="X73" s="152" t="s">
        <v>1004</v>
      </c>
      <c r="Y73" s="129"/>
      <c r="Z73" s="129"/>
      <c r="AA73" s="71">
        <v>1</v>
      </c>
      <c r="AB73" s="59" t="s">
        <v>996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/>
      <c r="AS73" s="32"/>
      <c r="AT73" s="32"/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/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/>
      </c>
    </row>
    <row r="74" spans="1:72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616</v>
      </c>
      <c r="I74" s="135" t="s">
        <v>573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1302</v>
      </c>
      <c r="W74" s="135" t="s">
        <v>1303</v>
      </c>
      <c r="X74" s="152" t="s">
        <v>1004</v>
      </c>
      <c r="Y74" s="129"/>
      <c r="Z74" s="129"/>
      <c r="AA74" s="71">
        <v>2</v>
      </c>
      <c r="AB74" s="59" t="s">
        <v>996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/>
      <c r="AS74" s="32"/>
      <c r="AT74" s="32"/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/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/>
      </c>
    </row>
    <row r="75" spans="1:72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587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1425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1313</v>
      </c>
      <c r="W75" s="135" t="s">
        <v>1426</v>
      </c>
      <c r="X75" s="152" t="s">
        <v>1004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/>
      </c>
    </row>
    <row r="76" spans="1:72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1286</v>
      </c>
      <c r="W76" s="135" t="s">
        <v>1314</v>
      </c>
      <c r="X76" s="152" t="s">
        <v>1004</v>
      </c>
      <c r="Y76" s="129"/>
      <c r="Z76" s="129"/>
      <c r="AA76" s="71">
        <v>1</v>
      </c>
      <c r="AB76" s="59" t="s">
        <v>996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/>
      </c>
    </row>
    <row r="77" spans="1:72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478</v>
      </c>
      <c r="I77" s="135" t="s">
        <v>417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1294</v>
      </c>
      <c r="W77" s="135" t="s">
        <v>1363</v>
      </c>
      <c r="X77" s="152" t="s">
        <v>1004</v>
      </c>
      <c r="Y77" s="129"/>
      <c r="Z77" s="129"/>
      <c r="AA77" s="71">
        <v>1</v>
      </c>
      <c r="AB77" s="59" t="s">
        <v>996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/>
      <c r="AS77" s="32"/>
      <c r="AT77" s="32"/>
      <c r="AU77" s="32"/>
      <c r="AV77" s="32"/>
      <c r="AW77" s="32"/>
      <c r="AX77" s="32"/>
      <c r="AY77" s="184">
        <f>IF(D77="","*",IFERROR(IF(ISODD(COUNT(AS77:AX79)),"ERRO",SUM((AT77-AS77),(AV77-AU77),(AX77-AW77))),"ERRO"))</f>
        <v>0</v>
      </c>
      <c r="AZ77" s="11"/>
      <c r="BA77" s="60"/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8"/>
        <v>Produção e Intervalo</v>
      </c>
      <c r="BR77" s="15">
        <f t="shared" si="9"/>
        <v>0</v>
      </c>
      <c r="BS77" s="15">
        <f t="shared" si="10"/>
        <v>0</v>
      </c>
      <c r="BT77" s="157" t="str">
        <f t="shared" si="11"/>
        <v/>
      </c>
    </row>
    <row r="78" spans="1:72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1324</v>
      </c>
      <c r="W78" s="135" t="s">
        <v>1314</v>
      </c>
      <c r="X78" s="152" t="s">
        <v>1004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>
        <f>IF(D78="","*",IFERROR(IF(ISODD(COUNT(AS78:AX80)),"ERRO",SUM((AT78-AS78),(AV78-AU78),(AX78-AW78))),"ERRO"))</f>
        <v>0</v>
      </c>
      <c r="AZ78" s="11"/>
      <c r="BA78" s="60"/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/>
      </c>
    </row>
    <row r="79" spans="1:72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474</v>
      </c>
      <c r="I79" s="135" t="s">
        <v>474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1357</v>
      </c>
      <c r="W79" s="135" t="s">
        <v>1427</v>
      </c>
      <c r="X79" s="152" t="s">
        <v>1004</v>
      </c>
      <c r="Y79" s="129"/>
      <c r="Z79" s="129"/>
      <c r="AA79" s="71" t="s">
        <v>1358</v>
      </c>
      <c r="AB79" s="59" t="s">
        <v>996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/>
      <c r="AS79" s="32"/>
      <c r="AT79" s="32"/>
      <c r="AU79" s="32"/>
      <c r="AV79" s="32"/>
      <c r="AW79" s="32"/>
      <c r="AX79" s="32"/>
      <c r="AY79" s="184">
        <f>IF(D79="","*",IFERROR(IF(ISODD(COUNT(AS79:AX81)),"ERRO",SUM((AT79-AS79),(AV79-AU79),(AX79-AW79))),"ERRO"))</f>
        <v>0</v>
      </c>
      <c r="AZ79" s="11"/>
      <c r="BA79" s="60"/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/>
      </c>
    </row>
    <row r="80" spans="1:72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96</v>
      </c>
      <c r="F80" s="134"/>
      <c r="G80" s="8" t="s">
        <v>120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">
        <v>37</v>
      </c>
      <c r="S80" s="180"/>
      <c r="T80" s="180"/>
      <c r="U80" s="199" t="s">
        <v>372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IF(D80="","*",IFERROR(IF(ISODD(COUNT(AS80:AX82)),"ERRO",SUM((AT80-AS80),(AV80-AU80),(AX80-AW80))),"ERRO"))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BASE_MAPA!$B$2:$B$420, BASE_MAPA!$G$2:$G$420),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8"/>
        <v>Aderente</v>
      </c>
      <c r="BR80" s="15" t="str">
        <f t="shared" si="9"/>
        <v>*</v>
      </c>
      <c r="BS80" s="15" t="str">
        <f t="shared" si="10"/>
        <v>*</v>
      </c>
      <c r="BT80" s="157" t="str">
        <f t="shared" si="11"/>
        <v/>
      </c>
    </row>
    <row r="81" spans="1:72">
      <c r="A81" s="44" t="str">
        <f t="shared" si="7"/>
        <v>V6646062</v>
      </c>
      <c r="B81" s="133">
        <v>46062</v>
      </c>
      <c r="C81" s="7">
        <f>IF(BS_CONTROLE[[#This Row],[DATA]]="","",WEEKNUM(BS_CONTROLE[[#This Row],[DATA]]))</f>
        <v>7</v>
      </c>
      <c r="D81" s="45" t="s">
        <v>192</v>
      </c>
      <c r="E81" s="185">
        <v>87</v>
      </c>
      <c r="F81" s="134" t="s">
        <v>235</v>
      </c>
      <c r="G81" s="8" t="str">
        <f>IF(D81="","*",VLOOKUP(F81,BS_ATIVIDADE[#All],3,FALSE))</f>
        <v>MODERNIZAÇÃO</v>
      </c>
      <c r="H81" s="135" t="s">
        <v>450</v>
      </c>
      <c r="I81" s="135" t="s">
        <v>450</v>
      </c>
      <c r="J81" s="151">
        <v>74</v>
      </c>
      <c r="K81" s="151">
        <v>172</v>
      </c>
      <c r="L81" s="71">
        <v>173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1" s="135">
        <v>0.45833333333333331</v>
      </c>
      <c r="P81" s="135">
        <v>8.3333333333333329E-2</v>
      </c>
      <c r="Q81" s="71">
        <v>500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1357</v>
      </c>
      <c r="W81" s="135" t="s">
        <v>1419</v>
      </c>
      <c r="X81" s="152" t="s">
        <v>1004</v>
      </c>
      <c r="Y81" s="129"/>
      <c r="Z81" s="129"/>
      <c r="AA81" s="71">
        <v>1</v>
      </c>
      <c r="AB81" s="59" t="s">
        <v>996</v>
      </c>
      <c r="AC81" s="59"/>
      <c r="AD81" s="135">
        <v>0.29166666666666669</v>
      </c>
      <c r="AE81" s="71">
        <v>6066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MODERNIZAÇÃO - REGULAGEM</v>
      </c>
      <c r="AJ81" s="8" t="str">
        <f>IF(D81="","*",VLOOKUP(AI81,BS_ATIVIDADE[#Data],3,FALSE))</f>
        <v>MODERNIZAÇÃO</v>
      </c>
      <c r="AK81" s="175" t="str">
        <f>IF(BS_CONTROLE[[#This Row],[Local - Partida]]=0, "-", BS_CONTROLE[[#This Row],[Local - Partida]])</f>
        <v>TID2</v>
      </c>
      <c r="AL81" s="175" t="str">
        <f>IF(BS_CONTROLE[[#This Row],[Local - Encerramento]]=0, "-", BS_CONTROLE[[#This Row],[Local - Encerramento]])</f>
        <v>TID2</v>
      </c>
      <c r="AM81" s="175" t="str">
        <f>IF(BS_CONTROLE[[#This Row],[Entre - Estações]]=0, "-", BS_CONTROLE[[#This Row],[Entre - Estações]])</f>
        <v>TCE-TID</v>
      </c>
      <c r="AN81" s="175" t="str">
        <f>IF(BS_CONTROLE[[#This Row],[SB]]=0, "-", BS_CONTROLE[[#This Row],[SB]])</f>
        <v>TCE177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172</v>
      </c>
      <c r="AQ81" s="177">
        <f>IF(BS_CONTROLE[[#This Row],[KM - Fim]]=0, "-", BS_CONTROLE[[#This Row],[KM - Fim]])</f>
        <v>173</v>
      </c>
      <c r="AR81" s="32"/>
      <c r="AS81" s="32"/>
      <c r="AT81" s="32"/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/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Augusto/ Efraim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/>
      </c>
    </row>
    <row r="82" spans="1:72">
      <c r="A82" s="44" t="str">
        <f t="shared" si="7"/>
        <v>ANISIO (TF-514)46062</v>
      </c>
      <c r="B82" s="133">
        <v>46062</v>
      </c>
      <c r="C82" s="7">
        <f>IF(BS_CONTROLE[[#This Row],[DATA]]="","",WEEKNUM(BS_CONTROLE[[#This Row],[DATA]]))</f>
        <v>7</v>
      </c>
      <c r="D82" s="45" t="s">
        <v>273</v>
      </c>
      <c r="E82" s="185">
        <v>99</v>
      </c>
      <c r="F82" s="134" t="s">
        <v>200</v>
      </c>
      <c r="G82" s="8" t="str">
        <f>IF(D82="","*",VLOOKUP(F82,BS_ATIVIDADE[#All],3,FALSE))</f>
        <v>TRILHO - SUBSTITUIÇÂO</v>
      </c>
      <c r="H82" s="135" t="s">
        <v>11</v>
      </c>
      <c r="I82" s="135" t="s">
        <v>11</v>
      </c>
      <c r="J82" s="151">
        <v>74</v>
      </c>
      <c r="K82" s="151">
        <v>54.53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2" s="135">
        <v>0.41666666666666669</v>
      </c>
      <c r="P82" s="135">
        <v>4.1666666666666664E-2</v>
      </c>
      <c r="Q82" s="71">
        <v>8</v>
      </c>
      <c r="R82" s="9" t="str">
        <f>IFERROR(_xlfn.XLOOKUP(F82, BS_ATIVIDADE[ATIVIDADE],BS_ATIVIDADE[UNIDADE] ), "*")</f>
        <v>M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199" t="str">
        <f>IFERROR(_xlfn.XLOOKUP(J82, BASE_MAPA!$B$2:$B$420, BASE_MAPA!$G$2:$G$420), "ERRO")</f>
        <v>MARCO INICIAL - ALTO ARAGUAIA</v>
      </c>
      <c r="V82" s="143" t="s">
        <v>1428</v>
      </c>
      <c r="W82" s="135" t="s">
        <v>1298</v>
      </c>
      <c r="X82" s="152" t="s">
        <v>1004</v>
      </c>
      <c r="Y82" s="129"/>
      <c r="Z82" s="129"/>
      <c r="AA82" s="71" t="s">
        <v>11</v>
      </c>
      <c r="AB82" s="59" t="s">
        <v>11</v>
      </c>
      <c r="AC82" s="59"/>
      <c r="AD82" s="135" t="s">
        <v>11</v>
      </c>
      <c r="AE82" s="71" t="s">
        <v>11</v>
      </c>
      <c r="AF82" s="71" t="s">
        <v>11</v>
      </c>
      <c r="AG82" s="71" t="s">
        <v>11</v>
      </c>
      <c r="AH82" s="42"/>
      <c r="AI82" s="119" t="str">
        <f>IF(BS_CONTROLE[[#This Row],[Atividade]]=0, "-", BS_CONTROLE[[#This Row],[Atividade]])</f>
        <v>PDM - SUBSTITUIÇÃO - TRILHO</v>
      </c>
      <c r="AJ82" s="8" t="str">
        <f>IF(D82="","*",VLOOKUP(AI82,BS_ATIVIDADE[#Data],3,FALSE))</f>
        <v>TRILHO - SUBSTITUIÇÂO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TLG-TQI</v>
      </c>
      <c r="AN82" s="175" t="str">
        <f>IF(BS_CONTROLE[[#This Row],[SB]]=0, "-", BS_CONTROLE[[#This Row],[SB]])</f>
        <v>K52TQI</v>
      </c>
      <c r="AO82" s="176">
        <f>IF(BS_CONTROLE[[#This Row],[SUB]]=0, "-", BS_CONTROLE[[#This Row],[SUB]])</f>
        <v>74</v>
      </c>
      <c r="AP82" s="177">
        <f>IF(BS_CONTROLE[[#This Row],[KM - Inicio]]=0, "-", BS_CONTROLE[[#This Row],[KM - Inicio]])</f>
        <v>54.53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>
        <f>IF(D82="","*",IFERROR(IF(ISODD(COUNT(AS82:AX84)),"ERRO",SUM((AT82-AS82),(AV82-AU82),(AX82-AW82))),"ERRO"))</f>
        <v>0</v>
      </c>
      <c r="AZ82" s="11"/>
      <c r="BA82" s="60"/>
      <c r="BB82" s="9" t="str">
        <f>IFERROR(_xlfn.XLOOKUP(AI82, BS_ATIVIDADE[ATIVIDADE],BS_ATIVIDADE[UNIDADE] ), "*")</f>
        <v>M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200" t="str">
        <f>IFERROR(_xlfn.XLOOKUP(AO82, BASE_MAPA!$B$2:$B$420, BASE_MAPA!$G$2:$G$420), "ERRO")</f>
        <v>MARCO INICIAL - ALTO ARAGUAIA</v>
      </c>
      <c r="BF82" s="178" t="str">
        <f>IF(BS_CONTROLE[[#This Row],[Responsavel pelo boletim]]=0, "-", BS_CONTROLE[[#This Row],[Responsavel pelo boletim]])</f>
        <v>Anisio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Produção e Intervalo</v>
      </c>
      <c r="BR82" s="15">
        <f t="shared" si="9"/>
        <v>0</v>
      </c>
      <c r="BS82" s="15">
        <f t="shared" si="10"/>
        <v>0</v>
      </c>
      <c r="BT82" s="157" t="str">
        <f t="shared" si="11"/>
        <v/>
      </c>
    </row>
    <row r="83" spans="1:72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100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101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Aderente</v>
      </c>
      <c r="BR84" s="15" t="str">
        <f t="shared" si="9"/>
        <v>*</v>
      </c>
      <c r="BS84" s="15" t="str">
        <f t="shared" si="10"/>
        <v>*</v>
      </c>
      <c r="BT84" s="157" t="str">
        <f t="shared" si="11"/>
        <v/>
      </c>
    </row>
    <row r="85" spans="1:72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102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103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104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105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106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107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108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109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110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111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112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113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157" t="str">
        <f t="shared" si="11"/>
        <v/>
      </c>
    </row>
    <row r="97" spans="1:72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114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Aderente</v>
      </c>
      <c r="BR97" s="15" t="str">
        <f t="shared" si="9"/>
        <v>*</v>
      </c>
      <c r="BS97" s="15" t="str">
        <f t="shared" si="10"/>
        <v>*</v>
      </c>
      <c r="BT97" s="157" t="str">
        <f t="shared" si="11"/>
        <v/>
      </c>
    </row>
    <row r="98" spans="1:72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115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Aderente</v>
      </c>
      <c r="BR98" s="15" t="str">
        <f t="shared" si="9"/>
        <v>*</v>
      </c>
      <c r="BS98" s="15" t="str">
        <f t="shared" si="10"/>
        <v>*</v>
      </c>
      <c r="BT98" s="157" t="str">
        <f t="shared" si="11"/>
        <v/>
      </c>
    </row>
    <row r="99" spans="1:72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116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117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118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119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120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121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122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123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124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125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126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127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129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>
      <c r="A113" s="44" t="str">
        <f t="shared" ref="A113:A176" si="12">D113&amp;B113</f>
        <v/>
      </c>
      <c r="B113" s="133"/>
      <c r="C113" s="7" t="str">
        <f>IF(BS_CONTROLE[[#This Row],[DATA]]="","",WEEKNUM(BS_CONTROLE[[#This Row],[DATA]]))</f>
        <v/>
      </c>
      <c r="D113" s="45"/>
      <c r="E113" s="185">
        <v>130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ref="BQ113:BQ176" si="13">IF(AND(BR113&lt;1,BS113&lt;1),"Produção e Intervalo",IF(BR113&lt;1,"Intervalo",IF(BS113&lt;1,"Produção","Aderente")))</f>
        <v>Aderente</v>
      </c>
      <c r="BR113" s="15" t="str">
        <f t="shared" ref="BR113:BR176" si="14">IF(OR(B113="",F113=""),"*",AY113/P113)</f>
        <v>*</v>
      </c>
      <c r="BS113" s="15" t="str">
        <f t="shared" ref="BS113:BS176" si="15">IF(OR(B113="",F113=""),"*",BA113/Q113)</f>
        <v>*</v>
      </c>
      <c r="BT113" s="157" t="str">
        <f t="shared" ref="BT113:BT176" si="16">IF(BN113="","",SUBSTITUTE(BM113," ","")&amp;SUBSTITUTE(BN113," ",""))</f>
        <v/>
      </c>
    </row>
    <row r="114" spans="1:72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131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132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133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135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137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138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139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140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141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142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143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144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145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146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148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149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150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152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>
      <c r="A177" s="44" t="str">
        <f t="shared" ref="A177:A240" si="17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18">IF(AND(BR177&lt;1,BS177&lt;1),"Produção e Intervalo",IF(BR177&lt;1,"Intervalo",IF(BS177&lt;1,"Produção","Aderente")))</f>
        <v>Aderente</v>
      </c>
      <c r="BR177" s="15" t="str">
        <f t="shared" ref="BR177:BR240" si="19">IF(OR(B177="",F177=""),"*",AY177/P177)</f>
        <v>*</v>
      </c>
      <c r="BS177" s="15" t="str">
        <f t="shared" ref="BS177:BS240" si="20">IF(OR(B177="",F177=""),"*",BA177/Q177)</f>
        <v>*</v>
      </c>
      <c r="BT177" s="157" t="str">
        <f t="shared" ref="BT177:BT240" si="21">IF(BN177="","",SUBSTITUTE(BM177," ","")&amp;SUBSTITUTE(BN177," ",""))</f>
        <v/>
      </c>
    </row>
    <row r="178" spans="1:72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>
      <c r="A241" s="44" t="str">
        <f t="shared" ref="A241:A304" si="22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3">IF(AND(BR241&lt;1,BS241&lt;1),"Produção e Intervalo",IF(BR241&lt;1,"Intervalo",IF(BS241&lt;1,"Produção","Aderente")))</f>
        <v>Aderente</v>
      </c>
      <c r="BR241" s="15" t="str">
        <f t="shared" ref="BR241:BR304" si="24">IF(OR(B241="",F241=""),"*",AY241/P241)</f>
        <v>*</v>
      </c>
      <c r="BS241" s="15" t="str">
        <f t="shared" ref="BS241:BS304" si="25">IF(OR(B241="",F241=""),"*",BA241/Q241)</f>
        <v>*</v>
      </c>
      <c r="BT241" s="157" t="str">
        <f t="shared" ref="BT241:BT304" si="26">IF(BN241="","",SUBSTITUTE(BM241," ","")&amp;SUBSTITUTE(BN241," ",""))</f>
        <v/>
      </c>
    </row>
    <row r="242" spans="1:72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>
      <c r="A305" s="44" t="str">
        <f t="shared" ref="A305:A368" si="27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28">IF(AND(BR305&lt;1,BS305&lt;1),"Produção e Intervalo",IF(BR305&lt;1,"Intervalo",IF(BS305&lt;1,"Produção","Aderente")))</f>
        <v>Aderente</v>
      </c>
      <c r="BR305" s="15" t="str">
        <f t="shared" ref="BR305:BR368" si="29">IF(OR(B305="",F305=""),"*",AY305/P305)</f>
        <v>*</v>
      </c>
      <c r="BS305" s="15" t="str">
        <f t="shared" ref="BS305:BS368" si="30">IF(OR(B305="",F305=""),"*",BA305/Q305)</f>
        <v>*</v>
      </c>
      <c r="BT305" s="157" t="str">
        <f t="shared" ref="BT305:BT368" si="31">IF(BN305="","",SUBSTITUTE(BM305," ","")&amp;SUBSTITUTE(BN305," ",""))</f>
        <v/>
      </c>
    </row>
    <row r="306" spans="1:72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>
      <c r="A369" s="44" t="str">
        <f t="shared" ref="A369:A432" si="32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3">IF(AND(BR369&lt;1,BS369&lt;1),"Produção e Intervalo",IF(BR369&lt;1,"Intervalo",IF(BS369&lt;1,"Produção","Aderente")))</f>
        <v>Aderente</v>
      </c>
      <c r="BR369" s="15" t="str">
        <f t="shared" ref="BR369:BR432" si="34">IF(OR(B369="",F369=""),"*",AY369/P369)</f>
        <v>*</v>
      </c>
      <c r="BS369" s="15" t="str">
        <f t="shared" ref="BS369:BS432" si="35">IF(OR(B369="",F369=""),"*",BA369/Q369)</f>
        <v>*</v>
      </c>
      <c r="BT369" s="157" t="str">
        <f t="shared" ref="BT369:BT432" si="36">IF(BN369="","",SUBSTITUTE(BM369," ","")&amp;SUBSTITUTE(BN369," ",""))</f>
        <v/>
      </c>
    </row>
    <row r="370" spans="1:72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>
      <c r="A433" s="44" t="str">
        <f t="shared" ref="A433:A496" si="37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38">IF(AND(BR433&lt;1,BS433&lt;1),"Produção e Intervalo",IF(BR433&lt;1,"Intervalo",IF(BS433&lt;1,"Produção","Aderente")))</f>
        <v>Aderente</v>
      </c>
      <c r="BR433" s="15" t="str">
        <f t="shared" ref="BR433:BR496" si="39">IF(OR(B433="",F433=""),"*",AY433/P433)</f>
        <v>*</v>
      </c>
      <c r="BS433" s="15" t="str">
        <f t="shared" ref="BS433:BS496" si="40">IF(OR(B433="",F433=""),"*",BA433/Q433)</f>
        <v>*</v>
      </c>
      <c r="BT433" s="157" t="str">
        <f t="shared" ref="BT433:BT496" si="41">IF(BN433="","",SUBSTITUTE(BM433," ","")&amp;SUBSTITUTE(BN433," ",""))</f>
        <v/>
      </c>
    </row>
    <row r="434" spans="1:72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>
      <c r="A497" s="44" t="str">
        <f t="shared" ref="A497:A560" si="42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3">IF(AND(BR497&lt;1,BS497&lt;1),"Produção e Intervalo",IF(BR497&lt;1,"Intervalo",IF(BS497&lt;1,"Produção","Aderente")))</f>
        <v>Aderente</v>
      </c>
      <c r="BR497" s="15" t="str">
        <f t="shared" ref="BR497:BR560" si="44">IF(OR(B497="",F497=""),"*",AY497/P497)</f>
        <v>*</v>
      </c>
      <c r="BS497" s="15" t="str">
        <f t="shared" ref="BS497:BS560" si="45">IF(OR(B497="",F497=""),"*",BA497/Q497)</f>
        <v>*</v>
      </c>
      <c r="BT497" s="157" t="str">
        <f t="shared" ref="BT497:BT560" si="46">IF(BN497="","",SUBSTITUTE(BM497," ","")&amp;SUBSTITUTE(BN497," ",""))</f>
        <v/>
      </c>
    </row>
    <row r="498" spans="1:72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>
      <c r="A561" s="44" t="str">
        <f t="shared" ref="A561:A624" si="47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48">IF(AND(BR561&lt;1,BS561&lt;1),"Produção e Intervalo",IF(BR561&lt;1,"Intervalo",IF(BS561&lt;1,"Produção","Aderente")))</f>
        <v>Aderente</v>
      </c>
      <c r="BR561" s="15" t="str">
        <f t="shared" ref="BR561:BR624" si="49">IF(OR(B561="",F561=""),"*",AY561/P561)</f>
        <v>*</v>
      </c>
      <c r="BS561" s="15" t="str">
        <f t="shared" ref="BS561:BS624" si="50">IF(OR(B561="",F561=""),"*",BA561/Q561)</f>
        <v>*</v>
      </c>
      <c r="BT561" s="157" t="str">
        <f t="shared" ref="BT561:BT624" si="51">IF(BN561="","",SUBSTITUTE(BM561," ","")&amp;SUBSTITUTE(BN561," ",""))</f>
        <v/>
      </c>
    </row>
    <row r="562" spans="1:72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>
      <c r="A625" s="44" t="str">
        <f t="shared" ref="A625:A688" si="52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3">IF(AND(BR625&lt;1,BS625&lt;1),"Produção e Intervalo",IF(BR625&lt;1,"Intervalo",IF(BS625&lt;1,"Produção","Aderente")))</f>
        <v>Aderente</v>
      </c>
      <c r="BR625" s="15" t="str">
        <f t="shared" ref="BR625:BR688" si="54">IF(OR(B625="",F625=""),"*",AY625/P625)</f>
        <v>*</v>
      </c>
      <c r="BS625" s="15" t="str">
        <f t="shared" ref="BS625:BS688" si="55">IF(OR(B625="",F625=""),"*",BA625/Q625)</f>
        <v>*</v>
      </c>
      <c r="BT625" s="157" t="str">
        <f t="shared" ref="BT625:BT688" si="56">IF(BN625="","",SUBSTITUTE(BM625," ","")&amp;SUBSTITUTE(BN625," ",""))</f>
        <v/>
      </c>
    </row>
    <row r="626" spans="1:72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>
      <c r="A689" s="44" t="str">
        <f t="shared" ref="A689:A752" si="57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58">IF(AND(BR689&lt;1,BS689&lt;1),"Produção e Intervalo",IF(BR689&lt;1,"Intervalo",IF(BS689&lt;1,"Produção","Aderente")))</f>
        <v>Aderente</v>
      </c>
      <c r="BR689" s="15" t="str">
        <f t="shared" ref="BR689:BR752" si="59">IF(OR(B689="",F689=""),"*",AY689/P689)</f>
        <v>*</v>
      </c>
      <c r="BS689" s="15" t="str">
        <f t="shared" ref="BS689:BS752" si="60">IF(OR(B689="",F689=""),"*",BA689/Q689)</f>
        <v>*</v>
      </c>
      <c r="BT689" s="157" t="str">
        <f t="shared" ref="BT689:BT752" si="61">IF(BN689="","",SUBSTITUTE(BM689," ","")&amp;SUBSTITUTE(BN689," ",""))</f>
        <v/>
      </c>
    </row>
    <row r="690" spans="1:72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>
      <c r="A753" s="44" t="str">
        <f t="shared" ref="A753:A778" si="62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3">IF(AND(BR753&lt;1,BS753&lt;1),"Produção e Intervalo",IF(BR753&lt;1,"Intervalo",IF(BS753&lt;1,"Produção","Aderente")))</f>
        <v>Aderente</v>
      </c>
      <c r="BR753" s="15" t="str">
        <f t="shared" ref="BR753:BR778" si="64">IF(OR(B753="",F753=""),"*",AY753/P753)</f>
        <v>*</v>
      </c>
      <c r="BS753" s="15" t="str">
        <f t="shared" ref="BS753:BS778" si="65">IF(OR(B753="",F753=""),"*",BA753/Q753)</f>
        <v>*</v>
      </c>
      <c r="BT753" s="157" t="str">
        <f t="shared" ref="BT753:BT778" si="66">IF(BN753="","",SUBSTITUTE(BM753," ","")&amp;SUBSTITUTE(BN753," ",""))</f>
        <v/>
      </c>
    </row>
    <row r="754" spans="1:72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</sheetData>
  <protectedRanges>
    <protectedRange sqref="J6:K778" name="Range1_8_1"/>
    <protectedRange sqref="O6:Q778" name="Range1_9_1"/>
    <protectedRange sqref="Y6:Y7 V8:Y778" name="Range1_11_1"/>
    <protectedRange sqref="AA6 Z8:AD778" name="Range1_12_1"/>
    <protectedRange sqref="BF6:BF778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8 BE6:BE778 AY6:AY778">
    <cfRule type="cellIs" dxfId="124" priority="18487" operator="equal">
      <formula>"ERRO"</formula>
    </cfRule>
  </conditionalFormatting>
  <conditionalFormatting sqref="X4 Y1:Z5 Y8:Z778">
    <cfRule type="cellIs" dxfId="123" priority="18476" operator="equal">
      <formula>"OPORTUNIDADE"</formula>
    </cfRule>
  </conditionalFormatting>
  <conditionalFormatting sqref="AZ6:AZ778">
    <cfRule type="expression" dxfId="122" priority="18471">
      <formula>$BU6=1</formula>
    </cfRule>
  </conditionalFormatting>
  <conditionalFormatting sqref="BQ6:BQ778">
    <cfRule type="cellIs" dxfId="121" priority="18482" operator="equal">
      <formula>"Produção e Intervalo"</formula>
    </cfRule>
    <cfRule type="cellIs" dxfId="120" priority="18483" operator="equal">
      <formula>"Aderente"</formula>
    </cfRule>
    <cfRule type="cellIs" dxfId="119" priority="18484" operator="equal">
      <formula>"Intervalo"</formula>
    </cfRule>
    <cfRule type="cellIs" dxfId="118" priority="18485" operator="equal">
      <formula>"Produção"</formula>
    </cfRule>
    <cfRule type="cellIs" dxfId="117" priority="18486" operator="equal">
      <formula>"ERRO"</formula>
    </cfRule>
  </conditionalFormatting>
  <conditionalFormatting sqref="BR6:BS778">
    <cfRule type="cellIs" dxfId="116" priority="18464" operator="equal">
      <formula>"*"</formula>
    </cfRule>
    <cfRule type="cellIs" dxfId="115" priority="18465" operator="greaterThanOrEqual">
      <formula>1</formula>
    </cfRule>
    <cfRule type="cellIs" dxfId="114" priority="18466" operator="lessThan">
      <formula>1</formula>
    </cfRule>
  </conditionalFormatting>
  <conditionalFormatting sqref="Y8:Z778">
    <cfRule type="cellIs" dxfId="113" priority="18412" operator="equal">
      <formula>"NÃO"</formula>
    </cfRule>
    <cfRule type="cellIs" dxfId="112" priority="18413" operator="equal">
      <formula>"SIM"</formula>
    </cfRule>
  </conditionalFormatting>
  <conditionalFormatting sqref="Y1047841:Y1048576">
    <cfRule type="cellIs" dxfId="111" priority="18293" operator="equal">
      <formula>"OPORTUNIDADE"</formula>
    </cfRule>
  </conditionalFormatting>
  <conditionalFormatting sqref="Y1047841:Y1048576">
    <cfRule type="cellIs" dxfId="110" priority="18291" operator="equal">
      <formula>"NÃO"</formula>
    </cfRule>
    <cfRule type="cellIs" dxfId="109" priority="18292" operator="equal">
      <formula>"SIM"</formula>
    </cfRule>
  </conditionalFormatting>
  <conditionalFormatting sqref="Y6:Y7">
    <cfRule type="cellIs" dxfId="108" priority="13" operator="equal">
      <formula>"OPORTUNIDADE"</formula>
    </cfRule>
  </conditionalFormatting>
  <conditionalFormatting sqref="Y6:Y7">
    <cfRule type="cellIs" dxfId="107" priority="11" operator="equal">
      <formula>"NÃO"</formula>
    </cfRule>
    <cfRule type="cellIs" dxfId="106" priority="12" operator="equal">
      <formula>"SIM"</formula>
    </cfRule>
  </conditionalFormatting>
  <conditionalFormatting sqref="BK1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J6:BJ778 BK47:BK48 BK56 BK58:BK59">
    <cfRule type="iconSet" priority="22714">
      <iconSet showValue="0">
        <cfvo type="percent" val="0"/>
        <cfvo type="num" val="1"/>
        <cfvo type="num" val="1" gte="0"/>
      </iconSet>
    </cfRule>
  </conditionalFormatting>
  <conditionalFormatting sqref="BK52:BK54 BK6:BK7 BK15:BK16 BK13 BK9:BK11 BK24:BK32 BK18:BK21 BK34 BK36:BK37 BK41:BK42 BK44 BK57 BK60:BK62 BK64:BK70 BK72:BK778">
    <cfRule type="iconSet" priority="22726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2741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2743">
      <iconSet showValue="0">
        <cfvo type="percent" val="0"/>
        <cfvo type="num" val="1"/>
        <cfvo type="num" val="1" gte="0"/>
      </iconSet>
    </cfRule>
    <cfRule type="iconSet" priority="22744">
      <iconSet showValue="0">
        <cfvo type="percent" val="0"/>
        <cfvo type="num" val="1"/>
        <cfvo type="num" val="1" gte="0"/>
      </iconSet>
    </cfRule>
  </conditionalFormatting>
  <conditionalFormatting sqref="BP6:BP778">
    <cfRule type="iconSet" priority="22747">
      <iconSet showValue="0">
        <cfvo type="percent" val="0"/>
        <cfvo type="num" val="1"/>
        <cfvo type="num" val="1" gte="0"/>
      </iconSet>
    </cfRule>
  </conditionalFormatting>
  <conditionalFormatting sqref="BO6:BO26 BO28:BO778">
    <cfRule type="iconSet" priority="2274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8" xr:uid="{CF5BD2D1-4803-40F6-BB29-FE7C2FA5583F}">
      <formula1>INDIRECT(BT6)</formula1>
    </dataValidation>
    <dataValidation type="list" allowBlank="1" showInputMessage="1" showErrorMessage="1" sqref="BO27 BN6:BN778" xr:uid="{88B2AA1F-3AB2-4B37-8132-5DEC08D79A48}">
      <formula1>INDIRECT(SUBSTITUTE(BM6," ",""))</formula1>
    </dataValidation>
    <dataValidation type="list" allowBlank="1" showInputMessage="1" showErrorMessage="1" sqref="BM6:BM42 BM46:BM48 BM44 BM50:BM778" xr:uid="{0374E4CD-E1C2-4373-A381-0828C9AFF6FF}">
      <formula1>IMPCAUSADOR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AI6:AI778 F6:F778" xr:uid="{476B5A40-7A3E-4687-84DB-2A754471F1B3}">
      <formula1>DIN_ATIVIDADE</formula1>
    </dataValidation>
    <dataValidation type="list" allowBlank="1" showInputMessage="1" showErrorMessage="1" sqref="D6:D778" xr:uid="{3543C376-D522-40FC-94BB-748DF2500AFC}">
      <formula1>ATIVOS</formula1>
    </dataValidation>
    <dataValidation allowBlank="1" showInputMessage="1" showErrorMessage="1" sqref="BC6:BD778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8" t="s">
        <v>1429</v>
      </c>
      <c r="D1" s="258"/>
      <c r="E1" s="258"/>
      <c r="F1" s="258"/>
      <c r="G1" s="258"/>
      <c r="H1" s="258"/>
    </row>
    <row r="2" spans="3:8">
      <c r="C2" s="258"/>
      <c r="D2" s="258"/>
      <c r="E2" s="258"/>
      <c r="F2" s="258"/>
      <c r="G2" s="258"/>
      <c r="H2" s="258"/>
    </row>
    <row r="3" spans="3:8">
      <c r="C3" s="186" t="s">
        <v>104</v>
      </c>
      <c r="D3" s="186" t="s">
        <v>1430</v>
      </c>
      <c r="E3" s="186" t="s">
        <v>1431</v>
      </c>
      <c r="F3" s="186" t="s">
        <v>1432</v>
      </c>
      <c r="G3" s="186" t="s">
        <v>1433</v>
      </c>
      <c r="H3" s="186" t="s">
        <v>1434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1435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1436</v>
      </c>
      <c r="D12" s="187">
        <v>9049</v>
      </c>
      <c r="E12" s="188">
        <v>46044</v>
      </c>
      <c r="F12" s="190" t="s">
        <v>1437</v>
      </c>
      <c r="G12" s="187" t="s">
        <v>1438</v>
      </c>
      <c r="H12" s="187"/>
    </row>
    <row r="13" spans="3:8">
      <c r="C13" s="187" t="s">
        <v>1436</v>
      </c>
      <c r="D13" s="187">
        <v>9044</v>
      </c>
      <c r="E13" s="188">
        <v>46044</v>
      </c>
      <c r="F13" s="190" t="s">
        <v>1439</v>
      </c>
      <c r="G13" s="187" t="s">
        <v>1440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158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158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topLeftCell="L1" workbookViewId="0">
      <selection activeCell="A2" sqref="A2:T7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customWidth="1"/>
    <col min="21" max="23" width="26.28515625" customWidth="1"/>
  </cols>
  <sheetData>
    <row r="1" spans="1:46" ht="15" customHeight="1">
      <c r="A1" s="259"/>
      <c r="B1" s="260"/>
      <c r="C1" s="26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2" t="s">
        <v>1258</v>
      </c>
      <c r="Q1" s="263"/>
      <c r="R1" s="88"/>
      <c r="S1" s="88"/>
      <c r="T1" s="89"/>
      <c r="U1" s="264" t="s">
        <v>1441</v>
      </c>
      <c r="V1" s="264"/>
      <c r="W1" s="26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1442</v>
      </c>
      <c r="B2" s="91" t="s">
        <v>1443</v>
      </c>
      <c r="C2" s="91" t="s">
        <v>7</v>
      </c>
      <c r="D2" s="92" t="s">
        <v>1210</v>
      </c>
      <c r="E2" s="92" t="s">
        <v>365</v>
      </c>
      <c r="F2" s="92" t="s">
        <v>1444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1445</v>
      </c>
      <c r="T2" s="94" t="s">
        <v>1213</v>
      </c>
      <c r="U2" s="90">
        <f ca="1">TODAY()-1</f>
        <v>46060</v>
      </c>
      <c r="V2" s="90">
        <f ca="1">U2-1</f>
        <v>46059</v>
      </c>
      <c r="W2" s="90">
        <f ca="1">V2-1</f>
        <v>46058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 t="str">
        <f ca="1">_xlfn.XLOOKUP(G3&amp;$U$2,BS_CONTROLE[CHAVE],BS_CONTROLE[Quantidade_11],"-")</f>
        <v>-</v>
      </c>
      <c r="V3" s="98">
        <f ca="1">_xlfn.XLOOKUP(G3&amp;$V$2,BS_CONTROLE[CHAVE],BS_CONTROLE[Quantidade_11],"-")</f>
        <v>0</v>
      </c>
      <c r="W3" s="98">
        <f ca="1">_xlfn.XLOOKUP(G3&amp;$W$2,BS_CONTROLE[CHAVE],BS_CONTROLE[Quantidade_11],"-")</f>
        <v>0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 t="str">
        <f ca="1">_xlfn.XLOOKUP(G7&amp;$U$2,BS_CONTROLE[CHAVE],BS_CONTROLE[Quantidade_11],"-")</f>
        <v>-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>
        <f ca="1">_xlfn.XLOOKUP(G9&amp;$V$2,BS_CONTROLE[CHAVE],BS_CONTROLE[Quantidade_11],"-")</f>
        <v>1</v>
      </c>
      <c r="W9" s="98">
        <f ca="1">_xlfn.XLOOKUP(G9&amp;$W$2,BS_CONTROLE[CHAVE],BS_CONTROLE[Quantidade_11],"-")</f>
        <v>2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>
        <f ca="1">_xlfn.XLOOKUP(G10&amp;$V$2,BS_CONTROLE[CHAVE],BS_CONTROLE[Quantidade_11],"-")</f>
        <v>0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>
        <f ca="1">_xlfn.XLOOKUP(G11&amp;$W$2,BS_CONTROLE[CHAVE],BS_CONTROLE[Quantidade_11],"-")</f>
        <v>1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 t="str">
        <f ca="1">_xlfn.XLOOKUP(G15&amp;$U$2,BS_CONTROLE[CHAVE],BS_CONTROLE[Quantidade_11],"-")</f>
        <v>-</v>
      </c>
      <c r="V15" s="98">
        <f ca="1">_xlfn.XLOOKUP(G15&amp;$V$2,BS_CONTROLE[CHAVE],BS_CONTROLE[Quantidade_11],"-")</f>
        <v>0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1</v>
      </c>
      <c r="W17" s="98">
        <f ca="1">_xlfn.XLOOKUP(G17&amp;$W$2,BS_CONTROLE[CHAVE],BS_CONTROLE[Quantidade_11],"-")</f>
        <v>2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>
        <f ca="1">_xlfn.XLOOKUP(G18&amp;$V$2,BS_CONTROLE[CHAVE],BS_CONTROLE[Quantidade_11],"-")</f>
        <v>0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>
        <f ca="1">_xlfn.XLOOKUP(G19&amp;$W$2,BS_CONTROLE[CHAVE],BS_CONTROLE[Quantidade_11],"-")</f>
        <v>1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 t="str">
        <f ca="1">_xlfn.XLOOKUP(G21&amp;$U$2,BS_CONTROLE[CHAVE],BS_CONTROLE[Quantidade_11],"-")</f>
        <v>-</v>
      </c>
      <c r="V21" s="98">
        <f ca="1">_xlfn.XLOOKUP(G21&amp;$V$2,BS_CONTROLE[CHAVE],BS_CONTROLE[Quantidade_11],"-")</f>
        <v>108</v>
      </c>
      <c r="W21" s="98">
        <f ca="1">_xlfn.XLOOKUP(G21&amp;$W$2,BS_CONTROLE[CHAVE],BS_CONTROLE[Quantidade_11],"-")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>
        <f ca="1">_xlfn.XLOOKUP(G22&amp;$V$2,BS_CONTROLE[CHAVE],BS_CONTROLE[Quantidade_11],"-")</f>
        <v>1</v>
      </c>
      <c r="W22" s="98">
        <f ca="1">_xlfn.XLOOKUP(G22&amp;$W$2,BS_CONTROLE[CHAVE],BS_CONTROLE[Quantidade_11],"-")</f>
        <v>1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OPORTUNIDADE</v>
      </c>
      <c r="B28" s="95" t="str">
        <f>IF(FN_MC!X31="","*",FN_MC!X31)</f>
        <v>Oportunidade</v>
      </c>
      <c r="C28" s="95" t="str">
        <f>IF(FN_MC!Z31="","*",FN_MC!Z31)</f>
        <v>*</v>
      </c>
      <c r="D28" s="96" t="str">
        <f>IF(FN_MC!S31="","*",FN_MC!S31)</f>
        <v>FERRONORTE</v>
      </c>
      <c r="E28" s="96" t="str">
        <f>IF(FN_MC!T31="","*",FN_MC!T31)</f>
        <v>TGR-TRO</v>
      </c>
      <c r="F28" s="96">
        <f>IF(FN_MC!B31="","*",FN_MC!B31)</f>
        <v>46057</v>
      </c>
      <c r="G28" s="96" t="str">
        <f>IF(FN_MC!D31="","*",FN_MC!D31)</f>
        <v>W70</v>
      </c>
      <c r="H28" s="96" t="str">
        <f>IF(FN_MC!F31="","*",FN_MC!F31)</f>
        <v>PDM - PEDRA - DESCARGA</v>
      </c>
      <c r="I28" s="96" t="str">
        <f>IF(FN_MC!H31="","*",FN_MC!H31)</f>
        <v>TIQ2</v>
      </c>
      <c r="J28" s="96" t="str">
        <f>IF(FN_MC!I31="","*",FN_MC!I31)</f>
        <v>TGR2</v>
      </c>
      <c r="K28" s="96" t="str">
        <f>IF(FN_MC!M31="","*",FN_MC!M31)</f>
        <v>TAL-TSF</v>
      </c>
      <c r="L28" s="196">
        <f>IF(FN_MC!N31="","*",FN_MC!N31)</f>
        <v>699710</v>
      </c>
      <c r="M28" s="97">
        <f>IF(FN_MC!J31="","*",FN_MC!J31)</f>
        <v>98</v>
      </c>
      <c r="N28" s="183">
        <f>IF(FN_MC!K31="","*",FN_MC!K31)</f>
        <v>700</v>
      </c>
      <c r="O28" s="183">
        <f>IF(FN_MC!L31="","*",FN_MC!L31)</f>
        <v>703</v>
      </c>
      <c r="P28" s="107">
        <f>IF(FN_MC!O31="","*",FN_MC!O31)</f>
        <v>0.41666666666666669</v>
      </c>
      <c r="Q28" s="107">
        <f>IF(FN_MC!P31="","*",FN_MC!P31)</f>
        <v>0.125</v>
      </c>
      <c r="R28" s="96" t="str">
        <f>IF(FN_MC!Q31="","*",CONCATENATE(FN_MC!Q31," ",FN_MC!R31))</f>
        <v>27 VAGÕES</v>
      </c>
      <c r="S28" s="96" t="str">
        <f>IF(FN_MC!V31="","*",FN_MC!V31)</f>
        <v xml:space="preserve">Camila </v>
      </c>
      <c r="T28" s="96" t="str">
        <f>IF(FN_MC!W31="","*",FN_MC!W31)</f>
        <v xml:space="preserve">Descarga de pedra </v>
      </c>
      <c r="U28" s="98" t="str">
        <f ca="1">_xlfn.XLOOKUP(G28&amp;$U$2,BS_CONTROLE[CHAVE],BS_CONTROLE[Quantidade_11],"-")</f>
        <v>-</v>
      </c>
      <c r="V28" s="98">
        <f ca="1">_xlfn.XLOOKUP(G28&amp;$V$2,BS_CONTROLE[CHAVE],BS_CONTROLE[Quantidade_11],"-")</f>
        <v>0</v>
      </c>
      <c r="W28" s="98">
        <f ca="1">_xlfn.XLOOKUP(G28&amp;$W$2,BS_CONTROLE[CHAVE],BS_CONTROLE[Quantidade_11],"-")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BRUNO (TF-525)</v>
      </c>
      <c r="H29" s="96" t="str">
        <f>IF(FN_MC!F32="","*",FN_MC!F32)</f>
        <v>PDM - SOLDA</v>
      </c>
      <c r="I29" s="96" t="str">
        <f>IF(FN_MC!H32="","*",FN_MC!H32)</f>
        <v>539TRM</v>
      </c>
      <c r="J29" s="96" t="str">
        <f>IF(FN_MC!I32="","*",FN_MC!I32)</f>
        <v>-</v>
      </c>
      <c r="K29" s="96" t="str">
        <f>IF(FN_MC!M32="","*",FN_MC!M32)</f>
        <v>TBE-TRM</v>
      </c>
      <c r="L29" s="196" t="str">
        <f>IF(FN_MC!N32="","*",FN_MC!N32)</f>
        <v>539TRM</v>
      </c>
      <c r="M29" s="97">
        <f>IF(FN_MC!J32="","*",FN_MC!J32)</f>
        <v>98</v>
      </c>
      <c r="N29" s="183">
        <f>IF(FN_MC!K32="","*",FN_MC!K32)</f>
        <v>548.14499999999998</v>
      </c>
      <c r="O29" s="183" t="str">
        <f>IF(FN_MC!L32="","*",FN_MC!L32)</f>
        <v>-</v>
      </c>
      <c r="P29" s="107">
        <f>IF(FN_MC!O32="","*",FN_MC!O32)</f>
        <v>0.375</v>
      </c>
      <c r="Q29" s="107">
        <f>IF(FN_MC!P32="","*",FN_MC!P32)</f>
        <v>0.125</v>
      </c>
      <c r="R29" s="96" t="str">
        <f>IF(FN_MC!Q32="","*",CONCATENATE(FN_MC!Q32," ",FN_MC!R32))</f>
        <v>2 Nº DE SOLDA</v>
      </c>
      <c r="S29" s="96" t="str">
        <f>IF(FN_MC!V32="","*",FN_MC!V32)</f>
        <v>Bruno</v>
      </c>
      <c r="T29" s="96" t="str">
        <f>IF(FN_MC!W32="","*",FN_MC!W32)</f>
        <v xml:space="preserve">Execução de solda - Condicionado a temperatura </v>
      </c>
      <c r="U29" s="98">
        <f ca="1">_xlfn.XLOOKUP(G29&amp;$U$2,BS_CONTROLE[CHAVE],BS_CONTROLE[Quantidade_11],"-")</f>
        <v>0</v>
      </c>
      <c r="V29" s="98">
        <f ca="1">_xlfn.XLOOKUP(G29&amp;$V$2,BS_CONTROLE[CHAVE],BS_CONTROLE[Quantidade_11],"-")</f>
        <v>1</v>
      </c>
      <c r="W29" s="98">
        <f ca="1">_xlfn.XLOOKUP(G29&amp;$W$2,BS_CONTROLE[CHAVE],BS_CONTROLE[Quantidade_11],"-")</f>
        <v>2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OPORTUNIDADE</v>
      </c>
      <c r="B30" s="95" t="str">
        <f>IF(FN_MC!X33="","*",FN_MC!X33)</f>
        <v>Oportunidade</v>
      </c>
      <c r="C30" s="95" t="str">
        <f>IF(FN_MC!Z33="","*",FN_MC!Z33)</f>
        <v>*</v>
      </c>
      <c r="D30" s="96" t="str">
        <f>IF(FN_MC!S33="","*",FN_MC!S33)</f>
        <v>FERRONORTE</v>
      </c>
      <c r="E30" s="96" t="str">
        <f>IF(FN_MC!T33="","*",FN_MC!T33)</f>
        <v>TGR-TRO</v>
      </c>
      <c r="F30" s="96">
        <f>IF(FN_MC!B33="","*",FN_MC!B33)</f>
        <v>46057</v>
      </c>
      <c r="G30" s="96" t="str">
        <f>IF(FN_MC!D33="","*",FN_MC!D33)</f>
        <v>E46</v>
      </c>
      <c r="H30" s="96" t="str">
        <f>IF(FN_MC!F33="","*",FN_MC!F33)</f>
        <v>DESLOCAMENTO</v>
      </c>
      <c r="I30" s="96" t="str">
        <f>IF(FN_MC!H33="","*",FN_MC!H33)</f>
        <v>TGR2</v>
      </c>
      <c r="J30" s="96" t="str">
        <f>IF(FN_MC!I33="","*",FN_MC!I33)</f>
        <v>TIN</v>
      </c>
      <c r="K30" s="96" t="str">
        <f>IF(FN_MC!M33="","*",FN_MC!M33)</f>
        <v>TGR-TIN</v>
      </c>
      <c r="L30" s="196" t="str">
        <f>IF(FN_MC!N33="","*",FN_MC!N33)</f>
        <v>TGRTIN</v>
      </c>
      <c r="M30" s="97">
        <f>IF(FN_MC!J33="","*",FN_MC!J33)</f>
        <v>98</v>
      </c>
      <c r="N30" s="183">
        <f>IF(FN_MC!K33="","*",FN_MC!K33)</f>
        <v>502</v>
      </c>
      <c r="O30" s="183">
        <f>IF(FN_MC!L33="","*",FN_MC!L33)</f>
        <v>109</v>
      </c>
      <c r="P30" s="107">
        <f>IF(FN_MC!O33="","*",FN_MC!O33)</f>
        <v>0.41666666666666669</v>
      </c>
      <c r="Q30" s="107">
        <f>IF(FN_MC!P33="","*",FN_MC!P33)</f>
        <v>4.1666666666666664E-2</v>
      </c>
      <c r="R30" s="96" t="str">
        <f>IF(FN_MC!Q33="","*",CONCATENATE(FN_MC!Q33," ",FN_MC!R33))</f>
        <v>1 BINÁRIO</v>
      </c>
      <c r="S30" s="96" t="str">
        <f>IF(FN_MC!V33="","*",FN_MC!V33)</f>
        <v xml:space="preserve">PCM </v>
      </c>
      <c r="T30" s="96" t="str">
        <f>IF(FN_MC!W33="","*",FN_MC!W33)</f>
        <v>Deslocamento de TAG para abastecer no TOM e seguir para TIN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>
        <f ca="1">_xlfn.XLOOKUP(G30&amp;$W$2,BS_CONTROLE[CHAVE],BS_CONTROLE[Quantidade_11],"-")</f>
        <v>1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TCS-TGR</v>
      </c>
      <c r="F31" s="96">
        <f>IF(FN_MC!B34="","*",FN_MC!B34)</f>
        <v>46057</v>
      </c>
      <c r="G31" s="96" t="str">
        <f>IF(FN_MC!D34="","*",FN_MC!D34)</f>
        <v>ELSON (TF-526)</v>
      </c>
      <c r="H31" s="96" t="str">
        <f>IF(FN_MC!F34="","*",FN_MC!F34)</f>
        <v>PDM - SOLDA</v>
      </c>
      <c r="I31" s="96" t="str">
        <f>IF(FN_MC!H34="","*",FN_MC!H34)</f>
        <v>499TGR1</v>
      </c>
      <c r="J31" s="96" t="str">
        <f>IF(FN_MC!I34="","*",FN_MC!I34)</f>
        <v>-</v>
      </c>
      <c r="K31" s="96" t="str">
        <f>IF(FN_MC!M34="","*",FN_MC!M34)</f>
        <v>TBR-TGR</v>
      </c>
      <c r="L31" s="196" t="str">
        <f>IF(FN_MC!N34="","*",FN_MC!N34)</f>
        <v>499TGR2</v>
      </c>
      <c r="M31" s="97">
        <f>IF(FN_MC!J34="","*",FN_MC!J34)</f>
        <v>74</v>
      </c>
      <c r="N31" s="183">
        <f>IF(FN_MC!K34="","*",FN_MC!K34)</f>
        <v>498.9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0.125</v>
      </c>
      <c r="R31" s="96" t="str">
        <f>IF(FN_MC!Q34="","*",CONCATENATE(FN_MC!Q34," ",FN_MC!R34))</f>
        <v>1 Nº DE SOLDA</v>
      </c>
      <c r="S31" s="96" t="str">
        <f>IF(FN_MC!V34="","*",FN_MC!V34)</f>
        <v>Elson</v>
      </c>
      <c r="T31" s="96" t="str">
        <f>IF(FN_MC!W34="","*",FN_MC!W34)</f>
        <v xml:space="preserve">Execução de solda - Condicionado a temperatura 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OPORTUNIDADE</v>
      </c>
      <c r="B32" s="95" t="str">
        <f>IF(FN_MC!X35="","*",FN_MC!X35)</f>
        <v>Oportunidade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TMI-TCS</v>
      </c>
      <c r="F32" s="96">
        <f>IF(FN_MC!B35="","*",FN_MC!B35)</f>
        <v>46057</v>
      </c>
      <c r="G32" s="96" t="str">
        <f>IF(FN_MC!D35="","*",FN_MC!D35)</f>
        <v>MARCOS (TF-520)</v>
      </c>
      <c r="H32" s="96" t="str">
        <f>IF(FN_MC!F35="","*",FN_MC!F35)</f>
        <v>PDM - SOLDA</v>
      </c>
      <c r="I32" s="96" t="str">
        <f>IF(FN_MC!H35="","*",FN_MC!H35)</f>
        <v>277TCS</v>
      </c>
      <c r="J32" s="96" t="str">
        <f>IF(FN_MC!I35="","*",FN_MC!I35)</f>
        <v>-</v>
      </c>
      <c r="K32" s="96" t="str">
        <f>IF(FN_MC!M35="","*",FN_MC!M35)</f>
        <v>TJA-TCS</v>
      </c>
      <c r="L32" s="196" t="str">
        <f>IF(FN_MC!N35="","*",FN_MC!N35)</f>
        <v>277TCS</v>
      </c>
      <c r="M32" s="97">
        <f>IF(FN_MC!J35="","*",FN_MC!J35)</f>
        <v>74</v>
      </c>
      <c r="N32" s="183">
        <f>IF(FN_MC!K35="","*",FN_MC!K35)</f>
        <v>280.5</v>
      </c>
      <c r="O32" s="183" t="str">
        <f>IF(FN_MC!L35="","*",FN_MC!L35)</f>
        <v>-</v>
      </c>
      <c r="P32" s="107">
        <f>IF(FN_MC!O35="","*",FN_MC!O35)</f>
        <v>0.375</v>
      </c>
      <c r="Q32" s="107">
        <f>IF(FN_MC!P35="","*",FN_MC!P35)</f>
        <v>0.125</v>
      </c>
      <c r="R32" s="96" t="str">
        <f>IF(FN_MC!Q35="","*",CONCATENATE(FN_MC!Q35," ",FN_MC!R35))</f>
        <v>2 Nº DE SOLDA</v>
      </c>
      <c r="S32" s="96" t="str">
        <f>IF(FN_MC!V35="","*",FN_MC!V35)</f>
        <v>Herbert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0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TMI-TCS</v>
      </c>
      <c r="F33" s="96">
        <f>IF(FN_MC!B36="","*",FN_MC!B36)</f>
        <v>46057</v>
      </c>
      <c r="G33" s="96" t="str">
        <f>IF(FN_MC!D36="","*",FN_MC!D36)</f>
        <v>W50</v>
      </c>
      <c r="H33" s="96" t="str">
        <f>IF(FN_MC!F36="","*",FN_MC!F36)</f>
        <v>MODERNIZAÇÃO - RECOLHIMENTO DE DORMENTE</v>
      </c>
      <c r="I33" s="96" t="str">
        <f>IF(FN_MC!H36="","*",FN_MC!H36)</f>
        <v>TCS2</v>
      </c>
      <c r="J33" s="96" t="str">
        <f>IF(FN_MC!I36="","*",FN_MC!I36)</f>
        <v>TCS2</v>
      </c>
      <c r="K33" s="96" t="str">
        <f>IF(FN_MC!M36="","*",FN_MC!M36)</f>
        <v>TVI-TJA</v>
      </c>
      <c r="L33" s="196">
        <f>IF(FN_MC!N36="","*",FN_MC!N36)</f>
        <v>239251</v>
      </c>
      <c r="M33" s="97">
        <f>IF(FN_MC!J36="","*",FN_MC!J36)</f>
        <v>74</v>
      </c>
      <c r="N33" s="183">
        <f>IF(FN_MC!K36="","*",FN_MC!K36)</f>
        <v>245</v>
      </c>
      <c r="O33" s="183">
        <f>IF(FN_MC!L36="","*",FN_MC!L36)</f>
        <v>244.2</v>
      </c>
      <c r="P33" s="107">
        <f>IF(FN_MC!O36="","*",FN_MC!O36)</f>
        <v>0.35416666666666669</v>
      </c>
      <c r="Q33" s="107">
        <f>IF(FN_MC!P36="","*",FN_MC!P36)</f>
        <v>0.125</v>
      </c>
      <c r="R33" s="96" t="str">
        <f>IF(FN_MC!Q36="","*",CONCATENATE(FN_MC!Q36," ",FN_MC!R36))</f>
        <v>1000 Nº DE DORMENTES</v>
      </c>
      <c r="S33" s="96" t="str">
        <f>IF(FN_MC!V36="","*",FN_MC!V36)</f>
        <v>Augusto/ Efraim</v>
      </c>
      <c r="T33" s="96" t="str">
        <f>IF(FN_MC!W36="","*",FN_MC!W36)</f>
        <v>Recolhimento de dormentes</v>
      </c>
      <c r="U33" s="98" t="str">
        <f ca="1">_xlfn.XLOOKUP(G33&amp;$U$2,BS_CONTROLE[CHAVE],BS_CONTROLE[Quantidade_11],"-")</f>
        <v>-</v>
      </c>
      <c r="V33" s="98">
        <f ca="1">_xlfn.XLOOKUP(G33&amp;$V$2,BS_CONTROLE[CHAVE],BS_CONTROLE[Quantidade_11],"-")</f>
        <v>108</v>
      </c>
      <c r="W33" s="98">
        <f ca="1">_xlfn.XLOOKUP(G33&amp;$W$2,BS_CONTROLE[CHAVE],BS_CONTROLE[Quantidade_11],"-")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OPORTUNIDADE</v>
      </c>
      <c r="B34" s="95" t="str">
        <f>IF(FN_MC!X37="","*",FN_MC!X37)</f>
        <v>Oportunidade</v>
      </c>
      <c r="C34" s="95" t="str">
        <f>IF(FN_MC!Z37="","*",FN_MC!Z37)</f>
        <v>*</v>
      </c>
      <c r="D34" s="96" t="str">
        <f>IF(FN_MC!S37="","*",FN_MC!S37)</f>
        <v>FERRONORTE</v>
      </c>
      <c r="E34" s="96" t="str">
        <f>IF(FN_MC!T37="","*",FN_MC!T37)</f>
        <v>TMI-TCS</v>
      </c>
      <c r="F34" s="96">
        <f>IF(FN_MC!B37="","*",FN_MC!B37)</f>
        <v>46057</v>
      </c>
      <c r="G34" s="96" t="str">
        <f>IF(FN_MC!D37="","*",FN_MC!D37)</f>
        <v>A60</v>
      </c>
      <c r="H34" s="96" t="str">
        <f>IF(FN_MC!F37="","*",FN_MC!F37)</f>
        <v>DETECÇÃO - RONDA 7 DIAS</v>
      </c>
      <c r="I34" s="96" t="str">
        <f>IF(FN_MC!H37="","*",FN_MC!H37)</f>
        <v>TMI</v>
      </c>
      <c r="J34" s="96" t="str">
        <f>IF(FN_MC!I37="","*",FN_MC!I37)</f>
        <v>TCS2</v>
      </c>
      <c r="K34" s="96" t="str">
        <f>IF(FN_MC!M37="","*",FN_MC!M37)</f>
        <v>TMI-TCS</v>
      </c>
      <c r="L34" s="196" t="str">
        <f>IF(FN_MC!N37="","*",FN_MC!N37)</f>
        <v>TMITCS</v>
      </c>
      <c r="M34" s="97">
        <f>IF(FN_MC!J37="","*",FN_MC!J37)</f>
        <v>74</v>
      </c>
      <c r="N34" s="183">
        <f>IF(FN_MC!K37="","*",FN_MC!K37)</f>
        <v>1</v>
      </c>
      <c r="O34" s="183">
        <f>IF(FN_MC!L37="","*",FN_MC!L37)</f>
        <v>291</v>
      </c>
      <c r="P34" s="107">
        <f>IF(FN_MC!O37="","*",FN_MC!O37)</f>
        <v>0.375</v>
      </c>
      <c r="Q34" s="107">
        <f>IF(FN_MC!P37="","*",FN_MC!P37)</f>
        <v>4.1666666666666664E-2</v>
      </c>
      <c r="R34" s="96" t="str">
        <f>IF(FN_MC!Q37="","*",CONCATENATE(FN_MC!Q37," ",FN_MC!R37))</f>
        <v>280 KM</v>
      </c>
      <c r="S34" s="96" t="str">
        <f>IF(FN_MC!V37="","*",FN_MC!V37)</f>
        <v>Herbert</v>
      </c>
      <c r="T34" s="96" t="str">
        <f>IF(FN_MC!W37="","*",FN_MC!W37)</f>
        <v>Ronda 7 dias</v>
      </c>
      <c r="U34" s="98" t="str">
        <f ca="1">_xlfn.XLOOKUP(G34&amp;$U$2,BS_CONTROLE[CHAVE],BS_CONTROLE[Quantidade_11],"-")</f>
        <v>-</v>
      </c>
      <c r="V34" s="98">
        <f ca="1">_xlfn.XLOOKUP(G34&amp;$V$2,BS_CONTROLE[CHAVE],BS_CONTROLE[Quantidade_11],"-")</f>
        <v>80</v>
      </c>
      <c r="W34" s="98">
        <f ca="1">_xlfn.XLOOKUP(G34&amp;$W$2,BS_CONTROLE[CHAVE],BS_CONTROLE[Quantidade_11],"-")</f>
        <v>200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MALHA CENTRAL</v>
      </c>
      <c r="E35" s="96" t="str">
        <f>IF(FN_MC!T38="","*",FN_MC!T38)</f>
        <v>PPN-POV</v>
      </c>
      <c r="F35" s="96">
        <f>IF(FN_MC!B38="","*",FN_MC!B38)</f>
        <v>46057</v>
      </c>
      <c r="G35" s="96" t="str">
        <f>IF(FN_MC!D38="","*",FN_MC!D38)</f>
        <v xml:space="preserve">TURMA FIXA VIA </v>
      </c>
      <c r="H35" s="96" t="str">
        <f>IF(FN_MC!F38="","*",FN_MC!F38)</f>
        <v>PDM - SUBSTITUIÇÃO - TRILHO</v>
      </c>
      <c r="I35" s="96" t="str">
        <f>IF(FN_MC!H38="","*",FN_MC!H38)</f>
        <v>PJGPSI</v>
      </c>
      <c r="J35" s="96" t="str">
        <f>IF(FN_MC!I38="","*",FN_MC!I38)</f>
        <v>-</v>
      </c>
      <c r="K35" s="96" t="str">
        <f>IF(FN_MC!M38="","*",FN_MC!M38)</f>
        <v>PSI-PJG</v>
      </c>
      <c r="L35" s="196" t="str">
        <f>IF(FN_MC!N38="","*",FN_MC!N38)</f>
        <v>PJGPSI</v>
      </c>
      <c r="M35" s="97">
        <f>IF(FN_MC!J38="","*",FN_MC!J38)</f>
        <v>101</v>
      </c>
      <c r="N35" s="183">
        <f>IF(FN_MC!K38="","*",FN_MC!K38)</f>
        <v>1413.05</v>
      </c>
      <c r="O35" s="183" t="str">
        <f>IF(FN_MC!L38="","*",FN_MC!L38)</f>
        <v>-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8 M</v>
      </c>
      <c r="S35" s="96" t="str">
        <f>IF(FN_MC!V38="","*",FN_MC!V38)</f>
        <v>Carlito</v>
      </c>
      <c r="T35" s="96" t="str">
        <f>IF(FN_MC!W38="","*",FN_MC!W38)</f>
        <v>Substituição de barra curta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MALHA CENTRAL</v>
      </c>
      <c r="E36" s="96" t="str">
        <f>IF(FN_MC!T39="","*",FN_MC!T39)</f>
        <v>POV-PRV</v>
      </c>
      <c r="F36" s="96">
        <f>IF(FN_MC!B39="","*",FN_MC!B39)</f>
        <v>46057</v>
      </c>
      <c r="G36" s="96" t="str">
        <f>IF(FN_MC!D39="","*",FN_MC!D39)</f>
        <v>A71</v>
      </c>
      <c r="H36" s="96" t="str">
        <f>IF(FN_MC!F39="","*",FN_MC!F39)</f>
        <v>OUTRAS ATIVIDADES</v>
      </c>
      <c r="I36" s="96" t="str">
        <f>IF(FN_MC!H39="","*",FN_MC!H39)</f>
        <v>PTRPNV</v>
      </c>
      <c r="J36" s="96" t="str">
        <f>IF(FN_MC!I39="","*",FN_MC!I39)</f>
        <v>POSPNV</v>
      </c>
      <c r="K36" s="96" t="str">
        <f>IF(FN_MC!M39="","*",FN_MC!M39)</f>
        <v>PNV-PTR</v>
      </c>
      <c r="L36" s="196" t="str">
        <f>IF(FN_MC!N39="","*",FN_MC!N39)</f>
        <v>PTRPNV</v>
      </c>
      <c r="M36" s="97">
        <f>IF(FN_MC!J39="","*",FN_MC!J39)</f>
        <v>103</v>
      </c>
      <c r="N36" s="183">
        <f>IF(FN_MC!K39="","*",FN_MC!K39)</f>
        <v>1585.5</v>
      </c>
      <c r="O36" s="183">
        <f>IF(FN_MC!L39="","*",FN_MC!L39)</f>
        <v>1533.5</v>
      </c>
      <c r="P36" s="107">
        <f>IF(FN_MC!O39="","*",FN_MC!O39)</f>
        <v>0.375</v>
      </c>
      <c r="Q36" s="107">
        <f>IF(FN_MC!P39="","*",FN_MC!P39)</f>
        <v>4.1666666666666664E-2</v>
      </c>
      <c r="R36" s="96" t="str">
        <f>IF(FN_MC!Q39="","*",CONCATENATE(FN_MC!Q39," ",FN_MC!R39))</f>
        <v>1 BINÁRIO</v>
      </c>
      <c r="S36" s="96" t="str">
        <f>IF(FN_MC!V39="","*",FN_MC!V39)</f>
        <v>Antonio Bezerra</v>
      </c>
      <c r="T36" s="96" t="str">
        <f>IF(FN_MC!W39="","*",FN_MC!W39)</f>
        <v>Troca de fixação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MALHA CENTRAL</v>
      </c>
      <c r="E37" s="96" t="str">
        <f>IF(FN_MC!T40="","*",FN_MC!T40)</f>
        <v>POV-PRV</v>
      </c>
      <c r="F37" s="96">
        <f>IF(FN_MC!B40="","*",FN_MC!B40)</f>
        <v>46057</v>
      </c>
      <c r="G37" s="96" t="str">
        <f>IF(FN_MC!D40="","*",FN_MC!D40)</f>
        <v>A17</v>
      </c>
      <c r="H37" s="96" t="str">
        <f>IF(FN_MC!F40="","*",FN_MC!F40)</f>
        <v>INFRAESTRUTURA</v>
      </c>
      <c r="I37" s="96" t="str">
        <f>IF(FN_MC!H40="","*",FN_MC!H40)</f>
        <v>PPGPTR</v>
      </c>
      <c r="J37" s="96" t="str">
        <f>IF(FN_MC!I40="","*",FN_MC!I40)</f>
        <v>PSGPAR</v>
      </c>
      <c r="K37" s="96" t="str">
        <f>IF(FN_MC!M40="","*",FN_MC!M40)</f>
        <v>PTR-PPG</v>
      </c>
      <c r="L37" s="196" t="str">
        <f>IF(FN_MC!N40="","*",FN_MC!N40)</f>
        <v>PPGPTR</v>
      </c>
      <c r="M37" s="97">
        <f>IF(FN_MC!J40="","*",FN_MC!J40)</f>
        <v>103</v>
      </c>
      <c r="N37" s="183">
        <f>IF(FN_MC!K40="","*",FN_MC!K40)</f>
        <v>1613</v>
      </c>
      <c r="O37" s="183" t="str">
        <f>IF(FN_MC!L40="","*",FN_MC!L40)</f>
        <v>-</v>
      </c>
      <c r="P37" s="107">
        <f>IF(FN_MC!O40="","*",FN_MC!O40)</f>
        <v>0.375</v>
      </c>
      <c r="Q37" s="107">
        <f>IF(FN_MC!P40="","*",FN_MC!P40)</f>
        <v>4.1666666666666664E-2</v>
      </c>
      <c r="R37" s="96" t="str">
        <f>IF(FN_MC!Q40="","*",CONCATENATE(FN_MC!Q40," ",FN_MC!R40))</f>
        <v>1 Nº DE ITENS</v>
      </c>
      <c r="S37" s="96" t="str">
        <f>IF(FN_MC!V40="","*",FN_MC!V40)</f>
        <v>Anotnio bezerra</v>
      </c>
      <c r="T37" s="96" t="str">
        <f>IF(FN_MC!W40="","*",FN_MC!W40)</f>
        <v>Inspeção da Infra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-</v>
      </c>
      <c r="E38" s="96" t="str">
        <f>IF(FN_MC!T41="","*",FN_MC!T41)</f>
        <v>-</v>
      </c>
      <c r="F38" s="96" t="str">
        <f>IF(FN_MC!B41="","*",FN_MC!B41)</f>
        <v>*</v>
      </c>
      <c r="G38" s="96" t="str">
        <f>IF(FN_MC!D41="","*",FN_MC!D41)</f>
        <v>*</v>
      </c>
      <c r="H38" s="96" t="str">
        <f>IF(FN_MC!F41="","*",FN_MC!F41)</f>
        <v>*</v>
      </c>
      <c r="I38" s="96" t="str">
        <f>IF(FN_MC!H41="","*",FN_MC!H41)</f>
        <v>*</v>
      </c>
      <c r="J38" s="96" t="str">
        <f>IF(FN_MC!I41="","*",FN_MC!I41)</f>
        <v>*</v>
      </c>
      <c r="K38" s="96" t="str">
        <f>IF(FN_MC!M41="","*",FN_MC!M41)</f>
        <v>-</v>
      </c>
      <c r="L38" s="196" t="str">
        <f>IF(FN_MC!N41="","*",FN_MC!N41)</f>
        <v>-</v>
      </c>
      <c r="M38" s="97" t="str">
        <f>IF(FN_MC!J41="","*",FN_MC!J41)</f>
        <v>*</v>
      </c>
      <c r="N38" s="183" t="str">
        <f>IF(FN_MC!K41="","*",FN_MC!K41)</f>
        <v>*</v>
      </c>
      <c r="O38" s="183" t="str">
        <f>IF(FN_MC!L41="","*",FN_MC!L41)</f>
        <v>-</v>
      </c>
      <c r="P38" s="107" t="str">
        <f>IF(FN_MC!O41="","*",FN_MC!O41)</f>
        <v>*</v>
      </c>
      <c r="Q38" s="107" t="str">
        <f>IF(FN_MC!P41="","*",FN_MC!P41)</f>
        <v>*</v>
      </c>
      <c r="R38" s="96" t="str">
        <f>IF(FN_MC!Q41="","*",CONCATENATE(FN_MC!Q41," ",FN_MC!R41))</f>
        <v>*</v>
      </c>
      <c r="S38" s="96" t="str">
        <f>IF(FN_MC!V41="","*",FN_MC!V41)</f>
        <v>*</v>
      </c>
      <c r="T38" s="96" t="str">
        <f>IF(FN_MC!W41="","*",FN_MC!W41)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TGR-TRO</v>
      </c>
      <c r="F40" s="96">
        <f>IF(FN_MC!B43="","*",FN_MC!B43)</f>
        <v>46058</v>
      </c>
      <c r="G40" s="96" t="str">
        <f>IF(FN_MC!D43="","*",FN_MC!D43)</f>
        <v>V86</v>
      </c>
      <c r="H40" s="96" t="str">
        <f>IF(FN_MC!F43="","*",FN_MC!F43)</f>
        <v>MECANIZAÇÃO - SOCADORA</v>
      </c>
      <c r="I40" s="96" t="str">
        <f>IF(FN_MC!H43="","*",FN_MC!H43)</f>
        <v>TSF</v>
      </c>
      <c r="J40" s="96" t="str">
        <f>IF(FN_MC!I43="","*",FN_MC!I43)</f>
        <v>TSF</v>
      </c>
      <c r="K40" s="96" t="str">
        <f>IF(FN_MC!M43="","*",FN_MC!M43)</f>
        <v>TSF-TEX</v>
      </c>
      <c r="L40" s="196" t="str">
        <f>IF(FN_MC!N43="","*",FN_MC!N43)</f>
        <v>TSFPAT1</v>
      </c>
      <c r="M40" s="97">
        <f>IF(FN_MC!J43="","*",FN_MC!J43)</f>
        <v>98</v>
      </c>
      <c r="N40" s="183">
        <f>IF(FN_MC!K43="","*",FN_MC!K43)</f>
        <v>720.63800000000003</v>
      </c>
      <c r="O40" s="183">
        <f>IF(FN_MC!L43="","*",FN_MC!L43)</f>
        <v>723.21</v>
      </c>
      <c r="P40" s="107">
        <f>IF(FN_MC!O43="","*",FN_MC!O43)</f>
        <v>0.4375</v>
      </c>
      <c r="Q40" s="107">
        <f>IF(FN_MC!P43="","*",FN_MC!P43)</f>
        <v>0.125</v>
      </c>
      <c r="R40" s="96" t="str">
        <f>IF(FN_MC!Q43="","*",CONCATENATE(FN_MC!Q43," ",FN_MC!R43))</f>
        <v>1120 M</v>
      </c>
      <c r="S40" s="96" t="str">
        <f>IF(FN_MC!V43="","*",FN_MC!V43)</f>
        <v>Antonioni</v>
      </c>
      <c r="T40" s="96" t="str">
        <f>IF(FN_MC!W43="","*",FN_MC!W43)</f>
        <v>Socaria mecanizada</v>
      </c>
      <c r="U40" s="98">
        <f ca="1">_xlfn.XLOOKUP(G40&amp;$U$2,BS_CONTROLE[CHAVE],BS_CONTROLE[Quantidade_11],"-")</f>
        <v>0</v>
      </c>
      <c r="V40" s="98">
        <f ca="1">_xlfn.XLOOKUP(G40&amp;$V$2,BS_CONTROLE[CHAVE],BS_CONTROLE[Quantidade_11],"-")</f>
        <v>0</v>
      </c>
      <c r="W40" s="98">
        <f ca="1">_xlfn.XLOOKUP(G40&amp;$W$2,BS_CONTROLE[CHAVE],BS_CONTROLE[Quantidade_11],"-")</f>
        <v>0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TGR-TRO</v>
      </c>
      <c r="F41" s="96">
        <f>IF(FN_MC!B44="","*",FN_MC!B44)</f>
        <v>46058</v>
      </c>
      <c r="G41" s="96" t="str">
        <f>IF(FN_MC!D44="","*",FN_MC!D44)</f>
        <v>BRUNO (TF-525)</v>
      </c>
      <c r="H41" s="96" t="str">
        <f>IF(FN_MC!F44="","*",FN_MC!F44)</f>
        <v>PDM - SOLDA</v>
      </c>
      <c r="I41" s="96" t="str">
        <f>IF(FN_MC!H44="","*",FN_MC!H44)</f>
        <v>539TRM</v>
      </c>
      <c r="J41" s="96" t="str">
        <f>IF(FN_MC!I44="","*",FN_MC!I44)</f>
        <v>-</v>
      </c>
      <c r="K41" s="96" t="str">
        <f>IF(FN_MC!M44="","*",FN_MC!M44)</f>
        <v>TBE-TRM</v>
      </c>
      <c r="L41" s="196" t="str">
        <f>IF(FN_MC!N44="","*",FN_MC!N44)</f>
        <v>539TRM</v>
      </c>
      <c r="M41" s="97">
        <f>IF(FN_MC!J44="","*",FN_MC!J44)</f>
        <v>98</v>
      </c>
      <c r="N41" s="183">
        <f>IF(FN_MC!K44="","*",FN_MC!K44)</f>
        <v>548.14499999999998</v>
      </c>
      <c r="O41" s="183" t="str">
        <f>IF(FN_MC!L44="","*",FN_MC!L44)</f>
        <v>-</v>
      </c>
      <c r="P41" s="107">
        <f>IF(FN_MC!O44="","*",FN_MC!O44)</f>
        <v>0.375</v>
      </c>
      <c r="Q41" s="107">
        <f>IF(FN_MC!P44="","*",FN_MC!P44)</f>
        <v>0.125</v>
      </c>
      <c r="R41" s="96" t="str">
        <f>IF(FN_MC!Q44="","*",CONCATENATE(FN_MC!Q44," ",FN_MC!R44))</f>
        <v>2 Nº DE SOLDA</v>
      </c>
      <c r="S41" s="96" t="str">
        <f>IF(FN_MC!V44="","*",FN_MC!V44)</f>
        <v>Bruno</v>
      </c>
      <c r="T41" s="96" t="str">
        <f>IF(FN_MC!W44="","*",FN_MC!W44)</f>
        <v xml:space="preserve">Execução de solda - Condicionado a temperatura </v>
      </c>
      <c r="U41" s="98">
        <f ca="1">_xlfn.XLOOKUP(G41&amp;$U$2,BS_CONTROLE[CHAVE],BS_CONTROLE[Quantidade_11],"-")</f>
        <v>0</v>
      </c>
      <c r="V41" s="98">
        <f ca="1">_xlfn.XLOOKUP(G41&amp;$V$2,BS_CONTROLE[CHAVE],BS_CONTROLE[Quantidade_11],"-")</f>
        <v>1</v>
      </c>
      <c r="W41" s="98">
        <f ca="1">_xlfn.XLOOKUP(G41&amp;$W$2,BS_CONTROLE[CHAVE],BS_CONTROLE[Quantidade_11],"-")</f>
        <v>2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TGR-TRO</v>
      </c>
      <c r="F42" s="96">
        <f>IF(FN_MC!B45="","*",FN_MC!B45)</f>
        <v>46058</v>
      </c>
      <c r="G42" s="96" t="str">
        <f>IF(FN_MC!D45="","*",FN_MC!D45)</f>
        <v>W70</v>
      </c>
      <c r="H42" s="96" t="str">
        <f>IF(FN_MC!F45="","*",FN_MC!F45)</f>
        <v>DESLOCAMENTO</v>
      </c>
      <c r="I42" s="96" t="str">
        <f>IF(FN_MC!H45="","*",FN_MC!H45)</f>
        <v>TGR2</v>
      </c>
      <c r="J42" s="96" t="str">
        <f>IF(FN_MC!I45="","*",FN_MC!I45)</f>
        <v>RVD</v>
      </c>
      <c r="K42" s="96" t="str">
        <f>IF(FN_MC!M45="","*",FN_MC!M45)</f>
        <v>TGR-RVD</v>
      </c>
      <c r="L42" s="196" t="str">
        <f>IF(FN_MC!N45="","*",FN_MC!N45)</f>
        <v>TGRRVD</v>
      </c>
      <c r="M42" s="97">
        <f>IF(FN_MC!J45="","*",FN_MC!J45)</f>
        <v>98</v>
      </c>
      <c r="N42" s="183">
        <f>IF(FN_MC!K45="","*",FN_MC!K45)</f>
        <v>502</v>
      </c>
      <c r="O42" s="183" t="str">
        <f>IF(FN_MC!L45="","*",FN_MC!L45)</f>
        <v>-</v>
      </c>
      <c r="P42" s="107">
        <f>IF(FN_MC!O45="","*",FN_MC!O45)</f>
        <v>0.45833333333333331</v>
      </c>
      <c r="Q42" s="107">
        <f>IF(FN_MC!P45="","*",FN_MC!P45)</f>
        <v>4.1666666666666664E-2</v>
      </c>
      <c r="R42" s="96" t="str">
        <f>IF(FN_MC!Q45="","*",CONCATENATE(FN_MC!Q45," ",FN_MC!R45))</f>
        <v>1 BINÁRIO</v>
      </c>
      <c r="S42" s="96" t="str">
        <f>IF(FN_MC!V45="","*",FN_MC!V45)</f>
        <v xml:space="preserve">Camila </v>
      </c>
      <c r="T42" s="96" t="str">
        <f>IF(FN_MC!W45="","*",FN_MC!W45)</f>
        <v xml:space="preserve">Retirar 7 vgs e deslocar pro FMT </v>
      </c>
      <c r="U42" s="98" t="str">
        <f ca="1">_xlfn.XLOOKUP(G42&amp;$U$2,BS_CONTROLE[CHAVE],BS_CONTROLE[Quantidade_11],"-")</f>
        <v>-</v>
      </c>
      <c r="V42" s="98">
        <f ca="1">_xlfn.XLOOKUP(G42&amp;$V$2,BS_CONTROLE[CHAVE],BS_CONTROLE[Quantidade_11],"-")</f>
        <v>0</v>
      </c>
      <c r="W42" s="98">
        <f ca="1">_xlfn.XLOOKUP(G42&amp;$W$2,BS_CONTROLE[CHAVE],BS_CONTROLE[Quantidade_11],"-")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Oportunidade</v>
      </c>
      <c r="C43" s="95" t="str">
        <f>IF(FN_MC!Z46="","*",FN_MC!Z46)</f>
        <v>*</v>
      </c>
      <c r="D43" s="96" t="str">
        <f>IF(FN_MC!S46="","*",FN_MC!S46)</f>
        <v>FERRONORTE</v>
      </c>
      <c r="E43" s="96" t="str">
        <f>IF(FN_MC!T46="","*",FN_MC!T46)</f>
        <v>TGR-TRO</v>
      </c>
      <c r="F43" s="96">
        <f>IF(FN_MC!B46="","*",FN_MC!B46)</f>
        <v>46058</v>
      </c>
      <c r="G43" s="96" t="str">
        <f>IF(FN_MC!D46="","*",FN_MC!D46)</f>
        <v>E46</v>
      </c>
      <c r="H43" s="96" t="str">
        <f>IF(FN_MC!F46="","*",FN_MC!F46)</f>
        <v>DESLOCAMENTO</v>
      </c>
      <c r="I43" s="96" t="str">
        <f>IF(FN_MC!H46="","*",FN_MC!H46)</f>
        <v>TGR2</v>
      </c>
      <c r="J43" s="96" t="str">
        <f>IF(FN_MC!I46="","*",FN_MC!I46)</f>
        <v>TIN</v>
      </c>
      <c r="K43" s="96" t="str">
        <f>IF(FN_MC!M46="","*",FN_MC!M46)</f>
        <v>TGR-TIN</v>
      </c>
      <c r="L43" s="196" t="str">
        <f>IF(FN_MC!N46="","*",FN_MC!N46)</f>
        <v>TGRTIN</v>
      </c>
      <c r="M43" s="97">
        <f>IF(FN_MC!J46="","*",FN_MC!J46)</f>
        <v>98</v>
      </c>
      <c r="N43" s="183">
        <f>IF(FN_MC!K46="","*",FN_MC!K46)</f>
        <v>502</v>
      </c>
      <c r="O43" s="183">
        <f>IF(FN_MC!L46="","*",FN_MC!L46)</f>
        <v>109</v>
      </c>
      <c r="P43" s="107">
        <f>IF(FN_MC!O46="","*",FN_MC!O46)</f>
        <v>0.41666666666666669</v>
      </c>
      <c r="Q43" s="107">
        <f>IF(FN_MC!P46="","*",FN_MC!P46)</f>
        <v>4.1666666666666664E-2</v>
      </c>
      <c r="R43" s="96" t="str">
        <f>IF(FN_MC!Q46="","*",CONCATENATE(FN_MC!Q46," ",FN_MC!R46))</f>
        <v>1 BINÁRIO</v>
      </c>
      <c r="S43" s="96" t="str">
        <f>IF(FN_MC!V46="","*",FN_MC!V46)</f>
        <v xml:space="preserve">PCM </v>
      </c>
      <c r="T43" s="96" t="str">
        <f>IF(FN_MC!W46="","*",FN_MC!W46)</f>
        <v>Deslocamento de TAG para abastecer no TOM e seguir para TIN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>
        <f ca="1">_xlfn.XLOOKUP(G43&amp;$W$2,BS_CONTROLE[CHAVE],BS_CONTROLE[Quantidade_11],"-")</f>
        <v>1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Oportunidade</v>
      </c>
      <c r="C44" s="95" t="str">
        <f>IF(FN_MC!Z47="","*",FN_MC!Z47)</f>
        <v>*</v>
      </c>
      <c r="D44" s="96" t="str">
        <f>IF(FN_MC!S47="","*",FN_MC!S47)</f>
        <v>FERRONORTE</v>
      </c>
      <c r="E44" s="96" t="str">
        <f>IF(FN_MC!T47="","*",FN_MC!T47)</f>
        <v>TCS-TGR</v>
      </c>
      <c r="F44" s="96">
        <f>IF(FN_MC!B47="","*",FN_MC!B47)</f>
        <v>46058</v>
      </c>
      <c r="G44" s="96" t="str">
        <f>IF(FN_MC!D47="","*",FN_MC!D47)</f>
        <v>ELSON (TF-526)</v>
      </c>
      <c r="H44" s="96" t="str">
        <f>IF(FN_MC!F47="","*",FN_MC!F47)</f>
        <v>PDM - SOLDA</v>
      </c>
      <c r="I44" s="96" t="str">
        <f>IF(FN_MC!H47="","*",FN_MC!H47)</f>
        <v>TPC440</v>
      </c>
      <c r="J44" s="96" t="str">
        <f>IF(FN_MC!I47="","*",FN_MC!I47)</f>
        <v>-</v>
      </c>
      <c r="K44" s="96" t="str">
        <f>IF(FN_MC!M47="","*",FN_MC!M47)</f>
        <v>TPC-TVL</v>
      </c>
      <c r="L44" s="196" t="str">
        <f>IF(FN_MC!N47="","*",FN_MC!N47)</f>
        <v>TPC440</v>
      </c>
      <c r="M44" s="97">
        <f>IF(FN_MC!J47="","*",FN_MC!J47)</f>
        <v>74</v>
      </c>
      <c r="N44" s="183">
        <f>IF(FN_MC!K47="","*",FN_MC!K47)</f>
        <v>430.26799999999997</v>
      </c>
      <c r="O44" s="183" t="str">
        <f>IF(FN_MC!L47="","*",FN_MC!L47)</f>
        <v>-</v>
      </c>
      <c r="P44" s="107">
        <f>IF(FN_MC!O47="","*",FN_MC!O47)</f>
        <v>0.375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Elson</v>
      </c>
      <c r="T44" s="96" t="str">
        <f>IF(FN_MC!W47="","*",FN_MC!W47)</f>
        <v xml:space="preserve">Execução de solda - Condicionado a temperatura </v>
      </c>
      <c r="U44" s="98">
        <f ca="1">_xlfn.XLOOKUP(G44&amp;$U$2,BS_CONTROLE[CHAVE],BS_CONTROLE[Quantidade_11],"-")</f>
        <v>0</v>
      </c>
      <c r="V44" s="98">
        <f ca="1">_xlfn.XLOOKUP(G44&amp;$V$2,BS_CONTROLE[CHAVE],BS_CONTROLE[Quantidade_11],"-")</f>
        <v>0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FERRONORTE</v>
      </c>
      <c r="E45" s="96" t="str">
        <f>IF(FN_MC!T48="","*",FN_MC!T48)</f>
        <v>TMI-TCS</v>
      </c>
      <c r="F45" s="96">
        <f>IF(FN_MC!B48="","*",FN_MC!B48)</f>
        <v>46058</v>
      </c>
      <c r="G45" s="96" t="str">
        <f>IF(FN_MC!D48="","*",FN_MC!D48)</f>
        <v>MARCOS (TF-520)</v>
      </c>
      <c r="H45" s="96" t="str">
        <f>IF(FN_MC!F48="","*",FN_MC!F48)</f>
        <v>PDM - SOLDA</v>
      </c>
      <c r="I45" s="96" t="str">
        <f>IF(FN_MC!H48="","*",FN_MC!H48)</f>
        <v>277TCS</v>
      </c>
      <c r="J45" s="96" t="str">
        <f>IF(FN_MC!I48="","*",FN_MC!I48)</f>
        <v>-</v>
      </c>
      <c r="K45" s="96" t="str">
        <f>IF(FN_MC!M48="","*",FN_MC!M48)</f>
        <v>TJA-TCS</v>
      </c>
      <c r="L45" s="196" t="str">
        <f>IF(FN_MC!N48="","*",FN_MC!N48)</f>
        <v>277TCS</v>
      </c>
      <c r="M45" s="97">
        <f>IF(FN_MC!J48="","*",FN_MC!J48)</f>
        <v>74</v>
      </c>
      <c r="N45" s="183">
        <f>IF(FN_MC!K48="","*",FN_MC!K48)</f>
        <v>280.5</v>
      </c>
      <c r="O45" s="183" t="str">
        <f>IF(FN_MC!L48="","*",FN_MC!L48)</f>
        <v>-</v>
      </c>
      <c r="P45" s="107">
        <f>IF(FN_MC!O48="","*",FN_MC!O48)</f>
        <v>0.375</v>
      </c>
      <c r="Q45" s="107">
        <f>IF(FN_MC!P48="","*",FN_MC!P48)</f>
        <v>0.125</v>
      </c>
      <c r="R45" s="96" t="str">
        <f>IF(FN_MC!Q48="","*",CONCATENATE(FN_MC!Q48," ",FN_MC!R48))</f>
        <v>2 Nº DE SOLDA</v>
      </c>
      <c r="S45" s="96" t="str">
        <f>IF(FN_MC!V48="","*",FN_MC!V48)</f>
        <v>Herbert</v>
      </c>
      <c r="T45" s="96" t="str">
        <f>IF(FN_MC!W48="","*",FN_MC!W48)</f>
        <v xml:space="preserve">Execução de solda - Condicionado a temperatura </v>
      </c>
      <c r="U45" s="98">
        <f ca="1">_xlfn.XLOOKUP(G45&amp;$U$2,BS_CONTROLE[CHAVE],BS_CONTROLE[Quantidade_11],"-")</f>
        <v>0</v>
      </c>
      <c r="V45" s="98">
        <f ca="1">_xlfn.XLOOKUP(G45&amp;$V$2,BS_CONTROLE[CHAVE],BS_CONTROLE[Quantidade_11],"-")</f>
        <v>0</v>
      </c>
      <c r="W45" s="98">
        <f ca="1">_xlfn.XLOOKUP(G45&amp;$W$2,BS_CONTROLE[CHAVE],BS_CONTROLE[Quantidade_11],"-")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FERRONORTE</v>
      </c>
      <c r="E46" s="96" t="str">
        <f>IF(FN_MC!T49="","*",FN_MC!T49)</f>
        <v>TMI-TCS</v>
      </c>
      <c r="F46" s="96">
        <f>IF(FN_MC!B49="","*",FN_MC!B49)</f>
        <v>46058</v>
      </c>
      <c r="G46" s="96" t="str">
        <f>IF(FN_MC!D49="","*",FN_MC!D49)</f>
        <v>W50</v>
      </c>
      <c r="H46" s="96" t="str">
        <f>IF(FN_MC!F49="","*",FN_MC!F49)</f>
        <v>MODERNIZAÇÃO - RECOLHIMENTO DE DORMENTE</v>
      </c>
      <c r="I46" s="96" t="str">
        <f>IF(FN_MC!H49="","*",FN_MC!H49)</f>
        <v>TCS2</v>
      </c>
      <c r="J46" s="96" t="str">
        <f>IF(FN_MC!I49="","*",FN_MC!I49)</f>
        <v>TCS2</v>
      </c>
      <c r="K46" s="96" t="str">
        <f>IF(FN_MC!M49="","*",FN_MC!M49)</f>
        <v>TVI-TJA</v>
      </c>
      <c r="L46" s="196">
        <f>IF(FN_MC!N49="","*",FN_MC!N49)</f>
        <v>239251</v>
      </c>
      <c r="M46" s="97">
        <f>IF(FN_MC!J49="","*",FN_MC!J49)</f>
        <v>74</v>
      </c>
      <c r="N46" s="183">
        <f>IF(FN_MC!K49="","*",FN_MC!K49)</f>
        <v>244.9</v>
      </c>
      <c r="O46" s="183">
        <f>IF(FN_MC!L49="","*",FN_MC!L49)</f>
        <v>244.2</v>
      </c>
      <c r="P46" s="107">
        <f>IF(FN_MC!O49="","*",FN_MC!O49)</f>
        <v>0.35416666666666669</v>
      </c>
      <c r="Q46" s="107">
        <f>IF(FN_MC!P49="","*",FN_MC!P49)</f>
        <v>0.125</v>
      </c>
      <c r="R46" s="96" t="str">
        <f>IF(FN_MC!Q49="","*",CONCATENATE(FN_MC!Q49," ",FN_MC!R49))</f>
        <v>1000 Nº DE DORMENTES</v>
      </c>
      <c r="S46" s="96" t="str">
        <f>IF(FN_MC!V49="","*",FN_MC!V49)</f>
        <v>Augusto/ Efraim</v>
      </c>
      <c r="T46" s="96" t="str">
        <f>IF(FN_MC!W49="","*",FN_MC!W49)</f>
        <v>Recolhimento de dormentes</v>
      </c>
      <c r="U46" s="98" t="str">
        <f ca="1">_xlfn.XLOOKUP(G46&amp;$U$2,BS_CONTROLE[CHAVE],BS_CONTROLE[Quantidade_11],"-")</f>
        <v>-</v>
      </c>
      <c r="V46" s="98">
        <f ca="1">_xlfn.XLOOKUP(G46&amp;$V$2,BS_CONTROLE[CHAVE],BS_CONTROLE[Quantidade_11],"-")</f>
        <v>108</v>
      </c>
      <c r="W46" s="98">
        <f ca="1">_xlfn.XLOOKUP(G46&amp;$W$2,BS_CONTROLE[CHAVE],BS_CONTROLE[Quantidade_11],"-")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OPORTUNIDADE</v>
      </c>
      <c r="B47" s="95" t="str">
        <f>IF(FN_MC!X50="","*",FN_MC!X50)</f>
        <v>Oportunidade</v>
      </c>
      <c r="C47" s="95" t="str">
        <f>IF(FN_MC!Z50="","*",FN_MC!Z50)</f>
        <v>*</v>
      </c>
      <c r="D47" s="96" t="str">
        <f>IF(FN_MC!S50="","*",FN_MC!S50)</f>
        <v>FERRONORTE</v>
      </c>
      <c r="E47" s="96" t="str">
        <f>IF(FN_MC!T50="","*",FN_MC!T50)</f>
        <v>TMI-TCS</v>
      </c>
      <c r="F47" s="96">
        <f>IF(FN_MC!B50="","*",FN_MC!B50)</f>
        <v>46058</v>
      </c>
      <c r="G47" s="96" t="str">
        <f>IF(FN_MC!D50="","*",FN_MC!D50)</f>
        <v>A60</v>
      </c>
      <c r="H47" s="96" t="str">
        <f>IF(FN_MC!F50="","*",FN_MC!F50)</f>
        <v>DETECÇÃO - RONDA 7 DIAS</v>
      </c>
      <c r="I47" s="96" t="str">
        <f>IF(FN_MC!H50="","*",FN_MC!H50)</f>
        <v>TVI</v>
      </c>
      <c r="J47" s="96" t="str">
        <f>IF(FN_MC!I50="","*",FN_MC!I50)</f>
        <v>TGR2</v>
      </c>
      <c r="K47" s="96" t="str">
        <f>IF(FN_MC!M50="","*",FN_MC!M50)</f>
        <v>TVI-TGR</v>
      </c>
      <c r="L47" s="196" t="str">
        <f>IF(FN_MC!N50="","*",FN_MC!N50)</f>
        <v>TVITGR</v>
      </c>
      <c r="M47" s="97">
        <f>IF(FN_MC!J50="","*",FN_MC!J50)</f>
        <v>74</v>
      </c>
      <c r="N47" s="183">
        <f>IF(FN_MC!K50="","*",FN_MC!K50)</f>
        <v>226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4.1666666666666664E-2</v>
      </c>
      <c r="R47" s="96" t="str">
        <f>IF(FN_MC!Q50="","*",CONCATENATE(FN_MC!Q50," ",FN_MC!R50))</f>
        <v>200 KM</v>
      </c>
      <c r="S47" s="96" t="str">
        <f>IF(FN_MC!V50="","*",FN_MC!V50)</f>
        <v>Herbert</v>
      </c>
      <c r="T47" s="96" t="str">
        <f>IF(FN_MC!W50="","*",FN_MC!W50)</f>
        <v>Ronda 7 dias</v>
      </c>
      <c r="U47" s="98" t="str">
        <f ca="1">_xlfn.XLOOKUP(G47&amp;$U$2,BS_CONTROLE[CHAVE],BS_CONTROLE[Quantidade_11],"-")</f>
        <v>-</v>
      </c>
      <c r="V47" s="98">
        <f ca="1">_xlfn.XLOOKUP(G47&amp;$V$2,BS_CONTROLE[CHAVE],BS_CONTROLE[Quantidade_11],"-")</f>
        <v>80</v>
      </c>
      <c r="W47" s="98">
        <f ca="1">_xlfn.XLOOKUP(G47&amp;$W$2,BS_CONTROLE[CHAVE],BS_CONTROLE[Quantidade_11],"-")</f>
        <v>200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RAMAL</v>
      </c>
      <c r="F48" s="96">
        <f>IF(FN_MC!B51="","*",FN_MC!B51)</f>
        <v>46058</v>
      </c>
      <c r="G48" s="96" t="str">
        <f>IF(FN_MC!D51="","*",FN_MC!D51)</f>
        <v>A88</v>
      </c>
      <c r="H48" s="96" t="str">
        <f>IF(FN_MC!F51="","*",FN_MC!F51)</f>
        <v>INSPEÇÃO AUTO DE LINHA</v>
      </c>
      <c r="I48" s="96" t="str">
        <f>IF(FN_MC!H51="","*",FN_MC!H51)</f>
        <v>ZDK</v>
      </c>
      <c r="J48" s="96" t="str">
        <f>IF(FN_MC!I51="","*",FN_MC!I51)</f>
        <v>ZJU</v>
      </c>
      <c r="K48" s="96" t="str">
        <f>IF(FN_MC!M51="","*",FN_MC!M51)</f>
        <v>ZDK</v>
      </c>
      <c r="L48" s="196" t="str">
        <f>IF(FN_MC!N51="","*",FN_MC!N51)</f>
        <v>ZDK1</v>
      </c>
      <c r="M48" s="97">
        <f>IF(FN_MC!J51="","*",FN_MC!J51)</f>
        <v>78</v>
      </c>
      <c r="N48" s="183">
        <f>IF(FN_MC!K51="","*",FN_MC!K51)</f>
        <v>251.05</v>
      </c>
      <c r="O48" s="183">
        <f>IF(FN_MC!L51="","*",FN_MC!L51)</f>
        <v>275.3</v>
      </c>
      <c r="P48" s="107">
        <f>IF(FN_MC!O51="","*",FN_MC!O51)</f>
        <v>0.375</v>
      </c>
      <c r="Q48" s="107">
        <f>IF(FN_MC!P51="","*",FN_MC!P51)</f>
        <v>4.1666666666666664E-2</v>
      </c>
      <c r="R48" s="96" t="str">
        <f>IF(FN_MC!Q51="","*",CONCATENATE(FN_MC!Q51," ",FN_MC!R51))</f>
        <v>1 BINÁRIO</v>
      </c>
      <c r="S48" s="96" t="str">
        <f>IF(FN_MC!V51="","*",FN_MC!V51)</f>
        <v>Wesley</v>
      </c>
      <c r="T48" s="96" t="str">
        <f>IF(FN_MC!W51="","*",FN_MC!W51)</f>
        <v>Circular de ZDK para ZJU</v>
      </c>
      <c r="U48" s="98" t="str">
        <f ca="1">_xlfn.XLOOKUP(G48&amp;$U$2,BS_CONTROLE[CHAVE],BS_CONTROLE[Quantidade_11],"-")</f>
        <v>-</v>
      </c>
      <c r="V48" s="98">
        <f ca="1">_xlfn.XLOOKUP(G48&amp;$V$2,BS_CONTROLE[CHAVE],BS_CONTROLE[Quantidade_11],"-")</f>
        <v>1</v>
      </c>
      <c r="W48" s="98">
        <f ca="1">_xlfn.XLOOKUP(G48&amp;$W$2,BS_CONTROLE[CHAVE],BS_CONTROLE[Quantidade_11],"-")</f>
        <v>1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SIM</v>
      </c>
      <c r="B52" s="95" t="str">
        <f>IF(FN_MC!X55="","*",FN_MC!X55)</f>
        <v>Contrato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TGR-TRO</v>
      </c>
      <c r="F52" s="96">
        <f>IF(FN_MC!B55="","*",FN_MC!B55)</f>
        <v>46059</v>
      </c>
      <c r="G52" s="96" t="str">
        <f>IF(FN_MC!D55="","*",FN_MC!D55)</f>
        <v>V86</v>
      </c>
      <c r="H52" s="96" t="str">
        <f>IF(FN_MC!F55="","*",FN_MC!F55)</f>
        <v>MECANIZAÇÃO - SOCADORA</v>
      </c>
      <c r="I52" s="96" t="str">
        <f>IF(FN_MC!H55="","*",FN_MC!H55)</f>
        <v>TSF</v>
      </c>
      <c r="J52" s="96" t="str">
        <f>IF(FN_MC!I55="","*",FN_MC!I55)</f>
        <v>TSF</v>
      </c>
      <c r="K52" s="96" t="str">
        <f>IF(FN_MC!M55="","*",FN_MC!M55)</f>
        <v>TAL-TSF</v>
      </c>
      <c r="L52" s="196">
        <f>IF(FN_MC!N55="","*",FN_MC!N55)</f>
        <v>699710</v>
      </c>
      <c r="M52" s="97">
        <f>IF(FN_MC!J55="","*",FN_MC!J55)</f>
        <v>98</v>
      </c>
      <c r="N52" s="183">
        <f>IF(FN_MC!K55="","*",FN_MC!K55)</f>
        <v>710</v>
      </c>
      <c r="O52" s="183">
        <f>IF(FN_MC!L55="","*",FN_MC!L55)</f>
        <v>718</v>
      </c>
      <c r="P52" s="107">
        <f>IF(FN_MC!O55="","*",FN_MC!O55)</f>
        <v>0.4375</v>
      </c>
      <c r="Q52" s="107">
        <f>IF(FN_MC!P55="","*",FN_MC!P55)</f>
        <v>0.125</v>
      </c>
      <c r="R52" s="96" t="str">
        <f>IF(FN_MC!Q55="","*",CONCATENATE(FN_MC!Q55," ",FN_MC!R55))</f>
        <v>1120 M</v>
      </c>
      <c r="S52" s="96" t="str">
        <f>IF(FN_MC!V55="","*",FN_MC!V55)</f>
        <v>Antonioni</v>
      </c>
      <c r="T52" s="96" t="str">
        <f>IF(FN_MC!W55="","*",FN_MC!W55)</f>
        <v>Socaria mecanizada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TGR-TRO</v>
      </c>
      <c r="F53" s="96">
        <f>IF(FN_MC!B56="","*",FN_MC!B56)</f>
        <v>46059</v>
      </c>
      <c r="G53" s="96" t="str">
        <f>IF(FN_MC!D56="","*",FN_MC!D56)</f>
        <v>W70</v>
      </c>
      <c r="H53" s="96" t="str">
        <f>IF(FN_MC!F56="","*",FN_MC!F56)</f>
        <v>PDM - PEDRA - DESCARGA</v>
      </c>
      <c r="I53" s="96" t="str">
        <f>IF(FN_MC!H56="","*",FN_MC!H56)</f>
        <v>TIQ2</v>
      </c>
      <c r="J53" s="96" t="str">
        <f>IF(FN_MC!I56="","*",FN_MC!I56)</f>
        <v>TGR2</v>
      </c>
      <c r="K53" s="96" t="str">
        <f>IF(FN_MC!M56="","*",FN_MC!M56)</f>
        <v>TAL-TSF</v>
      </c>
      <c r="L53" s="196">
        <f>IF(FN_MC!N56="","*",FN_MC!N56)</f>
        <v>699710</v>
      </c>
      <c r="M53" s="97">
        <f>IF(FN_MC!J56="","*",FN_MC!J56)</f>
        <v>98</v>
      </c>
      <c r="N53" s="183">
        <f>IF(FN_MC!K56="","*",FN_MC!K56)</f>
        <v>700</v>
      </c>
      <c r="O53" s="183">
        <f>IF(FN_MC!L56="","*",FN_MC!L56)</f>
        <v>703</v>
      </c>
      <c r="P53" s="107">
        <f>IF(FN_MC!O56="","*",FN_MC!O56)</f>
        <v>0.41666666666666669</v>
      </c>
      <c r="Q53" s="107">
        <f>IF(FN_MC!P56="","*",FN_MC!P56)</f>
        <v>0.125</v>
      </c>
      <c r="R53" s="96" t="str">
        <f>IF(FN_MC!Q56="","*",CONCATENATE(FN_MC!Q56," ",FN_MC!R56))</f>
        <v>27 VAGÕES</v>
      </c>
      <c r="S53" s="96" t="str">
        <f>IF(FN_MC!V56="","*",FN_MC!V56)</f>
        <v xml:space="preserve">Camila </v>
      </c>
      <c r="T53" s="96" t="str">
        <f>IF(FN_MC!W56="","*",FN_MC!W56)</f>
        <v xml:space="preserve">Descarga de pedra </v>
      </c>
      <c r="U53" s="98" t="str">
        <f ca="1">_xlfn.XLOOKUP(G53&amp;$U$2,BS_CONTROLE[CHAVE],BS_CONTROLE[Quantidade_11],"-")</f>
        <v>-</v>
      </c>
      <c r="V53" s="98">
        <f ca="1">_xlfn.XLOOKUP(G53&amp;$V$2,BS_CONTROLE[CHAVE],BS_CONTROLE[Quantidade_11],"-")</f>
        <v>0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Contrato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TGR-TRO</v>
      </c>
      <c r="F54" s="96">
        <f>IF(FN_MC!B57="","*",FN_MC!B57)</f>
        <v>46059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539TRM</v>
      </c>
      <c r="J54" s="96" t="str">
        <f>IF(FN_MC!I57="","*",FN_MC!I57)</f>
        <v>-</v>
      </c>
      <c r="K54" s="96" t="str">
        <f>IF(FN_MC!M57="","*",FN_MC!M57)</f>
        <v>TBE-TRM</v>
      </c>
      <c r="L54" s="196" t="str">
        <f>IF(FN_MC!N57="","*",FN_MC!N57)</f>
        <v>539TRM</v>
      </c>
      <c r="M54" s="97">
        <f>IF(FN_MC!J57="","*",FN_MC!J57)</f>
        <v>98</v>
      </c>
      <c r="N54" s="183">
        <f>IF(FN_MC!K57="","*",FN_MC!K57)</f>
        <v>548.14499999999998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0.125</v>
      </c>
      <c r="R54" s="96" t="str">
        <f>IF(FN_MC!Q57="","*",CONCATENATE(FN_MC!Q57," ",FN_MC!R57))</f>
        <v>2 Nº DE SOLDA</v>
      </c>
      <c r="S54" s="96" t="str">
        <f>IF(FN_MC!V57="","*",FN_MC!V57)</f>
        <v>Bruno</v>
      </c>
      <c r="T54" s="96" t="str">
        <f>IF(FN_MC!W57="","*",FN_MC!W57)</f>
        <v xml:space="preserve">Execução de solda - Condicionado a temperatura </v>
      </c>
      <c r="U54" s="98">
        <f ca="1">_xlfn.XLOOKUP(G54&amp;$U$2,BS_CONTROLE[CHAVE],BS_CONTROLE[Quantidade_11],"-")</f>
        <v>0</v>
      </c>
      <c r="V54" s="98">
        <f ca="1">_xlfn.XLOOKUP(G54&amp;$V$2,BS_CONTROLE[CHAVE],BS_CONTROLE[Quantidade_11],"-")</f>
        <v>1</v>
      </c>
      <c r="W54" s="98">
        <f ca="1">_xlfn.XLOOKUP(G54&amp;$W$2,BS_CONTROLE[CHAVE],BS_CONTROLE[Quantidade_11],"-")</f>
        <v>2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TCS-TGR</v>
      </c>
      <c r="F55" s="96">
        <f>IF(FN_MC!B58="","*",FN_MC!B58)</f>
        <v>46059</v>
      </c>
      <c r="G55" s="96" t="str">
        <f>IF(FN_MC!D58="","*",FN_MC!D58)</f>
        <v>ELSON (TF-526)</v>
      </c>
      <c r="H55" s="96" t="str">
        <f>IF(FN_MC!F58="","*",FN_MC!F58)</f>
        <v>PDM - SOLDA</v>
      </c>
      <c r="I55" s="96" t="str">
        <f>IF(FN_MC!H58="","*",FN_MC!H58)</f>
        <v>499TGR1</v>
      </c>
      <c r="J55" s="96" t="str">
        <f>IF(FN_MC!I58="","*",FN_MC!I58)</f>
        <v>-</v>
      </c>
      <c r="K55" s="96" t="str">
        <f>IF(FN_MC!M58="","*",FN_MC!M58)</f>
        <v>TBR-TGR</v>
      </c>
      <c r="L55" s="196" t="str">
        <f>IF(FN_MC!N58="","*",FN_MC!N58)</f>
        <v>499TGR2</v>
      </c>
      <c r="M55" s="97">
        <f>IF(FN_MC!J58="","*",FN_MC!J58)</f>
        <v>74</v>
      </c>
      <c r="N55" s="183">
        <f>IF(FN_MC!K58="","*",FN_MC!K58)</f>
        <v>498.9</v>
      </c>
      <c r="O55" s="183" t="str">
        <f>IF(FN_MC!L58="","*",FN_MC!L58)</f>
        <v>-</v>
      </c>
      <c r="P55" s="107">
        <f>IF(FN_MC!O58="","*",FN_MC!O58)</f>
        <v>0.41666666666666669</v>
      </c>
      <c r="Q55" s="107">
        <f>IF(FN_MC!P58="","*",FN_MC!P58)</f>
        <v>8.3333333333333329E-2</v>
      </c>
      <c r="R55" s="96" t="str">
        <f>IF(FN_MC!Q58="","*",CONCATENATE(FN_MC!Q58," ",FN_MC!R58))</f>
        <v>2 Nº DE SOLDA</v>
      </c>
      <c r="S55" s="96" t="str">
        <f>IF(FN_MC!V58="","*",FN_MC!V58)</f>
        <v>Elson</v>
      </c>
      <c r="T55" s="96" t="str">
        <f>IF(FN_MC!W58="","*",FN_MC!W58)</f>
        <v xml:space="preserve">Execução de solda - Condicionado a temperatura 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TCS-TGR</v>
      </c>
      <c r="F56" s="96">
        <f>IF(FN_MC!B59="","*",FN_MC!B59)</f>
        <v>46059</v>
      </c>
      <c r="G56" s="96" t="str">
        <f>IF(FN_MC!D59="","*",FN_MC!D59)</f>
        <v>A60</v>
      </c>
      <c r="H56" s="96" t="str">
        <f>IF(FN_MC!F59="","*",FN_MC!F59)</f>
        <v>DETECÇÃO - RONDA 7 DIAS</v>
      </c>
      <c r="I56" s="96" t="str">
        <f>IF(FN_MC!H59="","*",FN_MC!H59)</f>
        <v>THE</v>
      </c>
      <c r="J56" s="96" t="str">
        <f>IF(FN_MC!I59="","*",FN_MC!I59)</f>
        <v>TVI</v>
      </c>
      <c r="K56" s="96" t="str">
        <f>IF(FN_MC!M59="","*",FN_MC!M59)</f>
        <v>THE-TVI</v>
      </c>
      <c r="L56" s="196" t="str">
        <f>IF(FN_MC!N59="","*",FN_MC!N59)</f>
        <v>THETVI</v>
      </c>
      <c r="M56" s="97">
        <f>IF(FN_MC!J59="","*",FN_MC!J59)</f>
        <v>74</v>
      </c>
      <c r="N56" s="183">
        <f>IF(FN_MC!K59="","*",FN_MC!K59)</f>
        <v>301</v>
      </c>
      <c r="O56" s="183" t="str">
        <f>IF(FN_MC!L59="","*",FN_MC!L59)</f>
        <v>-</v>
      </c>
      <c r="P56" s="107">
        <f>IF(FN_MC!O59="","*",FN_MC!O59)</f>
        <v>0.33333333333333331</v>
      </c>
      <c r="Q56" s="107">
        <f>IF(FN_MC!P59="","*",FN_MC!P59)</f>
        <v>4.1666666666666664E-2</v>
      </c>
      <c r="R56" s="96" t="str">
        <f>IF(FN_MC!Q59="","*",CONCATENATE(FN_MC!Q59," ",FN_MC!R59))</f>
        <v>80 KM</v>
      </c>
      <c r="S56" s="96" t="str">
        <f>IF(FN_MC!V59="","*",FN_MC!V59)</f>
        <v>Herbert</v>
      </c>
      <c r="T56" s="96" t="str">
        <f>IF(FN_MC!W59="","*",FN_MC!W59)</f>
        <v>Ronda 7 dias</v>
      </c>
      <c r="U56" s="98" t="str">
        <f ca="1">_xlfn.XLOOKUP(G56&amp;$U$2,BS_CONTROLE[CHAVE],BS_CONTROLE[Quantidade_11],"-")</f>
        <v>-</v>
      </c>
      <c r="V56" s="98">
        <f ca="1">_xlfn.XLOOKUP(G56&amp;$V$2,BS_CONTROLE[CHAVE],BS_CONTROLE[Quantidade_11],"-")</f>
        <v>80</v>
      </c>
      <c r="W56" s="98">
        <f ca="1">_xlfn.XLOOKUP(G56&amp;$W$2,BS_CONTROLE[CHAVE],BS_CONTROLE[Quantidade_11],"-")</f>
        <v>200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46059</v>
      </c>
      <c r="G57" s="96" t="str">
        <f>IF(FN_MC!D60="","*",FN_MC!D60)</f>
        <v>MARCOS (TF-520)</v>
      </c>
      <c r="H57" s="96" t="str">
        <f>IF(FN_MC!F60="","*",FN_MC!F60)</f>
        <v>PDM - SOLDA</v>
      </c>
      <c r="I57" s="96" t="str">
        <f>IF(FN_MC!H60="","*",FN_MC!H60)</f>
        <v>277TCS</v>
      </c>
      <c r="J57" s="96" t="str">
        <f>IF(FN_MC!I60="","*",FN_MC!I60)</f>
        <v>-</v>
      </c>
      <c r="K57" s="96" t="str">
        <f>IF(FN_MC!M60="","*",FN_MC!M60)</f>
        <v>TJA-TCS</v>
      </c>
      <c r="L57" s="196" t="str">
        <f>IF(FN_MC!N60="","*",FN_MC!N60)</f>
        <v>277TCS</v>
      </c>
      <c r="M57" s="97">
        <f>IF(FN_MC!J60="","*",FN_MC!J60)</f>
        <v>74</v>
      </c>
      <c r="N57" s="183">
        <f>IF(FN_MC!K60="","*",FN_MC!K60)</f>
        <v>278.88900000000001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0.125</v>
      </c>
      <c r="R57" s="96" t="str">
        <f>IF(FN_MC!Q60="","*",CONCATENATE(FN_MC!Q60," ",FN_MC!R60))</f>
        <v>2 Nº DE SOLDA</v>
      </c>
      <c r="S57" s="96" t="str">
        <f>IF(FN_MC!V60="","*",FN_MC!V60)</f>
        <v>Hebert</v>
      </c>
      <c r="T57" s="96" t="str">
        <f>IF(FN_MC!W60="","*",FN_MC!W60)</f>
        <v xml:space="preserve">Execução de solda - Condicionado a temperatura </v>
      </c>
      <c r="U57" s="98">
        <f ca="1">_xlfn.XLOOKUP(G57&amp;$U$2,BS_CONTROLE[CHAVE],BS_CONTROLE[Quantidade_11],"-")</f>
        <v>0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SIM</v>
      </c>
      <c r="B58" s="95" t="str">
        <f>IF(FN_MC!X61="","*",FN_MC!X61)</f>
        <v>Contrato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46059</v>
      </c>
      <c r="G58" s="96" t="str">
        <f>IF(FN_MC!D61="","*",FN_MC!D61)</f>
        <v>W50</v>
      </c>
      <c r="H58" s="96" t="str">
        <f>IF(FN_MC!F61="","*",FN_MC!F61)</f>
        <v>MODERNIZAÇÃO - RECOLHIMENTO DE DORMENTE</v>
      </c>
      <c r="I58" s="96" t="str">
        <f>IF(FN_MC!H61="","*",FN_MC!H61)</f>
        <v>TCS2</v>
      </c>
      <c r="J58" s="96" t="str">
        <f>IF(FN_MC!I61="","*",FN_MC!I61)</f>
        <v>TCS2</v>
      </c>
      <c r="K58" s="96" t="str">
        <f>IF(FN_MC!M61="","*",FN_MC!M61)</f>
        <v>TVI-TJA</v>
      </c>
      <c r="L58" s="196">
        <f>IF(FN_MC!N61="","*",FN_MC!N61)</f>
        <v>239251</v>
      </c>
      <c r="M58" s="97">
        <f>IF(FN_MC!J61="","*",FN_MC!J61)</f>
        <v>74</v>
      </c>
      <c r="N58" s="183">
        <f>IF(FN_MC!K61="","*",FN_MC!K61)</f>
        <v>244.9</v>
      </c>
      <c r="O58" s="183">
        <f>IF(FN_MC!L61="","*",FN_MC!L61)</f>
        <v>244.2</v>
      </c>
      <c r="P58" s="107">
        <f>IF(FN_MC!O61="","*",FN_MC!O61)</f>
        <v>0.35416666666666669</v>
      </c>
      <c r="Q58" s="107">
        <f>IF(FN_MC!P61="","*",FN_MC!P61)</f>
        <v>0.125</v>
      </c>
      <c r="R58" s="96" t="str">
        <f>IF(FN_MC!Q61="","*",CONCATENATE(FN_MC!Q61," ",FN_MC!R61))</f>
        <v>1000 Nº DE DORMENTES</v>
      </c>
      <c r="S58" s="96" t="str">
        <f>IF(FN_MC!V61="","*",FN_MC!V61)</f>
        <v>Augusto/ Efraim</v>
      </c>
      <c r="T58" s="96" t="str">
        <f>IF(FN_MC!W61="","*",FN_MC!W61)</f>
        <v>Recolhimento de dormentes</v>
      </c>
      <c r="U58" s="98" t="str">
        <f ca="1">_xlfn.XLOOKUP(G58&amp;$U$2,BS_CONTROLE[CHAVE],BS_CONTROLE[Quantidade_11],"-")</f>
        <v>-</v>
      </c>
      <c r="V58" s="98">
        <f ca="1">_xlfn.XLOOKUP(G58&amp;$V$2,BS_CONTROLE[CHAVE],BS_CONTROLE[Quantidade_11],"-")</f>
        <v>108</v>
      </c>
      <c r="W58" s="98">
        <f ca="1">_xlfn.XLOOKUP(G58&amp;$W$2,BS_CONTROLE[CHAVE],BS_CONTROLE[Quantidade_11],"-")</f>
        <v>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 t="str">
        <f>IF(FN_MC!B62="","*",FN_MC!B62)</f>
        <v>*</v>
      </c>
      <c r="G59" s="96" t="str">
        <f>IF(FN_MC!D62="","*",FN_MC!D62)</f>
        <v>E46</v>
      </c>
      <c r="H59" s="96" t="str">
        <f>IF(FN_MC!F62="","*",FN_MC!F62)</f>
        <v>TRILHEIRO - DESCARGA</v>
      </c>
      <c r="I59" s="96" t="str">
        <f>IF(FN_MC!H62="","*",FN_MC!H62)</f>
        <v>TAPK35</v>
      </c>
      <c r="J59" s="96" t="str">
        <f>IF(FN_MC!I62="","*",FN_MC!I62)</f>
        <v>-</v>
      </c>
      <c r="K59" s="96" t="str">
        <f>IF(FN_MC!M62="","*",FN_MC!M62)</f>
        <v>TAP-TLG</v>
      </c>
      <c r="L59" s="196" t="str">
        <f>IF(FN_MC!N62="","*",FN_MC!N62)</f>
        <v>TAPK35</v>
      </c>
      <c r="M59" s="97">
        <f>IF(FN_MC!J62="","*",FN_MC!J62)</f>
        <v>74</v>
      </c>
      <c r="N59" s="183">
        <f>IF(FN_MC!K62="","*",FN_MC!K62)</f>
        <v>26.818999999999999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 xml:space="preserve">PCM </v>
      </c>
      <c r="T59" s="96" t="str">
        <f>IF(FN_MC!W62="","*",FN_MC!W62)</f>
        <v>3 barras no equip - 74/026819-027555cv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>
        <f ca="1">_xlfn.XLOOKUP(G59&amp;$W$2,BS_CONTROLE[CHAVE],BS_CONTROLE[Quantidade_11],"-")</f>
        <v>1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OPORTUNIDADE</v>
      </c>
      <c r="B60" s="95" t="str">
        <f>IF(FN_MC!X63="","*",FN_MC!X63)</f>
        <v>Oportunidade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RAMAL</v>
      </c>
      <c r="F60" s="96">
        <f>IF(FN_MC!B63="","*",FN_MC!B63)</f>
        <v>46059</v>
      </c>
      <c r="G60" s="96" t="str">
        <f>IF(FN_MC!D63="","*",FN_MC!D63)</f>
        <v>A88</v>
      </c>
      <c r="H60" s="96" t="str">
        <f>IF(FN_MC!F63="","*",FN_MC!F63)</f>
        <v>INSPEÇÃO AUTO DE LINHA</v>
      </c>
      <c r="I60" s="96" t="str">
        <f>IF(FN_MC!H63="","*",FN_MC!H63)</f>
        <v>ZJU</v>
      </c>
      <c r="J60" s="96" t="str">
        <f>IF(FN_MC!I63="","*",FN_MC!I63)</f>
        <v>ZTP</v>
      </c>
      <c r="K60" s="96" t="str">
        <f>IF(FN_MC!M63="","*",FN_MC!M63)</f>
        <v>ZJU-ZTP</v>
      </c>
      <c r="L60" s="196" t="str">
        <f>IF(FN_MC!N63="","*",FN_MC!N63)</f>
        <v>ZJUZTP</v>
      </c>
      <c r="M60" s="97">
        <f>IF(FN_MC!J63="","*",FN_MC!J63)</f>
        <v>78</v>
      </c>
      <c r="N60" s="183">
        <f>IF(FN_MC!K63="","*",FN_MC!K63)</f>
        <v>275</v>
      </c>
      <c r="O60" s="183">
        <f>IF(FN_MC!L63="","*",FN_MC!L63)</f>
        <v>334</v>
      </c>
      <c r="P60" s="107">
        <f>IF(FN_MC!O63="","*",FN_MC!O63)</f>
        <v>0.375</v>
      </c>
      <c r="Q60" s="107">
        <f>IF(FN_MC!P63="","*",FN_MC!P63)</f>
        <v>4.1666666666666664E-2</v>
      </c>
      <c r="R60" s="96" t="str">
        <f>IF(FN_MC!Q63="","*",CONCATENATE(FN_MC!Q63," ",FN_MC!R63))</f>
        <v>1 BINÁRIO</v>
      </c>
      <c r="S60" s="96" t="str">
        <f>IF(FN_MC!V63="","*",FN_MC!V63)</f>
        <v>Wesley</v>
      </c>
      <c r="T60" s="96" t="str">
        <f>IF(FN_MC!W63="","*",FN_MC!W63)</f>
        <v>Apenas circulação</v>
      </c>
      <c r="U60" s="98" t="str">
        <f ca="1">_xlfn.XLOOKUP(G60&amp;$U$2,BS_CONTROLE[CHAVE],BS_CONTROLE[Quantidade_11],"-")</f>
        <v>-</v>
      </c>
      <c r="V60" s="98">
        <f ca="1">_xlfn.XLOOKUP(G60&amp;$V$2,BS_CONTROLE[CHAVE],BS_CONTROLE[Quantidade_11],"-")</f>
        <v>1</v>
      </c>
      <c r="W60" s="98">
        <f ca="1">_xlfn.XLOOKUP(G60&amp;$W$2,BS_CONTROLE[CHAVE],BS_CONTROLE[Quantidade_11],"-")</f>
        <v>1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>
        <f>IF(FN_MC!B65="","*",FN_MC!B65)</f>
        <v>46060</v>
      </c>
      <c r="G62" s="96" t="str">
        <f>IF(FN_MC!D65="","*",FN_MC!D65)</f>
        <v>V86</v>
      </c>
      <c r="H62" s="96" t="str">
        <f>IF(FN_MC!F65="","*",FN_MC!F65)</f>
        <v>MECANIZAÇÃO - SOCADORA</v>
      </c>
      <c r="I62" s="96" t="str">
        <f>IF(FN_MC!H65="","*",FN_MC!H65)</f>
        <v>TSF</v>
      </c>
      <c r="J62" s="96" t="str">
        <f>IF(FN_MC!I65="","*",FN_MC!I65)</f>
        <v>TSF</v>
      </c>
      <c r="K62" s="96" t="str">
        <f>IF(FN_MC!M65="","*",FN_MC!M65)</f>
        <v>TAL-TSF</v>
      </c>
      <c r="L62" s="196">
        <f>IF(FN_MC!N65="","*",FN_MC!N65)</f>
        <v>699710</v>
      </c>
      <c r="M62" s="97">
        <f>IF(FN_MC!J65="","*",FN_MC!J65)</f>
        <v>98</v>
      </c>
      <c r="N62" s="183">
        <f>IF(FN_MC!K65="","*",FN_MC!K65)</f>
        <v>710</v>
      </c>
      <c r="O62" s="183">
        <f>IF(FN_MC!L65="","*",FN_MC!L65)</f>
        <v>718</v>
      </c>
      <c r="P62" s="107">
        <f>IF(FN_MC!O65="","*",FN_MC!O65)</f>
        <v>0.41666666666666669</v>
      </c>
      <c r="Q62" s="107">
        <f>IF(FN_MC!P65="","*",FN_MC!P65)</f>
        <v>0.125</v>
      </c>
      <c r="R62" s="96" t="str">
        <f>IF(FN_MC!Q65="","*",CONCATENATE(FN_MC!Q65," ",FN_MC!R65))</f>
        <v>1120 M</v>
      </c>
      <c r="S62" s="96" t="str">
        <f>IF(FN_MC!V65="","*",FN_MC!V65)</f>
        <v>Antonioni</v>
      </c>
      <c r="T62" s="96" t="str">
        <f>IF(FN_MC!W65="","*",FN_MC!W65)</f>
        <v>Socaria mecanizada</v>
      </c>
      <c r="U62" s="98">
        <f ca="1">_xlfn.XLOOKUP(G62&amp;$U$2,BS_CONTROLE[CHAVE],BS_CONTROLE[Quantidade_11],"-")</f>
        <v>0</v>
      </c>
      <c r="V62" s="98">
        <f ca="1">_xlfn.XLOOKUP(G62&amp;$V$2,BS_CONTROLE[CHAVE],BS_CONTROLE[Quantidade_11],"-")</f>
        <v>0</v>
      </c>
      <c r="W62" s="98">
        <f ca="1">_xlfn.XLOOKUP(G62&amp;$W$2,BS_CONTROLE[CHAVE],BS_CONTROLE[Quantidade_11],"-")</f>
        <v>0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46060</v>
      </c>
      <c r="G63" s="96" t="str">
        <f>IF(FN_MC!D66="","*",FN_MC!D66)</f>
        <v>BRUNO (TF-525)</v>
      </c>
      <c r="H63" s="96" t="str">
        <f>IF(FN_MC!F66="","*",FN_MC!F66)</f>
        <v>PDM - SOLDA</v>
      </c>
      <c r="I63" s="96" t="str">
        <f>IF(FN_MC!H66="","*",FN_MC!H66)</f>
        <v>539TRM</v>
      </c>
      <c r="J63" s="96" t="str">
        <f>IF(FN_MC!I66="","*",FN_MC!I66)</f>
        <v>-</v>
      </c>
      <c r="K63" s="96" t="str">
        <f>IF(FN_MC!M66="","*",FN_MC!M66)</f>
        <v>TRM</v>
      </c>
      <c r="L63" s="196" t="str">
        <f>IF(FN_MC!N66="","*",FN_MC!N66)</f>
        <v>TRM1</v>
      </c>
      <c r="M63" s="97">
        <f>IF(FN_MC!J66="","*",FN_MC!J66)</f>
        <v>98</v>
      </c>
      <c r="N63" s="183">
        <f>IF(FN_MC!K66="","*",FN_MC!K66)</f>
        <v>548.16</v>
      </c>
      <c r="O63" s="183" t="str">
        <f>IF(FN_MC!L66="","*",FN_MC!L66)</f>
        <v>-</v>
      </c>
      <c r="P63" s="107">
        <f>IF(FN_MC!O66="","*",FN_MC!O66)</f>
        <v>0.375</v>
      </c>
      <c r="Q63" s="107">
        <f>IF(FN_MC!P66="","*",FN_MC!P66)</f>
        <v>8.3333333333333329E-2</v>
      </c>
      <c r="R63" s="96" t="str">
        <f>IF(FN_MC!Q66="","*",CONCATENATE(FN_MC!Q66," ",FN_MC!R66))</f>
        <v>2 Nº DE SOLDA</v>
      </c>
      <c r="S63" s="96" t="str">
        <f>IF(FN_MC!V66="","*",FN_MC!V66)</f>
        <v>Buno</v>
      </c>
      <c r="T63" s="96" t="str">
        <f>IF(FN_MC!W66="","*",FN_MC!W66)</f>
        <v xml:space="preserve">Execução de solda - Condicionado a temperatura 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1</v>
      </c>
      <c r="W63" s="98">
        <f ca="1">_xlfn.XLOOKUP(G63&amp;$W$2,BS_CONTROLE[CHAVE],BS_CONTROLE[Quantidade_11],"-")</f>
        <v>2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46060</v>
      </c>
      <c r="G64" s="96" t="str">
        <f>IF(FN_MC!D67="","*",FN_MC!D67)</f>
        <v>ELSON (TF-526)</v>
      </c>
      <c r="H64" s="96" t="str">
        <f>IF(FN_MC!F67="","*",FN_MC!F67)</f>
        <v>PDM - SOLDA</v>
      </c>
      <c r="I64" s="96" t="str">
        <f>IF(FN_MC!H67="","*",FN_MC!H67)</f>
        <v>TPC440</v>
      </c>
      <c r="J64" s="96" t="str">
        <f>IF(FN_MC!I67="","*",FN_MC!I67)</f>
        <v>-</v>
      </c>
      <c r="K64" s="96" t="str">
        <f>IF(FN_MC!M67="","*",FN_MC!M67)</f>
        <v>TPC-TVL</v>
      </c>
      <c r="L64" s="196" t="str">
        <f>IF(FN_MC!N67="","*",FN_MC!N67)</f>
        <v>TPC440</v>
      </c>
      <c r="M64" s="97">
        <f>IF(FN_MC!J67="","*",FN_MC!J67)</f>
        <v>74</v>
      </c>
      <c r="N64" s="183">
        <f>IF(FN_MC!K67="","*",FN_MC!K67)</f>
        <v>430.26799999999997</v>
      </c>
      <c r="O64" s="183" t="str">
        <f>IF(FN_MC!L67="","*",FN_MC!L67)</f>
        <v>-</v>
      </c>
      <c r="P64" s="107">
        <f>IF(FN_MC!O67="","*",FN_MC!O67)</f>
        <v>0.375</v>
      </c>
      <c r="Q64" s="107">
        <f>IF(FN_MC!P67="","*",FN_MC!P67)</f>
        <v>8.3333333333333329E-2</v>
      </c>
      <c r="R64" s="96" t="str">
        <f>IF(FN_MC!Q67="","*",CONCATENATE(FN_MC!Q67," ",FN_MC!R67))</f>
        <v>2 Nº DE SOLDA</v>
      </c>
      <c r="S64" s="96" t="str">
        <f>IF(FN_MC!V67="","*",FN_MC!V67)</f>
        <v>Elson</v>
      </c>
      <c r="T64" s="96" t="str">
        <f>IF(FN_MC!W67="","*",FN_MC!W67)</f>
        <v xml:space="preserve">Execução de solda - Condicionado a temperatura </v>
      </c>
      <c r="U64" s="98">
        <f ca="1">_xlfn.XLOOKUP(G64&amp;$U$2,BS_CONTROLE[CHAVE],BS_CONTROLE[Quantidade_11],"-")</f>
        <v>0</v>
      </c>
      <c r="V64" s="98">
        <f ca="1">_xlfn.XLOOKUP(G64&amp;$V$2,BS_CONTROLE[CHAVE],BS_CONTROLE[Quantidade_11],"-")</f>
        <v>0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OPORTUNIDADE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TMI-TCS</v>
      </c>
      <c r="F65" s="96">
        <f>IF(FN_MC!B68="","*",FN_MC!B68)</f>
        <v>46060</v>
      </c>
      <c r="G65" s="96" t="str">
        <f>IF(FN_MC!D68="","*",FN_MC!D68)</f>
        <v>MARCOS (TF-520)</v>
      </c>
      <c r="H65" s="96" t="str">
        <f>IF(FN_MC!F68="","*",FN_MC!F68)</f>
        <v>PDM - SOLDA</v>
      </c>
      <c r="I65" s="96" t="str">
        <f>IF(FN_MC!H68="","*",FN_MC!H68)</f>
        <v>277TCS</v>
      </c>
      <c r="J65" s="96" t="str">
        <f>IF(FN_MC!I68="","*",FN_MC!I68)</f>
        <v>-</v>
      </c>
      <c r="K65" s="96" t="str">
        <f>IF(FN_MC!M68="","*",FN_MC!M68)</f>
        <v>TJA-TCS</v>
      </c>
      <c r="L65" s="196" t="str">
        <f>IF(FN_MC!N68="","*",FN_MC!N68)</f>
        <v>277TCS</v>
      </c>
      <c r="M65" s="97">
        <f>IF(FN_MC!J68="","*",FN_MC!J68)</f>
        <v>74</v>
      </c>
      <c r="N65" s="183">
        <f>IF(FN_MC!K68="","*",FN_MC!K68)</f>
        <v>280.5</v>
      </c>
      <c r="O65" s="183" t="str">
        <f>IF(FN_MC!L68="","*",FN_MC!L68)</f>
        <v>-</v>
      </c>
      <c r="P65" s="107">
        <f>IF(FN_MC!O68="","*",FN_MC!O68)</f>
        <v>0.375</v>
      </c>
      <c r="Q65" s="107">
        <f>IF(FN_MC!P68="","*",FN_MC!P68)</f>
        <v>0.125</v>
      </c>
      <c r="R65" s="96" t="str">
        <f>IF(FN_MC!Q68="","*",CONCATENATE(FN_MC!Q68," ",FN_MC!R68))</f>
        <v>2 Nº DE SOLDA</v>
      </c>
      <c r="S65" s="96" t="str">
        <f>IF(FN_MC!V68="","*",FN_MC!V68)</f>
        <v>Marcos Euzebio</v>
      </c>
      <c r="T65" s="96" t="str">
        <f>IF(FN_MC!W68="","*",FN_MC!W68)</f>
        <v xml:space="preserve">Execução de solda - Condicionado a temperatura </v>
      </c>
      <c r="U65" s="98">
        <f ca="1">_xlfn.XLOOKUP(G65&amp;$U$2,BS_CONTROLE[CHAVE],BS_CONTROLE[Quantidade_11],"-")</f>
        <v>0</v>
      </c>
      <c r="V65" s="98">
        <f ca="1">_xlfn.XLOOKUP(G65&amp;$V$2,BS_CONTROLE[CHAVE],BS_CONTROLE[Quantidade_11],"-")</f>
        <v>0</v>
      </c>
      <c r="W65" s="98">
        <f ca="1">_xlfn.XLOOKUP(G65&amp;$W$2,BS_CONTROLE[CHAVE],BS_CONTROLE[Quantidade_11],"-")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Extra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TMI-TCS</v>
      </c>
      <c r="F66" s="96">
        <f>IF(FN_MC!B69="","*",FN_MC!B69)</f>
        <v>46060</v>
      </c>
      <c r="G66" s="96" t="str">
        <f>IF(FN_MC!D69="","*",FN_MC!D69)</f>
        <v>V66</v>
      </c>
      <c r="H66" s="96" t="str">
        <f>IF(FN_MC!F69="","*",FN_MC!F69)</f>
        <v>MODERNIZAÇÃO - REGULAGEM</v>
      </c>
      <c r="I66" s="96" t="str">
        <f>IF(FN_MC!H69="","*",FN_MC!H69)</f>
        <v>TID</v>
      </c>
      <c r="J66" s="96" t="str">
        <f>IF(FN_MC!I69="","*",FN_MC!I69)</f>
        <v>TID</v>
      </c>
      <c r="K66" s="96" t="str">
        <f>IF(FN_MC!M69="","*",FN_MC!M69)</f>
        <v>TCE-TID</v>
      </c>
      <c r="L66" s="196" t="str">
        <f>IF(FN_MC!N69="","*",FN_MC!N69)</f>
        <v>TCE177</v>
      </c>
      <c r="M66" s="97">
        <f>IF(FN_MC!J69="","*",FN_MC!J69)</f>
        <v>74</v>
      </c>
      <c r="N66" s="183">
        <f>IF(FN_MC!K69="","*",FN_MC!K69)</f>
        <v>174</v>
      </c>
      <c r="O66" s="183">
        <f>IF(FN_MC!L69="","*",FN_MC!L69)</f>
        <v>175</v>
      </c>
      <c r="P66" s="107">
        <f>IF(FN_MC!O69="","*",FN_MC!O69)</f>
        <v>0.375</v>
      </c>
      <c r="Q66" s="107">
        <f>IF(FN_MC!P69="","*",FN_MC!P69)</f>
        <v>4.1666666666666664E-2</v>
      </c>
      <c r="R66" s="96" t="str">
        <f>IF(FN_MC!Q69="","*",CONCATENATE(FN_MC!Q69," ",FN_MC!R69))</f>
        <v>250 M</v>
      </c>
      <c r="S66" s="96" t="str">
        <f>IF(FN_MC!V69="","*",FN_MC!V69)</f>
        <v>Augusto/ Efraim</v>
      </c>
      <c r="T66" s="96" t="str">
        <f>IF(FN_MC!W69="","*",FN_MC!W69)</f>
        <v>Regulagem de brita</v>
      </c>
      <c r="U66" s="98">
        <f ca="1">_xlfn.XLOOKUP(G66&amp;$U$2,BS_CONTROLE[CHAVE],BS_CONTROLE[Quantidade_11],"-")</f>
        <v>885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TGR-TRO</v>
      </c>
      <c r="F67" s="96">
        <f>IF(FN_MC!B70="","*",FN_MC!B70)</f>
        <v>46061</v>
      </c>
      <c r="G67" s="96" t="str">
        <f>IF(FN_MC!D70="","*",FN_MC!D70)</f>
        <v>V86</v>
      </c>
      <c r="H67" s="96" t="str">
        <f>IF(FN_MC!F70="","*",FN_MC!F70)</f>
        <v>MECANIZAÇÃO - SOCADORA</v>
      </c>
      <c r="I67" s="96" t="str">
        <f>IF(FN_MC!H70="","*",FN_MC!H70)</f>
        <v>TSF</v>
      </c>
      <c r="J67" s="96" t="str">
        <f>IF(FN_MC!I70="","*",FN_MC!I70)</f>
        <v>TSF</v>
      </c>
      <c r="K67" s="96" t="str">
        <f>IF(FN_MC!M70="","*",FN_MC!M70)</f>
        <v>TAL-TSF</v>
      </c>
      <c r="L67" s="196">
        <f>IF(FN_MC!N70="","*",FN_MC!N70)</f>
        <v>699710</v>
      </c>
      <c r="M67" s="97">
        <f>IF(FN_MC!J70="","*",FN_MC!J70)</f>
        <v>98</v>
      </c>
      <c r="N67" s="183">
        <f>IF(FN_MC!K70="","*",FN_MC!K70)</f>
        <v>710</v>
      </c>
      <c r="O67" s="183">
        <f>IF(FN_MC!L70="","*",FN_MC!L70)</f>
        <v>718</v>
      </c>
      <c r="P67" s="107">
        <f>IF(FN_MC!O70="","*",FN_MC!O70)</f>
        <v>0.41666666666666669</v>
      </c>
      <c r="Q67" s="107">
        <f>IF(FN_MC!P70="","*",FN_MC!P70)</f>
        <v>0.125</v>
      </c>
      <c r="R67" s="96" t="str">
        <f>IF(FN_MC!Q70="","*",CONCATENATE(FN_MC!Q70," ",FN_MC!R70))</f>
        <v>1120 M</v>
      </c>
      <c r="S67" s="96" t="str">
        <f>IF(FN_MC!V70="","*",FN_MC!V70)</f>
        <v>Antonioni</v>
      </c>
      <c r="T67" s="96" t="str">
        <f>IF(FN_MC!W70="","*",FN_MC!W70)</f>
        <v>Socaria mecanizada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OPORTUNIDADE</v>
      </c>
      <c r="B68" s="95" t="str">
        <f>IF(FN_MC!X71="","*",FN_MC!X71)</f>
        <v>Extra</v>
      </c>
      <c r="C68" s="95" t="str">
        <f>IF(FN_MC!Z71="","*",FN_MC!Z71)</f>
        <v>*</v>
      </c>
      <c r="D68" s="96" t="str">
        <f>IF(FN_MC!S71="","*",FN_MC!S71)</f>
        <v>FERRONORTE</v>
      </c>
      <c r="E68" s="96" t="str">
        <f>IF(FN_MC!T71="","*",FN_MC!T71)</f>
        <v>TMI-TCS</v>
      </c>
      <c r="F68" s="96">
        <f>IF(FN_MC!B71="","*",FN_MC!B71)</f>
        <v>46061</v>
      </c>
      <c r="G68" s="96" t="str">
        <f>IF(FN_MC!D71="","*",FN_MC!D71)</f>
        <v>V66</v>
      </c>
      <c r="H68" s="96" t="str">
        <f>IF(FN_MC!F71="","*",FN_MC!F71)</f>
        <v>MODERNIZAÇÃO - REGULAGEM</v>
      </c>
      <c r="I68" s="96" t="str">
        <f>IF(FN_MC!H71="","*",FN_MC!H71)</f>
        <v>TID</v>
      </c>
      <c r="J68" s="96" t="str">
        <f>IF(FN_MC!I71="","*",FN_MC!I71)</f>
        <v>TID</v>
      </c>
      <c r="K68" s="96" t="str">
        <f>IF(FN_MC!M71="","*",FN_MC!M71)</f>
        <v>TCE-TID</v>
      </c>
      <c r="L68" s="196" t="str">
        <f>IF(FN_MC!N71="","*",FN_MC!N71)</f>
        <v>TCE177</v>
      </c>
      <c r="M68" s="97">
        <f>IF(FN_MC!J71="","*",FN_MC!J71)</f>
        <v>74</v>
      </c>
      <c r="N68" s="183">
        <f>IF(FN_MC!K71="","*",FN_MC!K71)</f>
        <v>173</v>
      </c>
      <c r="O68" s="183">
        <f>IF(FN_MC!L71="","*",FN_MC!L71)</f>
        <v>174</v>
      </c>
      <c r="P68" s="107">
        <f>IF(FN_MC!O71="","*",FN_MC!O71)</f>
        <v>0.375</v>
      </c>
      <c r="Q68" s="107">
        <f>IF(FN_MC!P71="","*",FN_MC!P71)</f>
        <v>8.3333333333333329E-2</v>
      </c>
      <c r="R68" s="96" t="str">
        <f>IF(FN_MC!Q71="","*",CONCATENATE(FN_MC!Q71," ",FN_MC!R71))</f>
        <v>500 M</v>
      </c>
      <c r="S68" s="96" t="str">
        <f>IF(FN_MC!V71="","*",FN_MC!V71)</f>
        <v>Augusto/ Efraim</v>
      </c>
      <c r="T68" s="96" t="str">
        <f>IF(FN_MC!W71="","*",FN_MC!W71)</f>
        <v>Regulagem de brita</v>
      </c>
      <c r="U68" s="98">
        <f ca="1">_xlfn.XLOOKUP(G68&amp;$U$2,BS_CONTROLE[CHAVE],BS_CONTROLE[Quantidade_11],"-")</f>
        <v>885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*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>
      <c r="A70" s="95" t="str">
        <f>IF(FN_MC!Y73="","*",FN_MC!Y73)</f>
        <v>*</v>
      </c>
      <c r="B70" s="95" t="str">
        <f>IF(FN_MC!X73="","*",FN_MC!X73)</f>
        <v>Oportunidade</v>
      </c>
      <c r="C70" s="95" t="str">
        <f>IF(FN_MC!Z73="","*",FN_MC!Z73)</f>
        <v>*</v>
      </c>
      <c r="D70" s="96" t="str">
        <f>IF(FN_MC!S73="","*",FN_MC!S73)</f>
        <v>FERRONORTE</v>
      </c>
      <c r="E70" s="96" t="str">
        <f>IF(FN_MC!T73="","*",FN_MC!T73)</f>
        <v>TGR-TRO</v>
      </c>
      <c r="F70" s="96">
        <f>IF(FN_MC!B73="","*",FN_MC!B73)</f>
        <v>46062</v>
      </c>
      <c r="G70" s="96" t="str">
        <f>IF(FN_MC!D73="","*",FN_MC!D73)</f>
        <v>V86</v>
      </c>
      <c r="H70" s="96" t="str">
        <f>IF(FN_MC!F73="","*",FN_MC!F73)</f>
        <v>MECANIZAÇÃO - SOCADORA</v>
      </c>
      <c r="I70" s="96" t="str">
        <f>IF(FN_MC!H73="","*",FN_MC!H73)</f>
        <v>TSF</v>
      </c>
      <c r="J70" s="96" t="str">
        <f>IF(FN_MC!I73="","*",FN_MC!I73)</f>
        <v>TSF</v>
      </c>
      <c r="K70" s="96" t="str">
        <f>IF(FN_MC!M73="","*",FN_MC!M73)</f>
        <v>TAL-TSF</v>
      </c>
      <c r="L70" s="196">
        <f>IF(FN_MC!N73="","*",FN_MC!N73)</f>
        <v>699710</v>
      </c>
      <c r="M70" s="97">
        <f>IF(FN_MC!J73="","*",FN_MC!J73)</f>
        <v>98</v>
      </c>
      <c r="N70" s="183">
        <f>IF(FN_MC!K73="","*",FN_MC!K73)</f>
        <v>710</v>
      </c>
      <c r="O70" s="183">
        <f>IF(FN_MC!L73="","*",FN_MC!L73)</f>
        <v>713</v>
      </c>
      <c r="P70" s="107">
        <f>IF(FN_MC!O73="","*",FN_MC!O73)</f>
        <v>0.45833333333333331</v>
      </c>
      <c r="Q70" s="107">
        <f>IF(FN_MC!P73="","*",FN_MC!P73)</f>
        <v>0.125</v>
      </c>
      <c r="R70" s="96" t="str">
        <f>IF(FN_MC!Q73="","*",CONCATENATE(FN_MC!Q73," ",FN_MC!R73))</f>
        <v>1680 M</v>
      </c>
      <c r="S70" s="96" t="str">
        <f>IF(FN_MC!V73="","*",FN_MC!V73)</f>
        <v>Antonioni</v>
      </c>
      <c r="T70" s="96" t="str">
        <f>IF(FN_MC!W73="","*",FN_MC!W73)</f>
        <v>Socaria mecanizada</v>
      </c>
      <c r="U70" s="98">
        <f ca="1">_xlfn.XLOOKUP(G70&amp;$U$2,BS_CONTROLE[CHAVE],BS_CONTROLE[Quantidade_11],"-")</f>
        <v>0</v>
      </c>
      <c r="V70" s="98">
        <f ca="1">_xlfn.XLOOKUP(G70&amp;$V$2,BS_CONTROLE[CHAVE],BS_CONTROLE[Quantidade_11],"-")</f>
        <v>0</v>
      </c>
      <c r="W70" s="98">
        <f ca="1">_xlfn.XLOOKUP(G70&amp;$W$2,BS_CONTROLE[CHAVE],BS_CONTROLE[Quantidade_11],"-")</f>
        <v>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>
      <c r="A71" s="95" t="str">
        <f>IF(FN_MC!Y74="","*",FN_MC!Y74)</f>
        <v>*</v>
      </c>
      <c r="B71" s="95" t="str">
        <f>IF(FN_MC!X74="","*",FN_MC!X74)</f>
        <v>Oportunidade</v>
      </c>
      <c r="C71" s="95" t="str">
        <f>IF(FN_MC!Z74="","*",FN_MC!Z74)</f>
        <v>*</v>
      </c>
      <c r="D71" s="96" t="str">
        <f>IF(FN_MC!S74="","*",FN_MC!S74)</f>
        <v>FERRONORTE</v>
      </c>
      <c r="E71" s="96" t="str">
        <f>IF(FN_MC!T74="","*",FN_MC!T74)</f>
        <v>TGR-TRO</v>
      </c>
      <c r="F71" s="96">
        <f>IF(FN_MC!B74="","*",FN_MC!B74)</f>
        <v>46062</v>
      </c>
      <c r="G71" s="96" t="str">
        <f>IF(FN_MC!D74="","*",FN_MC!D74)</f>
        <v>W70</v>
      </c>
      <c r="H71" s="96" t="str">
        <f>IF(FN_MC!F74="","*",FN_MC!F74)</f>
        <v>PDM - PEDRA - DESCARGA</v>
      </c>
      <c r="I71" s="96" t="str">
        <f>IF(FN_MC!H74="","*",FN_MC!H74)</f>
        <v>TIQ</v>
      </c>
      <c r="J71" s="96" t="str">
        <f>IF(FN_MC!I74="","*",FN_MC!I74)</f>
        <v>TGR2</v>
      </c>
      <c r="K71" s="96" t="str">
        <f>IF(FN_MC!M74="","*",FN_MC!M74)</f>
        <v>TAL-TSF</v>
      </c>
      <c r="L71" s="196">
        <f>IF(FN_MC!N74="","*",FN_MC!N74)</f>
        <v>699710</v>
      </c>
      <c r="M71" s="97">
        <f>IF(FN_MC!J74="","*",FN_MC!J74)</f>
        <v>98</v>
      </c>
      <c r="N71" s="183">
        <f>IF(FN_MC!K74="","*",FN_MC!K74)</f>
        <v>704</v>
      </c>
      <c r="O71" s="183">
        <f>IF(FN_MC!L74="","*",FN_MC!L74)</f>
        <v>706</v>
      </c>
      <c r="P71" s="107">
        <f>IF(FN_MC!O74="","*",FN_MC!O74)</f>
        <v>0.4375</v>
      </c>
      <c r="Q71" s="107">
        <f>IF(FN_MC!P74="","*",FN_MC!P74)</f>
        <v>0.125</v>
      </c>
      <c r="R71" s="96" t="str">
        <f>IF(FN_MC!Q74="","*",CONCATENATE(FN_MC!Q74," ",FN_MC!R74))</f>
        <v>27 VAGÕES</v>
      </c>
      <c r="S71" s="96" t="str">
        <f>IF(FN_MC!V74="","*",FN_MC!V74)</f>
        <v xml:space="preserve">Camila </v>
      </c>
      <c r="T71" s="96" t="str">
        <f>IF(FN_MC!W74="","*",FN_MC!W74)</f>
        <v xml:space="preserve">Descarga de pedra </v>
      </c>
      <c r="U71" s="98" t="str">
        <f ca="1">_xlfn.XLOOKUP(G71&amp;$U$2,BS_CONTROLE[CHAVE],BS_CONTROLE[Quantidade_11],"-")</f>
        <v>-</v>
      </c>
      <c r="V71" s="98">
        <f ca="1">_xlfn.XLOOKUP(G71&amp;$V$2,BS_CONTROLE[CHAVE],BS_CONTROLE[Quantidade_11],"-")</f>
        <v>0</v>
      </c>
      <c r="W71" s="98">
        <f ca="1">_xlfn.XLOOKUP(G71&amp;$W$2,BS_CONTROLE[CHAVE],BS_CONTROLE[Quantidade_11],"-")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>
      <c r="A72" s="95" t="str">
        <f>IF(FN_MC!Y75="","*",FN_MC!Y75)</f>
        <v>*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TGR-TRO</v>
      </c>
      <c r="F72" s="96">
        <f>IF(FN_MC!B75="","*",FN_MC!B75)</f>
        <v>46062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TRM</v>
      </c>
      <c r="J72" s="96" t="str">
        <f>IF(FN_MC!I75="","*",FN_MC!I75)</f>
        <v>-</v>
      </c>
      <c r="K72" s="96" t="str">
        <f>IF(FN_MC!M75="","*",FN_MC!M75)</f>
        <v>TRM</v>
      </c>
      <c r="L72" s="196" t="str">
        <f>IF(FN_MC!N75="","*",FN_MC!N75)</f>
        <v>TRMS</v>
      </c>
      <c r="M72" s="97">
        <f>IF(FN_MC!J75="","*",FN_MC!J75)</f>
        <v>98</v>
      </c>
      <c r="N72" s="183">
        <f>IF(FN_MC!K75="","*",FN_MC!K75)</f>
        <v>548.16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6.25E-2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Solda no AMV SUL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1</v>
      </c>
      <c r="W72" s="98">
        <f ca="1">_xlfn.XLOOKUP(G72&amp;$W$2,BS_CONTROLE[CHAVE],BS_CONTROLE[Quantidade_11],"-")</f>
        <v>2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>
      <c r="A73" s="95" t="str">
        <f>IF(FN_MC!Y76="","*",FN_MC!Y76)</f>
        <v>*</v>
      </c>
      <c r="B73" s="95" t="str">
        <f>IF(FN_MC!X76="","*",FN_MC!X76)</f>
        <v>Oportunidade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TCS-TGR</v>
      </c>
      <c r="F73" s="96">
        <f>IF(FN_MC!B76="","*",FN_MC!B76)</f>
        <v>46062</v>
      </c>
      <c r="G73" s="96" t="str">
        <f>IF(FN_MC!D76="","*",FN_MC!D76)</f>
        <v>ELSON (TF-526)</v>
      </c>
      <c r="H73" s="96" t="str">
        <f>IF(FN_MC!F76="","*",FN_MC!F76)</f>
        <v>PDM - SOLDA</v>
      </c>
      <c r="I73" s="96" t="str">
        <f>IF(FN_MC!H76="","*",FN_MC!H76)</f>
        <v>-</v>
      </c>
      <c r="J73" s="96" t="str">
        <f>IF(FN_MC!I76="","*",FN_MC!I76)</f>
        <v>-</v>
      </c>
      <c r="K73" s="96" t="str">
        <f>IF(FN_MC!M76="","*",FN_MC!M76)</f>
        <v>TPC-TVL</v>
      </c>
      <c r="L73" s="196" t="str">
        <f>IF(FN_MC!N76="","*",FN_MC!N76)</f>
        <v>TPC440</v>
      </c>
      <c r="M73" s="97">
        <f>IF(FN_MC!J76="","*",FN_MC!J76)</f>
        <v>74</v>
      </c>
      <c r="N73" s="183">
        <f>IF(FN_MC!K76="","*",FN_MC!K76)</f>
        <v>430.26799999999997</v>
      </c>
      <c r="O73" s="183" t="str">
        <f>IF(FN_MC!L76="","*",FN_MC!L76)</f>
        <v>-</v>
      </c>
      <c r="P73" s="107">
        <f>IF(FN_MC!O76="","*",FN_MC!O76)</f>
        <v>0.35416666666666669</v>
      </c>
      <c r="Q73" s="107">
        <f>IF(FN_MC!P76="","*",FN_MC!P76)</f>
        <v>6.25E-2</v>
      </c>
      <c r="R73" s="96" t="str">
        <f>IF(FN_MC!Q76="","*",CONCATENATE(FN_MC!Q76," ",FN_MC!R76))</f>
        <v>1 Nº DE SOLDA</v>
      </c>
      <c r="S73" s="96" t="str">
        <f>IF(FN_MC!V76="","*",FN_MC!V76)</f>
        <v>Elson</v>
      </c>
      <c r="T73" s="96" t="str">
        <f>IF(FN_MC!W76="","*",FN_MC!W76)</f>
        <v xml:space="preserve">Execução de solda - Condicionado a temperatura </v>
      </c>
      <c r="U73" s="98">
        <f ca="1">_xlfn.XLOOKUP(G73&amp;$U$2,BS_CONTROLE[CHAVE],BS_CONTROLE[Quantidade_11],"-")</f>
        <v>0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TCS-TGR</v>
      </c>
      <c r="F74" s="96">
        <f>IF(FN_MC!B77="","*",FN_MC!B77)</f>
        <v>46062</v>
      </c>
      <c r="G74" s="96" t="str">
        <f>IF(FN_MC!D77="","*",FN_MC!D77)</f>
        <v>A60</v>
      </c>
      <c r="H74" s="96" t="str">
        <f>IF(FN_MC!F77="","*",FN_MC!F77)</f>
        <v>DETECÇÃO - RONDA 7 DIAS</v>
      </c>
      <c r="I74" s="96" t="str">
        <f>IF(FN_MC!H77="","*",FN_MC!H77)</f>
        <v>TCS291</v>
      </c>
      <c r="J74" s="96" t="str">
        <f>IF(FN_MC!I77="","*",FN_MC!I77)</f>
        <v>TIN1</v>
      </c>
      <c r="K74" s="96" t="str">
        <f>IF(FN_MC!M77="","*",FN_MC!M77)</f>
        <v>TCS-TRC</v>
      </c>
      <c r="L74" s="196" t="str">
        <f>IF(FN_MC!N77="","*",FN_MC!N77)</f>
        <v>291TRC1</v>
      </c>
      <c r="M74" s="97">
        <f>IF(FN_MC!J77="","*",FN_MC!J77)</f>
        <v>74</v>
      </c>
      <c r="N74" s="183">
        <f>IF(FN_MC!K77="","*",FN_MC!K77)</f>
        <v>291</v>
      </c>
      <c r="O74" s="183">
        <f>IF(FN_MC!L77="","*",FN_MC!L77)</f>
        <v>109</v>
      </c>
      <c r="P74" s="107">
        <f>IF(FN_MC!O77="","*",FN_MC!O77)</f>
        <v>0.33333333333333331</v>
      </c>
      <c r="Q74" s="107">
        <f>IF(FN_MC!P77="","*",FN_MC!P77)</f>
        <v>4.1666666666666664E-2</v>
      </c>
      <c r="R74" s="96" t="str">
        <f>IF(FN_MC!Q77="","*",CONCATENATE(FN_MC!Q77," ",FN_MC!R77))</f>
        <v>180 KM</v>
      </c>
      <c r="S74" s="96" t="str">
        <f>IF(FN_MC!V77="","*",FN_MC!V77)</f>
        <v>Herbert</v>
      </c>
      <c r="T74" s="96" t="str">
        <f>IF(FN_MC!W77="","*",FN_MC!W77)</f>
        <v>Ronda 7 dias</v>
      </c>
      <c r="U74" s="98" t="str">
        <f ca="1">_xlfn.XLOOKUP(G74&amp;$U$2,BS_CONTROLE[CHAVE],BS_CONTROLE[Quantidade_11],"-")</f>
        <v>-</v>
      </c>
      <c r="V74" s="98">
        <f ca="1">_xlfn.XLOOKUP(G74&amp;$V$2,BS_CONTROLE[CHAVE],BS_CONTROLE[Quantidade_11],"-")</f>
        <v>80</v>
      </c>
      <c r="W74" s="98">
        <f ca="1">_xlfn.XLOOKUP(G74&amp;$W$2,BS_CONTROLE[CHAVE],BS_CONTROLE[Quantidade_11],"-")</f>
        <v>200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>
      <c r="A75" s="95" t="str">
        <f>IF(FN_MC!Y78="","*",FN_MC!Y78)</f>
        <v>*</v>
      </c>
      <c r="B75" s="95" t="str">
        <f>IF(FN_MC!X78="","*",FN_MC!X78)</f>
        <v>Oportunidade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46062</v>
      </c>
      <c r="G75" s="96" t="str">
        <f>IF(FN_MC!D78="","*",FN_MC!D78)</f>
        <v>MARCOS (TF-520)</v>
      </c>
      <c r="H75" s="96" t="str">
        <f>IF(FN_MC!F78="","*",FN_MC!F78)</f>
        <v>PDM - SOLDA</v>
      </c>
      <c r="I75" s="96" t="str">
        <f>IF(FN_MC!H78="","*",FN_MC!H78)</f>
        <v>277TCS</v>
      </c>
      <c r="J75" s="96" t="str">
        <f>IF(FN_MC!I78="","*",FN_MC!I78)</f>
        <v>-</v>
      </c>
      <c r="K75" s="96" t="str">
        <f>IF(FN_MC!M78="","*",FN_MC!M78)</f>
        <v>TJA-TCS</v>
      </c>
      <c r="L75" s="196" t="str">
        <f>IF(FN_MC!N78="","*",FN_MC!N78)</f>
        <v>277TCS</v>
      </c>
      <c r="M75" s="97">
        <f>IF(FN_MC!J78="","*",FN_MC!J78)</f>
        <v>74</v>
      </c>
      <c r="N75" s="183">
        <f>IF(FN_MC!K78="","*",FN_MC!K78)</f>
        <v>280.5</v>
      </c>
      <c r="O75" s="183" t="str">
        <f>IF(FN_MC!L78="","*",FN_MC!L78)</f>
        <v>-</v>
      </c>
      <c r="P75" s="107">
        <f>IF(FN_MC!O78="","*",FN_MC!O78)</f>
        <v>0.375</v>
      </c>
      <c r="Q75" s="107">
        <f>IF(FN_MC!P78="","*",FN_MC!P78)</f>
        <v>8.3333333333333329E-2</v>
      </c>
      <c r="R75" s="96" t="str">
        <f>IF(FN_MC!Q78="","*",CONCATENATE(FN_MC!Q78," ",FN_MC!R78))</f>
        <v>1 Nº DE SOLDA</v>
      </c>
      <c r="S75" s="96" t="str">
        <f>IF(FN_MC!V78="","*",FN_MC!V78)</f>
        <v>Marcos Euzebio</v>
      </c>
      <c r="T75" s="96" t="str">
        <f>IF(FN_MC!W78="","*",FN_MC!W78)</f>
        <v xml:space="preserve">Execução de solda - Condicionado a temperatura </v>
      </c>
      <c r="U75" s="98">
        <f ca="1">_xlfn.XLOOKUP(G75&amp;$U$2,BS_CONTROLE[CHAVE],BS_CONTROLE[Quantidade_11],"-")</f>
        <v>0</v>
      </c>
      <c r="V75" s="98">
        <f ca="1">_xlfn.XLOOKUP(G75&amp;$V$2,BS_CONTROLE[CHAVE],BS_CONTROLE[Quantidade_11],"-")</f>
        <v>0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FERRONORTE</v>
      </c>
      <c r="E76" s="96" t="str">
        <f>IF(FN_MC!T79="","*",FN_MC!T79)</f>
        <v>TMI-TCS</v>
      </c>
      <c r="F76" s="96">
        <f>IF(FN_MC!B79="","*",FN_MC!B79)</f>
        <v>46062</v>
      </c>
      <c r="G76" s="96" t="str">
        <f>IF(FN_MC!D79="","*",FN_MC!D79)</f>
        <v>W50</v>
      </c>
      <c r="H76" s="96" t="str">
        <f>IF(FN_MC!F79="","*",FN_MC!F79)</f>
        <v>MODERNIZAÇÃO - DESCARGA - TRILHO</v>
      </c>
      <c r="I76" s="96" t="str">
        <f>IF(FN_MC!H79="","*",FN_MC!H79)</f>
        <v>TCS2</v>
      </c>
      <c r="J76" s="96" t="str">
        <f>IF(FN_MC!I79="","*",FN_MC!I79)</f>
        <v>TCS2</v>
      </c>
      <c r="K76" s="96" t="str">
        <f>IF(FN_MC!M79="","*",FN_MC!M79)</f>
        <v>TVI-TJA</v>
      </c>
      <c r="L76" s="196" t="str">
        <f>IF(FN_MC!N79="","*",FN_MC!N79)</f>
        <v>251TJA</v>
      </c>
      <c r="M76" s="97">
        <f>IF(FN_MC!J79="","*",FN_MC!J79)</f>
        <v>74</v>
      </c>
      <c r="N76" s="183">
        <f>IF(FN_MC!K79="","*",FN_MC!K79)</f>
        <v>260</v>
      </c>
      <c r="O76" s="183">
        <f>IF(FN_MC!L79="","*",FN_MC!L79)</f>
        <v>210</v>
      </c>
      <c r="P76" s="107">
        <f>IF(FN_MC!O79="","*",FN_MC!O79)</f>
        <v>0.45833333333333331</v>
      </c>
      <c r="Q76" s="107">
        <f>IF(FN_MC!P79="","*",FN_MC!P79)</f>
        <v>8.3333333333333329E-2</v>
      </c>
      <c r="R76" s="96" t="str">
        <f>IF(FN_MC!Q79="","*",CONCATENATE(FN_MC!Q79," ",FN_MC!R79))</f>
        <v>4 Nº DE BARRAS</v>
      </c>
      <c r="S76" s="96" t="str">
        <f>IF(FN_MC!V79="","*",FN_MC!V79)</f>
        <v>Augusto/ Efraim</v>
      </c>
      <c r="T76" s="96" t="str">
        <f>IF(FN_MC!W79="","*",FN_MC!W79)</f>
        <v>Descarga de barra curta e dormentes</v>
      </c>
      <c r="U76" s="98" t="str">
        <f ca="1">_xlfn.XLOOKUP(G76&amp;$U$2,BS_CONTROLE[CHAVE],BS_CONTROLE[Quantidade_11],"-")</f>
        <v>-</v>
      </c>
      <c r="V76" s="98">
        <f ca="1">_xlfn.XLOOKUP(G76&amp;$V$2,BS_CONTROLE[CHAVE],BS_CONTROLE[Quantidade_11],"-")</f>
        <v>108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*</v>
      </c>
      <c r="E77" s="96" t="str">
        <f>IF(FN_MC!T80="","*",FN_MC!T80)</f>
        <v>*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IF(FN_MC!Y81="","*",FN_MC!Y81)</f>
        <v>*</v>
      </c>
      <c r="B78" s="95" t="str">
        <f>IF(FN_MC!X81="","*",FN_MC!X81)</f>
        <v>Oportunidade</v>
      </c>
      <c r="C78" s="95" t="str">
        <f>IF(FN_MC!Z81="","*",FN_MC!Z81)</f>
        <v>*</v>
      </c>
      <c r="D78" s="96" t="str">
        <f>IF(FN_MC!S81="","*",FN_MC!S81)</f>
        <v>FERRONORTE</v>
      </c>
      <c r="E78" s="96" t="str">
        <f>IF(FN_MC!T81="","*",FN_MC!T81)</f>
        <v>TMI-TCS</v>
      </c>
      <c r="F78" s="96">
        <f>IF(FN_MC!B81="","*",FN_MC!B81)</f>
        <v>46062</v>
      </c>
      <c r="G78" s="96" t="str">
        <f>IF(FN_MC!D81="","*",FN_MC!D81)</f>
        <v>V66</v>
      </c>
      <c r="H78" s="96" t="str">
        <f>IF(FN_MC!F81="","*",FN_MC!F81)</f>
        <v>MODERNIZAÇÃO - REGULAGEM</v>
      </c>
      <c r="I78" s="96" t="str">
        <f>IF(FN_MC!H81="","*",FN_MC!H81)</f>
        <v>TID2</v>
      </c>
      <c r="J78" s="96" t="str">
        <f>IF(FN_MC!I81="","*",FN_MC!I81)</f>
        <v>TID2</v>
      </c>
      <c r="K78" s="96" t="str">
        <f>IF(FN_MC!M81="","*",FN_MC!M81)</f>
        <v>TCE-TID</v>
      </c>
      <c r="L78" s="196" t="str">
        <f>IF(FN_MC!N81="","*",FN_MC!N81)</f>
        <v>TCE177</v>
      </c>
      <c r="M78" s="97">
        <f>IF(FN_MC!J81="","*",FN_MC!J81)</f>
        <v>74</v>
      </c>
      <c r="N78" s="183">
        <f>IF(FN_MC!K81="","*",FN_MC!K81)</f>
        <v>172</v>
      </c>
      <c r="O78" s="183">
        <f>IF(FN_MC!L81="","*",FN_MC!L81)</f>
        <v>173</v>
      </c>
      <c r="P78" s="107">
        <f>IF(FN_MC!O81="","*",FN_MC!O81)</f>
        <v>0.45833333333333331</v>
      </c>
      <c r="Q78" s="107">
        <f>IF(FN_MC!P81="","*",FN_MC!P81)</f>
        <v>8.3333333333333329E-2</v>
      </c>
      <c r="R78" s="96" t="str">
        <f>IF(FN_MC!Q81="","*",CONCATENATE(FN_MC!Q81," ",FN_MC!R81))</f>
        <v>500 M</v>
      </c>
      <c r="S78" s="96" t="str">
        <f>IF(FN_MC!V81="","*",FN_MC!V81)</f>
        <v>Augusto/ Efraim</v>
      </c>
      <c r="T78" s="96" t="str">
        <f>IF(FN_MC!W81="","*",FN_MC!W81)</f>
        <v>Regulagem de brita</v>
      </c>
      <c r="U78" s="98">
        <f ca="1">_xlfn.XLOOKUP(G78&amp;$U$2,BS_CONTROLE[CHAVE],BS_CONTROLE[Quantidade_11],"-")</f>
        <v>885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>
      <c r="A79" s="95" t="str">
        <f>IF(FN_MC!Y82="","*",FN_MC!Y82)</f>
        <v>*</v>
      </c>
      <c r="B79" s="95" t="str">
        <f>IF(FN_MC!X82="","*",FN_MC!X82)</f>
        <v>Oportunidade</v>
      </c>
      <c r="C79" s="95" t="str">
        <f>IF(FN_MC!Z82="","*",FN_MC!Z82)</f>
        <v>*</v>
      </c>
      <c r="D79" s="96" t="str">
        <f>IF(FN_MC!S82="","*",FN_MC!S82)</f>
        <v>FERRONORTE</v>
      </c>
      <c r="E79" s="96" t="str">
        <f>IF(FN_MC!T82="","*",FN_MC!T82)</f>
        <v>TMI-TCS</v>
      </c>
      <c r="F79" s="96">
        <f>IF(FN_MC!B82="","*",FN_MC!B82)</f>
        <v>46062</v>
      </c>
      <c r="G79" s="96" t="str">
        <f>IF(FN_MC!D82="","*",FN_MC!D82)</f>
        <v>ANISIO (TF-514)</v>
      </c>
      <c r="H79" s="96" t="str">
        <f>IF(FN_MC!F82="","*",FN_MC!F82)</f>
        <v>PDM - SUBSTITUIÇÃO - TRILHO</v>
      </c>
      <c r="I79" s="96" t="str">
        <f>IF(FN_MC!H82="","*",FN_MC!H82)</f>
        <v>-</v>
      </c>
      <c r="J79" s="96" t="str">
        <f>IF(FN_MC!I82="","*",FN_MC!I82)</f>
        <v>-</v>
      </c>
      <c r="K79" s="96" t="str">
        <f>IF(FN_MC!M82="","*",FN_MC!M82)</f>
        <v>TLG-TQI</v>
      </c>
      <c r="L79" s="196" t="str">
        <f>IF(FN_MC!N82="","*",FN_MC!N82)</f>
        <v>K52TQI</v>
      </c>
      <c r="M79" s="97">
        <f>IF(FN_MC!J82="","*",FN_MC!J82)</f>
        <v>74</v>
      </c>
      <c r="N79" s="183">
        <f>IF(FN_MC!K82="","*",FN_MC!K82)</f>
        <v>54.53</v>
      </c>
      <c r="O79" s="183" t="str">
        <f>IF(FN_MC!L82="","*",FN_MC!L82)</f>
        <v>-</v>
      </c>
      <c r="P79" s="107">
        <f>IF(FN_MC!O82="","*",FN_MC!O82)</f>
        <v>0.41666666666666669</v>
      </c>
      <c r="Q79" s="107">
        <f>IF(FN_MC!P82="","*",FN_MC!P82)</f>
        <v>4.1666666666666664E-2</v>
      </c>
      <c r="R79" s="96" t="str">
        <f>IF(FN_MC!Q82="","*",CONCATENATE(FN_MC!Q82," ",FN_MC!R82))</f>
        <v>8 M</v>
      </c>
      <c r="S79" s="96" t="str">
        <f>IF(FN_MC!V82="","*",FN_MC!V82)</f>
        <v>Anisio</v>
      </c>
      <c r="T79" s="96" t="str">
        <f>IF(FN_MC!W82="","*",FN_MC!W82)</f>
        <v>Substituição de trilho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*</v>
      </c>
      <c r="E776" s="96" t="str">
        <f>IF(FN_MC!T779="","*",FN_MC!T779)</f>
        <v>*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*</v>
      </c>
      <c r="L776" s="196" t="str">
        <f>IF(FN_MC!N779="","*",FN_MC!N779)</f>
        <v>*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*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*</v>
      </c>
      <c r="E777" s="96" t="str">
        <f>IF(FN_MC!T780="","*",FN_MC!T780)</f>
        <v>*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*</v>
      </c>
      <c r="L777" s="196" t="str">
        <f>IF(FN_MC!N780="","*",FN_MC!N780)</f>
        <v>*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*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*</v>
      </c>
      <c r="E778" s="96" t="str">
        <f>IF(FN_MC!T781="","*",FN_MC!T781)</f>
        <v>*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*</v>
      </c>
      <c r="L778" s="196" t="str">
        <f>IF(FN_MC!N781="","*",FN_MC!N781)</f>
        <v>*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*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*</v>
      </c>
      <c r="E779" s="96" t="str">
        <f>IF(FN_MC!T782="","*",FN_MC!T782)</f>
        <v>*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*</v>
      </c>
      <c r="L779" s="196" t="str">
        <f>IF(FN_MC!N782="","*",FN_MC!N782)</f>
        <v>*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9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5" t="s">
        <v>1446</v>
      </c>
      <c r="C2" s="265"/>
      <c r="D2" s="265"/>
      <c r="E2" s="265"/>
      <c r="F2" s="265"/>
      <c r="G2" s="265"/>
    </row>
    <row r="3" spans="2:7">
      <c r="B3" s="266"/>
      <c r="C3" s="266"/>
      <c r="D3" s="266"/>
      <c r="E3" s="266"/>
      <c r="F3" s="266"/>
      <c r="G3" s="266"/>
    </row>
    <row r="4" spans="2:7" ht="40.5">
      <c r="B4" s="191" t="s">
        <v>1447</v>
      </c>
      <c r="C4" s="191" t="s">
        <v>1448</v>
      </c>
      <c r="D4" s="191" t="s">
        <v>1449</v>
      </c>
      <c r="E4" s="191" t="s">
        <v>1450</v>
      </c>
      <c r="F4" s="191" t="s">
        <v>365</v>
      </c>
      <c r="G4" s="191" t="s">
        <v>1451</v>
      </c>
    </row>
    <row r="5" spans="2:7">
      <c r="B5" s="192" t="s">
        <v>1452</v>
      </c>
      <c r="C5" s="192">
        <v>309525</v>
      </c>
      <c r="D5" s="192" t="s">
        <v>1453</v>
      </c>
      <c r="E5" s="192" t="s">
        <v>249</v>
      </c>
      <c r="F5" s="192" t="s">
        <v>1454</v>
      </c>
      <c r="G5" s="193">
        <v>46296</v>
      </c>
    </row>
    <row r="6" spans="2:7">
      <c r="B6" s="192" t="s">
        <v>1455</v>
      </c>
      <c r="C6" s="192">
        <v>257410</v>
      </c>
      <c r="D6" s="192" t="s">
        <v>1456</v>
      </c>
      <c r="E6" s="192" t="s">
        <v>249</v>
      </c>
      <c r="F6" s="192" t="s">
        <v>1454</v>
      </c>
      <c r="G6" s="193"/>
    </row>
    <row r="7" spans="2:7">
      <c r="B7" s="192" t="s">
        <v>1457</v>
      </c>
      <c r="C7" s="192">
        <v>256875</v>
      </c>
      <c r="D7" s="192" t="s">
        <v>1458</v>
      </c>
      <c r="E7" s="192" t="s">
        <v>249</v>
      </c>
      <c r="F7" s="192" t="s">
        <v>1454</v>
      </c>
      <c r="G7" s="193">
        <v>46296</v>
      </c>
    </row>
    <row r="8" spans="2:7">
      <c r="B8" s="192" t="s">
        <v>1459</v>
      </c>
      <c r="C8" s="192">
        <v>257278</v>
      </c>
      <c r="D8" s="192" t="s">
        <v>1460</v>
      </c>
      <c r="E8" s="192" t="s">
        <v>240</v>
      </c>
      <c r="F8" s="192" t="s">
        <v>1461</v>
      </c>
      <c r="G8" s="193">
        <v>46235</v>
      </c>
    </row>
    <row r="9" spans="2:7">
      <c r="B9" s="192" t="s">
        <v>1462</v>
      </c>
      <c r="C9" s="192">
        <v>261794</v>
      </c>
      <c r="D9" s="192" t="s">
        <v>1463</v>
      </c>
      <c r="E9" s="192" t="s">
        <v>240</v>
      </c>
      <c r="F9" s="192" t="s">
        <v>1461</v>
      </c>
      <c r="G9" s="193">
        <v>46082</v>
      </c>
    </row>
    <row r="10" spans="2:7">
      <c r="B10" s="192" t="s">
        <v>1464</v>
      </c>
      <c r="C10" s="192">
        <v>257033</v>
      </c>
      <c r="D10" s="192" t="s">
        <v>1465</v>
      </c>
      <c r="E10" s="192" t="s">
        <v>240</v>
      </c>
      <c r="F10" s="192" t="s">
        <v>479</v>
      </c>
      <c r="G10" s="192" t="s">
        <v>1466</v>
      </c>
    </row>
    <row r="11" spans="2:7">
      <c r="B11" s="192" t="s">
        <v>1467</v>
      </c>
      <c r="C11" s="192">
        <v>396578</v>
      </c>
      <c r="D11" s="192" t="s">
        <v>1468</v>
      </c>
      <c r="E11" s="192" t="s">
        <v>240</v>
      </c>
      <c r="F11" s="192" t="s">
        <v>479</v>
      </c>
      <c r="G11" s="192" t="s">
        <v>1466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O1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1469</v>
      </c>
      <c r="C2" s="83" t="s">
        <v>1195</v>
      </c>
      <c r="D2" s="83" t="s">
        <v>1197</v>
      </c>
      <c r="E2" s="83" t="s">
        <v>1470</v>
      </c>
      <c r="F2" s="83" t="s">
        <v>1471</v>
      </c>
      <c r="G2" s="83" t="s">
        <v>1472</v>
      </c>
      <c r="H2" s="83" t="s">
        <v>1473</v>
      </c>
      <c r="I2" s="83" t="s">
        <v>1474</v>
      </c>
      <c r="J2" s="83" t="s">
        <v>1475</v>
      </c>
      <c r="K2" s="109" t="s">
        <v>1476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 hidden="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 hidden="1">
      <c r="B99" s="100" t="str">
        <f>IF(FN_MC!Y80="","*",FN_MC!Y80)</f>
        <v>*</v>
      </c>
      <c r="C99" s="101" t="str">
        <f>IF(FN_MC!B80="","*",FN_MC!B80)</f>
        <v>*</v>
      </c>
      <c r="D99" s="101" t="str">
        <f>IF(FN_MC!D80="","*",FN_MC!D80)</f>
        <v>*</v>
      </c>
      <c r="E99" s="101" t="str">
        <f>IF(FN_MC!H80="","*",FN_MC!H80)</f>
        <v>*</v>
      </c>
      <c r="F99" s="114" t="str">
        <f>IF(FN_MC!M80="","*",FN_MC!M80)</f>
        <v>-</v>
      </c>
      <c r="G99" s="101" t="str">
        <f>IF(FN_MC!I80="","*",FN_MC!I80)</f>
        <v>*</v>
      </c>
      <c r="H99" s="101" t="str">
        <f>IF(FN_MC!AB80="","*",FN_MC!AB80)</f>
        <v>*</v>
      </c>
      <c r="I99" s="101" t="str">
        <f>IF(FN_MC!AC80="","*",FN_MC!AC80)</f>
        <v>*</v>
      </c>
      <c r="J99" s="102" t="str">
        <f>IF(FN_MC!AA80="","*",FN_MC!AA80)</f>
        <v>*</v>
      </c>
      <c r="K99" s="112" t="str">
        <f>IF(FN_MC!AD80="","*",FN_MC!AD80)</f>
        <v>*</v>
      </c>
    </row>
    <row r="100" spans="2:11" hidden="1">
      <c r="B100" s="100" t="str">
        <f>IF(FN_MC!Y81="","*",FN_MC!Y81)</f>
        <v>*</v>
      </c>
      <c r="C100" s="101">
        <f>IF(FN_MC!B81="","*",FN_MC!B81)</f>
        <v>46062</v>
      </c>
      <c r="D100" s="101" t="str">
        <f>IF(FN_MC!D81="","*",FN_MC!D81)</f>
        <v>V66</v>
      </c>
      <c r="E100" s="101" t="str">
        <f>IF(FN_MC!H81="","*",FN_MC!H81)</f>
        <v>TID2</v>
      </c>
      <c r="F100" s="114" t="str">
        <f>IF(FN_MC!M81="","*",FN_MC!M81)</f>
        <v>TCE-TID</v>
      </c>
      <c r="G100" s="101" t="str">
        <f>IF(FN_MC!I81="","*",FN_MC!I81)</f>
        <v>TID2</v>
      </c>
      <c r="H100" s="101" t="str">
        <f>IF(FN_MC!AB81="","*",FN_MC!AB81)</f>
        <v>FIXO</v>
      </c>
      <c r="I100" s="101" t="str">
        <f>IF(FN_MC!AC81="","*",FN_MC!AC81)</f>
        <v>*</v>
      </c>
      <c r="J100" s="102">
        <f>IF(FN_MC!AA81="","*",FN_MC!AA81)</f>
        <v>1</v>
      </c>
      <c r="K100" s="112">
        <f>IF(FN_MC!AD81="","*",FN_MC!AD81)</f>
        <v>0.29166666666666669</v>
      </c>
    </row>
    <row r="101" spans="2:11" hidden="1">
      <c r="B101" s="100" t="str">
        <f>IF(FN_MC!Y82="","*",FN_MC!Y82)</f>
        <v>*</v>
      </c>
      <c r="C101" s="101">
        <f>IF(FN_MC!B82="","*",FN_MC!B82)</f>
        <v>46062</v>
      </c>
      <c r="D101" s="101" t="str">
        <f>IF(FN_MC!D82="","*",FN_MC!D82)</f>
        <v>ANISIO (TF-514)</v>
      </c>
      <c r="E101" s="101" t="str">
        <f>IF(FN_MC!H82="","*",FN_MC!H82)</f>
        <v>-</v>
      </c>
      <c r="F101" s="114" t="str">
        <f>IF(FN_MC!M82="","*",FN_MC!M82)</f>
        <v>TLG-TQI</v>
      </c>
      <c r="G101" s="101" t="str">
        <f>IF(FN_MC!I82="","*",FN_MC!I82)</f>
        <v>-</v>
      </c>
      <c r="H101" s="101" t="str">
        <f>IF(FN_MC!AB82="","*",FN_MC!AB82)</f>
        <v>-</v>
      </c>
      <c r="I101" s="101" t="str">
        <f>IF(FN_MC!AC82="","*",FN_MC!AC82)</f>
        <v>*</v>
      </c>
      <c r="J101" s="102" t="str">
        <f>IF(FN_MC!AA82="","*",FN_MC!AA82)</f>
        <v>-</v>
      </c>
      <c r="K101" s="112" t="str">
        <f>IF(FN_MC!AD82="","*",FN_MC!AD82)</f>
        <v>-</v>
      </c>
    </row>
    <row r="102" spans="2:11" hidden="1">
      <c r="B102" s="100" t="str">
        <f>IF(FN_MC!Y83="","*",FN_MC!Y83)</f>
        <v>*</v>
      </c>
      <c r="C102" s="101" t="str">
        <f>IF(FN_MC!B83="","*",FN_MC!B83)</f>
        <v>*</v>
      </c>
      <c r="D102" s="101" t="str">
        <f>IF(FN_MC!D83="","*",FN_MC!D83)</f>
        <v>*</v>
      </c>
      <c r="E102" s="101" t="str">
        <f>IF(FN_MC!H83="","*",FN_MC!H83)</f>
        <v>*</v>
      </c>
      <c r="F102" s="114" t="str">
        <f>IF(FN_MC!M83="","*",FN_MC!M83)</f>
        <v>-</v>
      </c>
      <c r="G102" s="101" t="str">
        <f>IF(FN_MC!I83="","*",FN_MC!I83)</f>
        <v>*</v>
      </c>
      <c r="H102" s="101" t="str">
        <f>IF(FN_MC!AB83="","*",FN_MC!AB83)</f>
        <v>*</v>
      </c>
      <c r="I102" s="101" t="str">
        <f>IF(FN_MC!AC83="","*",FN_MC!AC83)</f>
        <v>*</v>
      </c>
      <c r="J102" s="102" t="str">
        <f>IF(FN_MC!AA83="","*",FN_MC!AA83)</f>
        <v>*</v>
      </c>
      <c r="K102" s="112" t="str">
        <f>IF(FN_MC!AD83="","*",FN_MC!AD83)</f>
        <v>*</v>
      </c>
    </row>
    <row r="103" spans="2:11" hidden="1">
      <c r="B103" s="100" t="str">
        <f>IF(FN_MC!Y84="","*",FN_MC!Y84)</f>
        <v>*</v>
      </c>
      <c r="C103" s="101" t="str">
        <f>IF(FN_MC!B84="","*",FN_MC!B84)</f>
        <v>*</v>
      </c>
      <c r="D103" s="101" t="str">
        <f>IF(FN_MC!D84="","*",FN_MC!D84)</f>
        <v>*</v>
      </c>
      <c r="E103" s="101" t="str">
        <f>IF(FN_MC!H84="","*",FN_MC!H84)</f>
        <v>*</v>
      </c>
      <c r="F103" s="114" t="str">
        <f>IF(FN_MC!M84="","*",FN_MC!M84)</f>
        <v>-</v>
      </c>
      <c r="G103" s="101" t="str">
        <f>IF(FN_MC!I84="","*",FN_MC!I84)</f>
        <v>*</v>
      </c>
      <c r="H103" s="101" t="str">
        <f>IF(FN_MC!AB84="","*",FN_MC!AB84)</f>
        <v>*</v>
      </c>
      <c r="I103" s="101" t="str">
        <f>IF(FN_MC!AC84="","*",FN_MC!AC84)</f>
        <v>*</v>
      </c>
      <c r="J103" s="102" t="str">
        <f>IF(FN_MC!AA84="","*",FN_MC!AA84)</f>
        <v>*</v>
      </c>
      <c r="K103" s="112" t="str">
        <f>IF(FN_MC!AD84="","*",FN_MC!AD84)</f>
        <v>*</v>
      </c>
    </row>
    <row r="104" spans="2:11" hidden="1">
      <c r="B104" s="100" t="str">
        <f>IF(FN_MC!Y85="","*",FN_MC!Y85)</f>
        <v>*</v>
      </c>
      <c r="C104" s="101" t="str">
        <f>IF(FN_MC!B85="","*",FN_MC!B85)</f>
        <v>*</v>
      </c>
      <c r="D104" s="101" t="str">
        <f>IF(FN_MC!D85="","*",FN_MC!D85)</f>
        <v>*</v>
      </c>
      <c r="E104" s="101" t="str">
        <f>IF(FN_MC!H85="","*",FN_MC!H85)</f>
        <v>*</v>
      </c>
      <c r="F104" s="114" t="str">
        <f>IF(FN_MC!M85="","*",FN_MC!M85)</f>
        <v>-</v>
      </c>
      <c r="G104" s="101" t="str">
        <f>IF(FN_MC!I85="","*",FN_MC!I85)</f>
        <v>*</v>
      </c>
      <c r="H104" s="101" t="str">
        <f>IF(FN_MC!AB85="","*",FN_MC!AB85)</f>
        <v>*</v>
      </c>
      <c r="I104" s="101" t="str">
        <f>IF(FN_MC!AC85="","*",FN_MC!AC85)</f>
        <v>*</v>
      </c>
      <c r="J104" s="102" t="str">
        <f>IF(FN_MC!AA85="","*",FN_MC!AA85)</f>
        <v>*</v>
      </c>
      <c r="K104" s="112" t="str">
        <f>IF(FN_MC!AD85="","*",FN_MC!AD85)</f>
        <v>*</v>
      </c>
    </row>
    <row r="105" spans="2:11" hidden="1">
      <c r="B105" s="100" t="str">
        <f>IF(FN_MC!Y86="","*",FN_MC!Y86)</f>
        <v>*</v>
      </c>
      <c r="C105" s="101" t="str">
        <f>IF(FN_MC!B86="","*",FN_MC!B86)</f>
        <v>*</v>
      </c>
      <c r="D105" s="101" t="str">
        <f>IF(FN_MC!D86="","*",FN_MC!D86)</f>
        <v>*</v>
      </c>
      <c r="E105" s="101" t="str">
        <f>IF(FN_MC!H86="","*",FN_MC!H86)</f>
        <v>*</v>
      </c>
      <c r="F105" s="114" t="str">
        <f>IF(FN_MC!M86="","*",FN_MC!M86)</f>
        <v>-</v>
      </c>
      <c r="G105" s="101" t="str">
        <f>IF(FN_MC!I86="","*",FN_MC!I86)</f>
        <v>*</v>
      </c>
      <c r="H105" s="101" t="str">
        <f>IF(FN_MC!AB86="","*",FN_MC!AB86)</f>
        <v>*</v>
      </c>
      <c r="I105" s="101" t="str">
        <f>IF(FN_MC!AC86="","*",FN_MC!AC86)</f>
        <v>*</v>
      </c>
      <c r="J105" s="102" t="str">
        <f>IF(FN_MC!AA86="","*",FN_MC!AA86)</f>
        <v>*</v>
      </c>
      <c r="K105" s="112" t="str">
        <f>IF(FN_MC!AD86="","*",FN_MC!AD86)</f>
        <v>*</v>
      </c>
    </row>
    <row r="106" spans="2:11" hidden="1">
      <c r="B106" s="100" t="str">
        <f>IF(FN_MC!Y87="","*",FN_MC!Y87)</f>
        <v>*</v>
      </c>
      <c r="C106" s="101" t="str">
        <f>IF(FN_MC!B87="","*",FN_MC!B87)</f>
        <v>*</v>
      </c>
      <c r="D106" s="101" t="str">
        <f>IF(FN_MC!D87="","*",FN_MC!D87)</f>
        <v>*</v>
      </c>
      <c r="E106" s="101" t="str">
        <f>IF(FN_MC!H87="","*",FN_MC!H87)</f>
        <v>*</v>
      </c>
      <c r="F106" s="114" t="str">
        <f>IF(FN_MC!M87="","*",FN_MC!M87)</f>
        <v>-</v>
      </c>
      <c r="G106" s="101" t="str">
        <f>IF(FN_MC!I87="","*",FN_MC!I87)</f>
        <v>*</v>
      </c>
      <c r="H106" s="101" t="str">
        <f>IF(FN_MC!AB87="","*",FN_MC!AB87)</f>
        <v>*</v>
      </c>
      <c r="I106" s="101" t="str">
        <f>IF(FN_MC!AC87="","*",FN_MC!AC87)</f>
        <v>*</v>
      </c>
      <c r="J106" s="102" t="str">
        <f>IF(FN_MC!AA87="","*",FN_MC!AA87)</f>
        <v>*</v>
      </c>
      <c r="K106" s="112" t="str">
        <f>IF(FN_MC!AD87="","*",FN_MC!AD87)</f>
        <v>*</v>
      </c>
    </row>
    <row r="107" spans="2:11" hidden="1">
      <c r="B107" s="100" t="str">
        <f>IF(FN_MC!Y88="","*",FN_MC!Y88)</f>
        <v>*</v>
      </c>
      <c r="C107" s="101" t="str">
        <f>IF(FN_MC!B88="","*",FN_MC!B88)</f>
        <v>*</v>
      </c>
      <c r="D107" s="101" t="str">
        <f>IF(FN_MC!D88="","*",FN_MC!D88)</f>
        <v>*</v>
      </c>
      <c r="E107" s="101" t="str">
        <f>IF(FN_MC!H88="","*",FN_MC!H88)</f>
        <v>*</v>
      </c>
      <c r="F107" s="114" t="str">
        <f>IF(FN_MC!M88="","*",FN_MC!M88)</f>
        <v>-</v>
      </c>
      <c r="G107" s="101" t="str">
        <f>IF(FN_MC!I88="","*",FN_MC!I88)</f>
        <v>*</v>
      </c>
      <c r="H107" s="101" t="str">
        <f>IF(FN_MC!AB88="","*",FN_MC!AB88)</f>
        <v>*</v>
      </c>
      <c r="I107" s="101" t="str">
        <f>IF(FN_MC!AC88="","*",FN_MC!AC88)</f>
        <v>*</v>
      </c>
      <c r="J107" s="102" t="str">
        <f>IF(FN_MC!AA88="","*",FN_MC!AA88)</f>
        <v>*</v>
      </c>
      <c r="K107" s="112" t="str">
        <f>IF(FN_MC!AD88="","*",FN_MC!AD88)</f>
        <v>*</v>
      </c>
    </row>
    <row r="108" spans="2:11" hidden="1">
      <c r="B108" s="100" t="str">
        <f>IF(FN_MC!Y89="","*",FN_MC!Y89)</f>
        <v>*</v>
      </c>
      <c r="C108" s="101" t="str">
        <f>IF(FN_MC!B89="","*",FN_MC!B89)</f>
        <v>*</v>
      </c>
      <c r="D108" s="101" t="str">
        <f>IF(FN_MC!D89="","*",FN_MC!D89)</f>
        <v>*</v>
      </c>
      <c r="E108" s="101" t="str">
        <f>IF(FN_MC!H89="","*",FN_MC!H89)</f>
        <v>*</v>
      </c>
      <c r="F108" s="114" t="str">
        <f>IF(FN_MC!M89="","*",FN_MC!M89)</f>
        <v>-</v>
      </c>
      <c r="G108" s="101" t="str">
        <f>IF(FN_MC!I89="","*",FN_MC!I89)</f>
        <v>*</v>
      </c>
      <c r="H108" s="101" t="str">
        <f>IF(FN_MC!AB89="","*",FN_MC!AB89)</f>
        <v>*</v>
      </c>
      <c r="I108" s="101" t="str">
        <f>IF(FN_MC!AC89="","*",FN_MC!AC89)</f>
        <v>*</v>
      </c>
      <c r="J108" s="102" t="str">
        <f>IF(FN_MC!AA89="","*",FN_MC!AA89)</f>
        <v>*</v>
      </c>
      <c r="K108" s="112" t="str">
        <f>IF(FN_MC!AD89="","*",FN_MC!AD89)</f>
        <v>*</v>
      </c>
    </row>
    <row r="109" spans="2:11" hidden="1">
      <c r="B109" s="100" t="str">
        <f>IF(FN_MC!Y90="","*",FN_MC!Y90)</f>
        <v>*</v>
      </c>
      <c r="C109" s="101" t="str">
        <f>IF(FN_MC!B90="","*",FN_MC!B90)</f>
        <v>*</v>
      </c>
      <c r="D109" s="101" t="str">
        <f>IF(FN_MC!D90="","*",FN_MC!D90)</f>
        <v>*</v>
      </c>
      <c r="E109" s="101" t="str">
        <f>IF(FN_MC!H90="","*",FN_MC!H90)</f>
        <v>*</v>
      </c>
      <c r="F109" s="114" t="str">
        <f>IF(FN_MC!M90="","*",FN_MC!M90)</f>
        <v>-</v>
      </c>
      <c r="G109" s="101" t="str">
        <f>IF(FN_MC!I90="","*",FN_MC!I90)</f>
        <v>*</v>
      </c>
      <c r="H109" s="101" t="str">
        <f>IF(FN_MC!AB90="","*",FN_MC!AB90)</f>
        <v>*</v>
      </c>
      <c r="I109" s="101" t="str">
        <f>IF(FN_MC!AC90="","*",FN_MC!AC90)</f>
        <v>*</v>
      </c>
      <c r="J109" s="102" t="str">
        <f>IF(FN_MC!AA90="","*",FN_MC!AA90)</f>
        <v>*</v>
      </c>
      <c r="K109" s="112" t="str">
        <f>IF(FN_MC!AD90="","*",FN_MC!AD90)</f>
        <v>*</v>
      </c>
    </row>
    <row r="110" spans="2:11" hidden="1">
      <c r="B110" s="100" t="str">
        <f>IF(FN_MC!Y91="","*",FN_MC!Y91)</f>
        <v>*</v>
      </c>
      <c r="C110" s="101" t="str">
        <f>IF(FN_MC!B91="","*",FN_MC!B91)</f>
        <v>*</v>
      </c>
      <c r="D110" s="101" t="str">
        <f>IF(FN_MC!D91="","*",FN_MC!D91)</f>
        <v>*</v>
      </c>
      <c r="E110" s="101" t="str">
        <f>IF(FN_MC!H91="","*",FN_MC!H91)</f>
        <v>*</v>
      </c>
      <c r="F110" s="114" t="str">
        <f>IF(FN_MC!M91="","*",FN_MC!M91)</f>
        <v>-</v>
      </c>
      <c r="G110" s="101" t="str">
        <f>IF(FN_MC!I91="","*",FN_MC!I91)</f>
        <v>*</v>
      </c>
      <c r="H110" s="101" t="str">
        <f>IF(FN_MC!AB91="","*",FN_MC!AB91)</f>
        <v>*</v>
      </c>
      <c r="I110" s="101" t="str">
        <f>IF(FN_MC!AC91="","*",FN_MC!AC91)</f>
        <v>*</v>
      </c>
      <c r="J110" s="102" t="str">
        <f>IF(FN_MC!AA91="","*",FN_MC!AA91)</f>
        <v>*</v>
      </c>
      <c r="K110" s="112" t="str">
        <f>IF(FN_MC!AD91="","*",FN_MC!AD91)</f>
        <v>*</v>
      </c>
    </row>
    <row r="111" spans="2:11" hidden="1">
      <c r="B111" s="100" t="str">
        <f>IF(FN_MC!Y92="","*",FN_MC!Y92)</f>
        <v>*</v>
      </c>
      <c r="C111" s="101" t="str">
        <f>IF(FN_MC!B92="","*",FN_MC!B92)</f>
        <v>*</v>
      </c>
      <c r="D111" s="101" t="str">
        <f>IF(FN_MC!D92="","*",FN_MC!D92)</f>
        <v>*</v>
      </c>
      <c r="E111" s="101" t="str">
        <f>IF(FN_MC!H92="","*",FN_MC!H92)</f>
        <v>*</v>
      </c>
      <c r="F111" s="114" t="str">
        <f>IF(FN_MC!M92="","*",FN_MC!M92)</f>
        <v>-</v>
      </c>
      <c r="G111" s="101" t="str">
        <f>IF(FN_MC!I92="","*",FN_MC!I92)</f>
        <v>*</v>
      </c>
      <c r="H111" s="101" t="str">
        <f>IF(FN_MC!AB92="","*",FN_MC!AB92)</f>
        <v>*</v>
      </c>
      <c r="I111" s="101" t="str">
        <f>IF(FN_MC!AC92="","*",FN_MC!AC92)</f>
        <v>*</v>
      </c>
      <c r="J111" s="102" t="str">
        <f>IF(FN_MC!AA92="","*",FN_MC!AA92)</f>
        <v>*</v>
      </c>
      <c r="K111" s="112" t="str">
        <f>IF(FN_MC!AD92="","*",FN_MC!AD92)</f>
        <v>*</v>
      </c>
    </row>
    <row r="112" spans="2:11" hidden="1">
      <c r="B112" s="100" t="str">
        <f>IF(FN_MC!Y93="","*",FN_MC!Y93)</f>
        <v>*</v>
      </c>
      <c r="C112" s="101" t="str">
        <f>IF(FN_MC!B93="","*",FN_MC!B93)</f>
        <v>*</v>
      </c>
      <c r="D112" s="101" t="str">
        <f>IF(FN_MC!D93="","*",FN_MC!D93)</f>
        <v>*</v>
      </c>
      <c r="E112" s="101" t="str">
        <f>IF(FN_MC!H93="","*",FN_MC!H93)</f>
        <v>*</v>
      </c>
      <c r="F112" s="114" t="str">
        <f>IF(FN_MC!M93="","*",FN_MC!M93)</f>
        <v>-</v>
      </c>
      <c r="G112" s="101" t="str">
        <f>IF(FN_MC!I93="","*",FN_MC!I93)</f>
        <v>*</v>
      </c>
      <c r="H112" s="101" t="str">
        <f>IF(FN_MC!AB93="","*",FN_MC!AB93)</f>
        <v>*</v>
      </c>
      <c r="I112" s="101" t="str">
        <f>IF(FN_MC!AC93="","*",FN_MC!AC93)</f>
        <v>*</v>
      </c>
      <c r="J112" s="102" t="str">
        <f>IF(FN_MC!AA93="","*",FN_MC!AA93)</f>
        <v>*</v>
      </c>
      <c r="K112" s="112" t="str">
        <f>IF(FN_MC!AD93="","*",FN_MC!AD93)</f>
        <v>*</v>
      </c>
    </row>
    <row r="113" spans="2:11" hidden="1">
      <c r="B113" s="100" t="str">
        <f>IF(FN_MC!Y94="","*",FN_MC!Y94)</f>
        <v>*</v>
      </c>
      <c r="C113" s="101" t="str">
        <f>IF(FN_MC!B94="","*",FN_MC!B94)</f>
        <v>*</v>
      </c>
      <c r="D113" s="101" t="str">
        <f>IF(FN_MC!D94="","*",FN_MC!D94)</f>
        <v>*</v>
      </c>
      <c r="E113" s="101" t="str">
        <f>IF(FN_MC!H94="","*",FN_MC!H94)</f>
        <v>*</v>
      </c>
      <c r="F113" s="114" t="str">
        <f>IF(FN_MC!M94="","*",FN_MC!M94)</f>
        <v>-</v>
      </c>
      <c r="G113" s="101" t="str">
        <f>IF(FN_MC!I94="","*",FN_MC!I94)</f>
        <v>*</v>
      </c>
      <c r="H113" s="101" t="str">
        <f>IF(FN_MC!AB94="","*",FN_MC!AB94)</f>
        <v>*</v>
      </c>
      <c r="I113" s="101" t="str">
        <f>IF(FN_MC!AC94="","*",FN_MC!AC94)</f>
        <v>*</v>
      </c>
      <c r="J113" s="102" t="str">
        <f>IF(FN_MC!AA94="","*",FN_MC!AA94)</f>
        <v>*</v>
      </c>
      <c r="K113" s="112" t="str">
        <f>IF(FN_MC!AD94="","*",FN_MC!AD94)</f>
        <v>*</v>
      </c>
    </row>
    <row r="114" spans="2:11" hidden="1">
      <c r="B114" s="100" t="str">
        <f>IF(FN_MC!Y95="","*",FN_MC!Y95)</f>
        <v>*</v>
      </c>
      <c r="C114" s="101" t="str">
        <f>IF(FN_MC!B95="","*",FN_MC!B95)</f>
        <v>*</v>
      </c>
      <c r="D114" s="101" t="str">
        <f>IF(FN_MC!D95="","*",FN_MC!D95)</f>
        <v>*</v>
      </c>
      <c r="E114" s="101" t="str">
        <f>IF(FN_MC!H95="","*",FN_MC!H95)</f>
        <v>*</v>
      </c>
      <c r="F114" s="114" t="str">
        <f>IF(FN_MC!M95="","*",FN_MC!M95)</f>
        <v>-</v>
      </c>
      <c r="G114" s="101" t="str">
        <f>IF(FN_MC!I95="","*",FN_MC!I95)</f>
        <v>*</v>
      </c>
      <c r="H114" s="101" t="str">
        <f>IF(FN_MC!AB95="","*",FN_MC!AB95)</f>
        <v>*</v>
      </c>
      <c r="I114" s="101" t="str">
        <f>IF(FN_MC!AC95="","*",FN_MC!AC95)</f>
        <v>*</v>
      </c>
      <c r="J114" s="102" t="str">
        <f>IF(FN_MC!AA95="","*",FN_MC!AA95)</f>
        <v>*</v>
      </c>
      <c r="K114" s="112" t="str">
        <f>IF(FN_MC!AD95="","*",FN_MC!AD95)</f>
        <v>*</v>
      </c>
    </row>
    <row r="115" spans="2:11" hidden="1">
      <c r="B115" s="100" t="str">
        <f>IF(FN_MC!Y96="","*",FN_MC!Y96)</f>
        <v>*</v>
      </c>
      <c r="C115" s="101" t="str">
        <f>IF(FN_MC!B96="","*",FN_MC!B96)</f>
        <v>*</v>
      </c>
      <c r="D115" s="101" t="str">
        <f>IF(FN_MC!D96="","*",FN_MC!D96)</f>
        <v>*</v>
      </c>
      <c r="E115" s="101" t="str">
        <f>IF(FN_MC!H96="","*",FN_MC!H96)</f>
        <v>*</v>
      </c>
      <c r="F115" s="114" t="str">
        <f>IF(FN_MC!M96="","*",FN_MC!M96)</f>
        <v>-</v>
      </c>
      <c r="G115" s="101" t="str">
        <f>IF(FN_MC!I96="","*",FN_MC!I96)</f>
        <v>*</v>
      </c>
      <c r="H115" s="101" t="str">
        <f>IF(FN_MC!AB96="","*",FN_MC!AB96)</f>
        <v>*</v>
      </c>
      <c r="I115" s="101" t="str">
        <f>IF(FN_MC!AC96="","*",FN_MC!AC96)</f>
        <v>*</v>
      </c>
      <c r="J115" s="102" t="str">
        <f>IF(FN_MC!AA96="","*",FN_MC!AA96)</f>
        <v>*</v>
      </c>
      <c r="K115" s="112" t="str">
        <f>IF(FN_MC!AD96="","*",FN_MC!AD96)</f>
        <v>*</v>
      </c>
    </row>
    <row r="116" spans="2:11" hidden="1">
      <c r="B116" s="100" t="str">
        <f>IF(FN_MC!Y97="","*",FN_MC!Y97)</f>
        <v>*</v>
      </c>
      <c r="C116" s="101" t="str">
        <f>IF(FN_MC!B97="","*",FN_MC!B97)</f>
        <v>*</v>
      </c>
      <c r="D116" s="101" t="str">
        <f>IF(FN_MC!D97="","*",FN_MC!D97)</f>
        <v>*</v>
      </c>
      <c r="E116" s="101" t="str">
        <f>IF(FN_MC!H97="","*",FN_MC!H97)</f>
        <v>*</v>
      </c>
      <c r="F116" s="114" t="str">
        <f>IF(FN_MC!M97="","*",FN_MC!M97)</f>
        <v>-</v>
      </c>
      <c r="G116" s="101" t="str">
        <f>IF(FN_MC!I97="","*",FN_MC!I97)</f>
        <v>*</v>
      </c>
      <c r="H116" s="101" t="str">
        <f>IF(FN_MC!AB97="","*",FN_MC!AB97)</f>
        <v>*</v>
      </c>
      <c r="I116" s="101" t="str">
        <f>IF(FN_MC!AC97="","*",FN_MC!AC97)</f>
        <v>*</v>
      </c>
      <c r="J116" s="102" t="str">
        <f>IF(FN_MC!AA97="","*",FN_MC!AA97)</f>
        <v>*</v>
      </c>
      <c r="K116" s="112" t="str">
        <f>IF(FN_MC!AD97="","*",FN_MC!AD97)</f>
        <v>*</v>
      </c>
    </row>
    <row r="117" spans="2:11" hidden="1">
      <c r="B117" s="100" t="str">
        <f>IF(FN_MC!Y98="","*",FN_MC!Y98)</f>
        <v>*</v>
      </c>
      <c r="C117" s="101" t="str">
        <f>IF(FN_MC!B98="","*",FN_MC!B98)</f>
        <v>*</v>
      </c>
      <c r="D117" s="101" t="str">
        <f>IF(FN_MC!D98="","*",FN_MC!D98)</f>
        <v>*</v>
      </c>
      <c r="E117" s="101" t="str">
        <f>IF(FN_MC!H98="","*",FN_MC!H98)</f>
        <v>*</v>
      </c>
      <c r="F117" s="114" t="str">
        <f>IF(FN_MC!M98="","*",FN_MC!M98)</f>
        <v>-</v>
      </c>
      <c r="G117" s="101" t="str">
        <f>IF(FN_MC!I98="","*",FN_MC!I98)</f>
        <v>*</v>
      </c>
      <c r="H117" s="101" t="str">
        <f>IF(FN_MC!AB98="","*",FN_MC!AB98)</f>
        <v>*</v>
      </c>
      <c r="I117" s="101" t="str">
        <f>IF(FN_MC!AC98="","*",FN_MC!AC98)</f>
        <v>*</v>
      </c>
      <c r="J117" s="102" t="str">
        <f>IF(FN_MC!AA98="","*",FN_MC!AA98)</f>
        <v>*</v>
      </c>
      <c r="K117" s="112" t="str">
        <f>IF(FN_MC!AD98="","*",FN_MC!AD98)</f>
        <v>*</v>
      </c>
    </row>
    <row r="118" spans="2:11" hidden="1">
      <c r="B118" s="100" t="str">
        <f>IF(FN_MC!Y99="","*",FN_MC!Y99)</f>
        <v>*</v>
      </c>
      <c r="C118" s="101" t="str">
        <f>IF(FN_MC!B99="","*",FN_MC!B99)</f>
        <v>*</v>
      </c>
      <c r="D118" s="101" t="str">
        <f>IF(FN_MC!D99="","*",FN_MC!D99)</f>
        <v>*</v>
      </c>
      <c r="E118" s="101" t="str">
        <f>IF(FN_MC!H99="","*",FN_MC!H99)</f>
        <v>*</v>
      </c>
      <c r="F118" s="114" t="str">
        <f>IF(FN_MC!M99="","*",FN_MC!M99)</f>
        <v>-</v>
      </c>
      <c r="G118" s="101" t="str">
        <f>IF(FN_MC!I99="","*",FN_MC!I99)</f>
        <v>*</v>
      </c>
      <c r="H118" s="101" t="str">
        <f>IF(FN_MC!AB99="","*",FN_MC!AB99)</f>
        <v>*</v>
      </c>
      <c r="I118" s="101" t="str">
        <f>IF(FN_MC!AC99="","*",FN_MC!AC99)</f>
        <v>*</v>
      </c>
      <c r="J118" s="102" t="str">
        <f>IF(FN_MC!AA99="","*",FN_MC!AA99)</f>
        <v>*</v>
      </c>
      <c r="K118" s="112" t="str">
        <f>IF(FN_MC!AD99="","*",FN_MC!AD99)</f>
        <v>*</v>
      </c>
    </row>
    <row r="119" spans="2:11" hidden="1">
      <c r="B119" s="100" t="str">
        <f>IF(FN_MC!Y100="","*",FN_MC!Y100)</f>
        <v>*</v>
      </c>
      <c r="C119" s="101" t="str">
        <f>IF(FN_MC!B100="","*",FN_MC!B100)</f>
        <v>*</v>
      </c>
      <c r="D119" s="101" t="str">
        <f>IF(FN_MC!D100="","*",FN_MC!D100)</f>
        <v>*</v>
      </c>
      <c r="E119" s="101" t="str">
        <f>IF(FN_MC!H100="","*",FN_MC!H100)</f>
        <v>*</v>
      </c>
      <c r="F119" s="114" t="str">
        <f>IF(FN_MC!M100="","*",FN_MC!M100)</f>
        <v>-</v>
      </c>
      <c r="G119" s="101" t="str">
        <f>IF(FN_MC!I100="","*",FN_MC!I100)</f>
        <v>*</v>
      </c>
      <c r="H119" s="101" t="str">
        <f>IF(FN_MC!AB100="","*",FN_MC!AB100)</f>
        <v>*</v>
      </c>
      <c r="I119" s="101" t="str">
        <f>IF(FN_MC!AC100="","*",FN_MC!AC100)</f>
        <v>*</v>
      </c>
      <c r="J119" s="102" t="str">
        <f>IF(FN_MC!AA100="","*",FN_MC!AA100)</f>
        <v>*</v>
      </c>
      <c r="K119" s="112" t="str">
        <f>IF(FN_MC!AD100="","*",FN_MC!AD100)</f>
        <v>*</v>
      </c>
    </row>
    <row r="120" spans="2:11" hidden="1">
      <c r="B120" s="100" t="str">
        <f>IF(FN_MC!Y101="","*",FN_MC!Y101)</f>
        <v>*</v>
      </c>
      <c r="C120" s="101" t="str">
        <f>IF(FN_MC!B101="","*",FN_MC!B101)</f>
        <v>*</v>
      </c>
      <c r="D120" s="101" t="str">
        <f>IF(FN_MC!D101="","*",FN_MC!D101)</f>
        <v>*</v>
      </c>
      <c r="E120" s="101" t="str">
        <f>IF(FN_MC!H101="","*",FN_MC!H101)</f>
        <v>*</v>
      </c>
      <c r="F120" s="114" t="str">
        <f>IF(FN_MC!M101="","*",FN_MC!M101)</f>
        <v>-</v>
      </c>
      <c r="G120" s="101" t="str">
        <f>IF(FN_MC!I101="","*",FN_MC!I101)</f>
        <v>*</v>
      </c>
      <c r="H120" s="101" t="str">
        <f>IF(FN_MC!AB101="","*",FN_MC!AB101)</f>
        <v>*</v>
      </c>
      <c r="I120" s="101" t="str">
        <f>IF(FN_MC!AC101="","*",FN_MC!AC101)</f>
        <v>*</v>
      </c>
      <c r="J120" s="102" t="str">
        <f>IF(FN_MC!AA101="","*",FN_MC!AA101)</f>
        <v>*</v>
      </c>
      <c r="K120" s="112" t="str">
        <f>IF(FN_MC!AD101="","*",FN_MC!AD101)</f>
        <v>*</v>
      </c>
    </row>
    <row r="121" spans="2:11" hidden="1">
      <c r="B121" s="100" t="str">
        <f>IF(FN_MC!Y102="","*",FN_MC!Y102)</f>
        <v>*</v>
      </c>
      <c r="C121" s="101" t="str">
        <f>IF(FN_MC!B102="","*",FN_MC!B102)</f>
        <v>*</v>
      </c>
      <c r="D121" s="101" t="str">
        <f>IF(FN_MC!D102="","*",FN_MC!D102)</f>
        <v>*</v>
      </c>
      <c r="E121" s="101" t="str">
        <f>IF(FN_MC!H102="","*",FN_MC!H102)</f>
        <v>*</v>
      </c>
      <c r="F121" s="114" t="str">
        <f>IF(FN_MC!M102="","*",FN_MC!M102)</f>
        <v>-</v>
      </c>
      <c r="G121" s="101" t="str">
        <f>IF(FN_MC!I102="","*",FN_MC!I102)</f>
        <v>*</v>
      </c>
      <c r="H121" s="101" t="str">
        <f>IF(FN_MC!AB102="","*",FN_MC!AB102)</f>
        <v>*</v>
      </c>
      <c r="I121" s="101" t="str">
        <f>IF(FN_MC!AC102="","*",FN_MC!AC102)</f>
        <v>*</v>
      </c>
      <c r="J121" s="102" t="str">
        <f>IF(FN_MC!AA102="","*",FN_MC!AA102)</f>
        <v>*</v>
      </c>
      <c r="K121" s="112" t="str">
        <f>IF(FN_MC!AD102="","*",FN_MC!AD102)</f>
        <v>*</v>
      </c>
    </row>
    <row r="122" spans="2:11" hidden="1">
      <c r="B122" s="100" t="str">
        <f>IF(FN_MC!Y103="","*",FN_MC!Y103)</f>
        <v>*</v>
      </c>
      <c r="C122" s="101" t="str">
        <f>IF(FN_MC!B103="","*",FN_MC!B103)</f>
        <v>*</v>
      </c>
      <c r="D122" s="101" t="str">
        <f>IF(FN_MC!D103="","*",FN_MC!D103)</f>
        <v>*</v>
      </c>
      <c r="E122" s="101" t="str">
        <f>IF(FN_MC!H103="","*",FN_MC!H103)</f>
        <v>*</v>
      </c>
      <c r="F122" s="114" t="str">
        <f>IF(FN_MC!M103="","*",FN_MC!M103)</f>
        <v>-</v>
      </c>
      <c r="G122" s="101" t="str">
        <f>IF(FN_MC!I103="","*",FN_MC!I103)</f>
        <v>*</v>
      </c>
      <c r="H122" s="101" t="str">
        <f>IF(FN_MC!AB103="","*",FN_MC!AB103)</f>
        <v>*</v>
      </c>
      <c r="I122" s="101" t="str">
        <f>IF(FN_MC!AC103="","*",FN_MC!AC103)</f>
        <v>*</v>
      </c>
      <c r="J122" s="102" t="str">
        <f>IF(FN_MC!AA103="","*",FN_MC!AA103)</f>
        <v>*</v>
      </c>
      <c r="K122" s="112" t="str">
        <f>IF(FN_MC!AD103="","*",FN_MC!AD103)</f>
        <v>*</v>
      </c>
    </row>
    <row r="123" spans="2:11" hidden="1">
      <c r="B123" s="100" t="str">
        <f>IF(FN_MC!Y104="","*",FN_MC!Y104)</f>
        <v>*</v>
      </c>
      <c r="C123" s="101" t="str">
        <f>IF(FN_MC!B104="","*",FN_MC!B104)</f>
        <v>*</v>
      </c>
      <c r="D123" s="101" t="str">
        <f>IF(FN_MC!D104="","*",FN_MC!D104)</f>
        <v>*</v>
      </c>
      <c r="E123" s="101" t="str">
        <f>IF(FN_MC!H104="","*",FN_MC!H104)</f>
        <v>*</v>
      </c>
      <c r="F123" s="114" t="str">
        <f>IF(FN_MC!M104="","*",FN_MC!M104)</f>
        <v>-</v>
      </c>
      <c r="G123" s="101" t="str">
        <f>IF(FN_MC!I104="","*",FN_MC!I104)</f>
        <v>*</v>
      </c>
      <c r="H123" s="101" t="str">
        <f>IF(FN_MC!AB104="","*",FN_MC!AB104)</f>
        <v>*</v>
      </c>
      <c r="I123" s="101" t="str">
        <f>IF(FN_MC!AC104="","*",FN_MC!AC104)</f>
        <v>*</v>
      </c>
      <c r="J123" s="102" t="str">
        <f>IF(FN_MC!AA104="","*",FN_MC!AA104)</f>
        <v>*</v>
      </c>
      <c r="K123" s="112" t="str">
        <f>IF(FN_MC!AD104="","*",FN_MC!AD104)</f>
        <v>*</v>
      </c>
    </row>
    <row r="124" spans="2:11" hidden="1">
      <c r="B124" s="100" t="str">
        <f>IF(FN_MC!Y105="","*",FN_MC!Y105)</f>
        <v>*</v>
      </c>
      <c r="C124" s="101" t="str">
        <f>IF(FN_MC!B105="","*",FN_MC!B105)</f>
        <v>*</v>
      </c>
      <c r="D124" s="101" t="str">
        <f>IF(FN_MC!D105="","*",FN_MC!D105)</f>
        <v>*</v>
      </c>
      <c r="E124" s="101" t="str">
        <f>IF(FN_MC!H105="","*",FN_MC!H105)</f>
        <v>*</v>
      </c>
      <c r="F124" s="114" t="str">
        <f>IF(FN_MC!M105="","*",FN_MC!M105)</f>
        <v>-</v>
      </c>
      <c r="G124" s="101" t="str">
        <f>IF(FN_MC!I105="","*",FN_MC!I105)</f>
        <v>*</v>
      </c>
      <c r="H124" s="101" t="str">
        <f>IF(FN_MC!AB105="","*",FN_MC!AB105)</f>
        <v>*</v>
      </c>
      <c r="I124" s="101" t="str">
        <f>IF(FN_MC!AC105="","*",FN_MC!AC105)</f>
        <v>*</v>
      </c>
      <c r="J124" s="102" t="str">
        <f>IF(FN_MC!AA105="","*",FN_MC!AA105)</f>
        <v>*</v>
      </c>
      <c r="K124" s="112" t="str">
        <f>IF(FN_MC!AD105="","*",FN_MC!AD105)</f>
        <v>*</v>
      </c>
    </row>
    <row r="125" spans="2:11" hidden="1">
      <c r="B125" s="100" t="str">
        <f>IF(FN_MC!Y106="","*",FN_MC!Y106)</f>
        <v>*</v>
      </c>
      <c r="C125" s="101" t="str">
        <f>IF(FN_MC!B106="","*",FN_MC!B106)</f>
        <v>*</v>
      </c>
      <c r="D125" s="101" t="str">
        <f>IF(FN_MC!D106="","*",FN_MC!D106)</f>
        <v>*</v>
      </c>
      <c r="E125" s="101" t="str">
        <f>IF(FN_MC!H106="","*",FN_MC!H106)</f>
        <v>*</v>
      </c>
      <c r="F125" s="114" t="str">
        <f>IF(FN_MC!M106="","*",FN_MC!M106)</f>
        <v>-</v>
      </c>
      <c r="G125" s="101" t="str">
        <f>IF(FN_MC!I106="","*",FN_MC!I106)</f>
        <v>*</v>
      </c>
      <c r="H125" s="101" t="str">
        <f>IF(FN_MC!AB106="","*",FN_MC!AB106)</f>
        <v>*</v>
      </c>
      <c r="I125" s="101" t="str">
        <f>IF(FN_MC!AC106="","*",FN_MC!AC106)</f>
        <v>*</v>
      </c>
      <c r="J125" s="102" t="str">
        <f>IF(FN_MC!AA106="","*",FN_MC!AA106)</f>
        <v>*</v>
      </c>
      <c r="K125" s="112" t="str">
        <f>IF(FN_MC!AD106="","*",FN_MC!AD106)</f>
        <v>*</v>
      </c>
    </row>
    <row r="126" spans="2:11" hidden="1">
      <c r="B126" s="100" t="str">
        <f>IF(FN_MC!Y107="","*",FN_MC!Y107)</f>
        <v>*</v>
      </c>
      <c r="C126" s="101" t="str">
        <f>IF(FN_MC!B107="","*",FN_MC!B107)</f>
        <v>*</v>
      </c>
      <c r="D126" s="101" t="str">
        <f>IF(FN_MC!D107="","*",FN_MC!D107)</f>
        <v>*</v>
      </c>
      <c r="E126" s="101" t="str">
        <f>IF(FN_MC!H107="","*",FN_MC!H107)</f>
        <v>*</v>
      </c>
      <c r="F126" s="114" t="str">
        <f>IF(FN_MC!M107="","*",FN_MC!M107)</f>
        <v>-</v>
      </c>
      <c r="G126" s="101" t="str">
        <f>IF(FN_MC!I107="","*",FN_MC!I107)</f>
        <v>*</v>
      </c>
      <c r="H126" s="101" t="str">
        <f>IF(FN_MC!AB107="","*",FN_MC!AB107)</f>
        <v>*</v>
      </c>
      <c r="I126" s="101" t="str">
        <f>IF(FN_MC!AC107="","*",FN_MC!AC107)</f>
        <v>*</v>
      </c>
      <c r="J126" s="102" t="str">
        <f>IF(FN_MC!AA107="","*",FN_MC!AA107)</f>
        <v>*</v>
      </c>
      <c r="K126" s="112" t="str">
        <f>IF(FN_MC!AD107="","*",FN_MC!AD107)</f>
        <v>*</v>
      </c>
    </row>
    <row r="127" spans="2:11" hidden="1">
      <c r="B127" s="100" t="str">
        <f>IF(FN_MC!Y108="","*",FN_MC!Y108)</f>
        <v>*</v>
      </c>
      <c r="C127" s="101" t="str">
        <f>IF(FN_MC!B108="","*",FN_MC!B108)</f>
        <v>*</v>
      </c>
      <c r="D127" s="101" t="str">
        <f>IF(FN_MC!D108="","*",FN_MC!D108)</f>
        <v>*</v>
      </c>
      <c r="E127" s="101" t="str">
        <f>IF(FN_MC!H108="","*",FN_MC!H108)</f>
        <v>*</v>
      </c>
      <c r="F127" s="114" t="str">
        <f>IF(FN_MC!M108="","*",FN_MC!M108)</f>
        <v>-</v>
      </c>
      <c r="G127" s="101" t="str">
        <f>IF(FN_MC!I108="","*",FN_MC!I108)</f>
        <v>*</v>
      </c>
      <c r="H127" s="101" t="str">
        <f>IF(FN_MC!AB108="","*",FN_MC!AB108)</f>
        <v>*</v>
      </c>
      <c r="I127" s="101" t="str">
        <f>IF(FN_MC!AC108="","*",FN_MC!AC108)</f>
        <v>*</v>
      </c>
      <c r="J127" s="102" t="str">
        <f>IF(FN_MC!AA108="","*",FN_MC!AA108)</f>
        <v>*</v>
      </c>
      <c r="K127" s="112" t="str">
        <f>IF(FN_MC!AD108="","*",FN_MC!AD108)</f>
        <v>*</v>
      </c>
    </row>
    <row r="128" spans="2:11" hidden="1">
      <c r="B128" s="100" t="str">
        <f>IF(FN_MC!Y109="","*",FN_MC!Y109)</f>
        <v>*</v>
      </c>
      <c r="C128" s="101" t="str">
        <f>IF(FN_MC!B109="","*",FN_MC!B109)</f>
        <v>*</v>
      </c>
      <c r="D128" s="101" t="str">
        <f>IF(FN_MC!D109="","*",FN_MC!D109)</f>
        <v>*</v>
      </c>
      <c r="E128" s="101" t="str">
        <f>IF(FN_MC!H109="","*",FN_MC!H109)</f>
        <v>*</v>
      </c>
      <c r="F128" s="114" t="str">
        <f>IF(FN_MC!M109="","*",FN_MC!M109)</f>
        <v>-</v>
      </c>
      <c r="G128" s="101" t="str">
        <f>IF(FN_MC!I109="","*",FN_MC!I109)</f>
        <v>*</v>
      </c>
      <c r="H128" s="101" t="str">
        <f>IF(FN_MC!AB109="","*",FN_MC!AB109)</f>
        <v>*</v>
      </c>
      <c r="I128" s="101" t="str">
        <f>IF(FN_MC!AC109="","*",FN_MC!AC109)</f>
        <v>*</v>
      </c>
      <c r="J128" s="102" t="str">
        <f>IF(FN_MC!AA109="","*",FN_MC!AA109)</f>
        <v>*</v>
      </c>
      <c r="K128" s="112" t="str">
        <f>IF(FN_MC!AD109="","*",FN_MC!AD109)</f>
        <v>*</v>
      </c>
    </row>
    <row r="129" spans="2:11" hidden="1">
      <c r="B129" s="100" t="str">
        <f>IF(FN_MC!Y110="","*",FN_MC!Y110)</f>
        <v>*</v>
      </c>
      <c r="C129" s="101" t="str">
        <f>IF(FN_MC!B110="","*",FN_MC!B110)</f>
        <v>*</v>
      </c>
      <c r="D129" s="101" t="str">
        <f>IF(FN_MC!D110="","*",FN_MC!D110)</f>
        <v>*</v>
      </c>
      <c r="E129" s="101" t="str">
        <f>IF(FN_MC!H110="","*",FN_MC!H110)</f>
        <v>*</v>
      </c>
      <c r="F129" s="114" t="str">
        <f>IF(FN_MC!M110="","*",FN_MC!M110)</f>
        <v>-</v>
      </c>
      <c r="G129" s="101" t="str">
        <f>IF(FN_MC!I110="","*",FN_MC!I110)</f>
        <v>*</v>
      </c>
      <c r="H129" s="101" t="str">
        <f>IF(FN_MC!AB110="","*",FN_MC!AB110)</f>
        <v>*</v>
      </c>
      <c r="I129" s="101" t="str">
        <f>IF(FN_MC!AC110="","*",FN_MC!AC110)</f>
        <v>*</v>
      </c>
      <c r="J129" s="102" t="str">
        <f>IF(FN_MC!AA110="","*",FN_MC!AA110)</f>
        <v>*</v>
      </c>
      <c r="K129" s="112" t="str">
        <f>IF(FN_MC!AD110="","*",FN_MC!AD110)</f>
        <v>*</v>
      </c>
    </row>
    <row r="130" spans="2:11" hidden="1">
      <c r="B130" s="100" t="str">
        <f>IF(FN_MC!Y111="","*",FN_MC!Y111)</f>
        <v>*</v>
      </c>
      <c r="C130" s="101" t="str">
        <f>IF(FN_MC!B111="","*",FN_MC!B111)</f>
        <v>*</v>
      </c>
      <c r="D130" s="101" t="str">
        <f>IF(FN_MC!D111="","*",FN_MC!D111)</f>
        <v>*</v>
      </c>
      <c r="E130" s="101" t="str">
        <f>IF(FN_MC!H111="","*",FN_MC!H111)</f>
        <v>*</v>
      </c>
      <c r="F130" s="114" t="str">
        <f>IF(FN_MC!M111="","*",FN_MC!M111)</f>
        <v>-</v>
      </c>
      <c r="G130" s="101" t="str">
        <f>IF(FN_MC!I111="","*",FN_MC!I111)</f>
        <v>*</v>
      </c>
      <c r="H130" s="101" t="str">
        <f>IF(FN_MC!AB111="","*",FN_MC!AB111)</f>
        <v>*</v>
      </c>
      <c r="I130" s="101" t="str">
        <f>IF(FN_MC!AC111="","*",FN_MC!AC111)</f>
        <v>*</v>
      </c>
      <c r="J130" s="102" t="str">
        <f>IF(FN_MC!AA111="","*",FN_MC!AA111)</f>
        <v>*</v>
      </c>
      <c r="K130" s="112" t="str">
        <f>IF(FN_MC!AD111="","*",FN_MC!AD111)</f>
        <v>*</v>
      </c>
    </row>
    <row r="131" spans="2:11" hidden="1">
      <c r="B131" s="100" t="str">
        <f>IF(FN_MC!Y112="","*",FN_MC!Y112)</f>
        <v>*</v>
      </c>
      <c r="C131" s="101" t="str">
        <f>IF(FN_MC!B112="","*",FN_MC!B112)</f>
        <v>*</v>
      </c>
      <c r="D131" s="101" t="str">
        <f>IF(FN_MC!D112="","*",FN_MC!D112)</f>
        <v>*</v>
      </c>
      <c r="E131" s="101" t="str">
        <f>IF(FN_MC!H112="","*",FN_MC!H112)</f>
        <v>*</v>
      </c>
      <c r="F131" s="114" t="str">
        <f>IF(FN_MC!M112="","*",FN_MC!M112)</f>
        <v>-</v>
      </c>
      <c r="G131" s="101" t="str">
        <f>IF(FN_MC!I112="","*",FN_MC!I112)</f>
        <v>*</v>
      </c>
      <c r="H131" s="101" t="str">
        <f>IF(FN_MC!AB112="","*",FN_MC!AB112)</f>
        <v>*</v>
      </c>
      <c r="I131" s="101" t="str">
        <f>IF(FN_MC!AC112="","*",FN_MC!AC112)</f>
        <v>*</v>
      </c>
      <c r="J131" s="102" t="str">
        <f>IF(FN_MC!AA112="","*",FN_MC!AA112)</f>
        <v>*</v>
      </c>
      <c r="K131" s="112" t="str">
        <f>IF(FN_MC!AD112="","*",FN_MC!AD112)</f>
        <v>*</v>
      </c>
    </row>
    <row r="132" spans="2:11" hidden="1">
      <c r="B132" s="100" t="str">
        <f>IF(FN_MC!Y113="","*",FN_MC!Y113)</f>
        <v>*</v>
      </c>
      <c r="C132" s="101" t="str">
        <f>IF(FN_MC!B113="","*",FN_MC!B113)</f>
        <v>*</v>
      </c>
      <c r="D132" s="101" t="str">
        <f>IF(FN_MC!D113="","*",FN_MC!D113)</f>
        <v>*</v>
      </c>
      <c r="E132" s="101" t="str">
        <f>IF(FN_MC!H113="","*",FN_MC!H113)</f>
        <v>*</v>
      </c>
      <c r="F132" s="114" t="str">
        <f>IF(FN_MC!M113="","*",FN_MC!M113)</f>
        <v>-</v>
      </c>
      <c r="G132" s="101" t="str">
        <f>IF(FN_MC!I113="","*",FN_MC!I113)</f>
        <v>*</v>
      </c>
      <c r="H132" s="101" t="str">
        <f>IF(FN_MC!AB113="","*",FN_MC!AB113)</f>
        <v>*</v>
      </c>
      <c r="I132" s="101" t="str">
        <f>IF(FN_MC!AC113="","*",FN_MC!AC113)</f>
        <v>*</v>
      </c>
      <c r="J132" s="102" t="str">
        <f>IF(FN_MC!AA113="","*",FN_MC!AA113)</f>
        <v>*</v>
      </c>
      <c r="K132" s="112" t="str">
        <f>IF(FN_MC!AD113="","*",FN_MC!AD113)</f>
        <v>*</v>
      </c>
    </row>
    <row r="133" spans="2:11" hidden="1">
      <c r="B133" s="100" t="str">
        <f>IF(FN_MC!Y114="","*",FN_MC!Y114)</f>
        <v>*</v>
      </c>
      <c r="C133" s="101" t="str">
        <f>IF(FN_MC!B114="","*",FN_MC!B114)</f>
        <v>*</v>
      </c>
      <c r="D133" s="101" t="str">
        <f>IF(FN_MC!D114="","*",FN_MC!D114)</f>
        <v>*</v>
      </c>
      <c r="E133" s="101" t="str">
        <f>IF(FN_MC!H114="","*",FN_MC!H114)</f>
        <v>*</v>
      </c>
      <c r="F133" s="114" t="str">
        <f>IF(FN_MC!M114="","*",FN_MC!M114)</f>
        <v>-</v>
      </c>
      <c r="G133" s="101" t="str">
        <f>IF(FN_MC!I114="","*",FN_MC!I114)</f>
        <v>*</v>
      </c>
      <c r="H133" s="101" t="str">
        <f>IF(FN_MC!AB114="","*",FN_MC!AB114)</f>
        <v>*</v>
      </c>
      <c r="I133" s="101" t="str">
        <f>IF(FN_MC!AC114="","*",FN_MC!AC114)</f>
        <v>*</v>
      </c>
      <c r="J133" s="102" t="str">
        <f>IF(FN_MC!AA114="","*",FN_MC!AA114)</f>
        <v>*</v>
      </c>
      <c r="K133" s="112" t="str">
        <f>IF(FN_MC!AD114="","*",FN_MC!AD114)</f>
        <v>*</v>
      </c>
    </row>
    <row r="134" spans="2:11" hidden="1">
      <c r="B134" s="100" t="str">
        <f>IF(FN_MC!Y115="","*",FN_MC!Y115)</f>
        <v>*</v>
      </c>
      <c r="C134" s="101" t="str">
        <f>IF(FN_MC!B115="","*",FN_MC!B115)</f>
        <v>*</v>
      </c>
      <c r="D134" s="101" t="str">
        <f>IF(FN_MC!D115="","*",FN_MC!D115)</f>
        <v>*</v>
      </c>
      <c r="E134" s="101" t="str">
        <f>IF(FN_MC!H115="","*",FN_MC!H115)</f>
        <v>*</v>
      </c>
      <c r="F134" s="114" t="str">
        <f>IF(FN_MC!M115="","*",FN_MC!M115)</f>
        <v>-</v>
      </c>
      <c r="G134" s="101" t="str">
        <f>IF(FN_MC!I115="","*",FN_MC!I115)</f>
        <v>*</v>
      </c>
      <c r="H134" s="101" t="str">
        <f>IF(FN_MC!AB115="","*",FN_MC!AB115)</f>
        <v>*</v>
      </c>
      <c r="I134" s="101" t="str">
        <f>IF(FN_MC!AC115="","*",FN_MC!AC115)</f>
        <v>*</v>
      </c>
      <c r="J134" s="102" t="str">
        <f>IF(FN_MC!AA115="","*",FN_MC!AA115)</f>
        <v>*</v>
      </c>
      <c r="K134" s="112" t="str">
        <f>IF(FN_MC!AD115="","*",FN_MC!AD115)</f>
        <v>*</v>
      </c>
    </row>
    <row r="135" spans="2:11" hidden="1">
      <c r="B135" s="100" t="str">
        <f>IF(FN_MC!Y116="","*",FN_MC!Y116)</f>
        <v>*</v>
      </c>
      <c r="C135" s="101" t="str">
        <f>IF(FN_MC!B116="","*",FN_MC!B116)</f>
        <v>*</v>
      </c>
      <c r="D135" s="101" t="str">
        <f>IF(FN_MC!D116="","*",FN_MC!D116)</f>
        <v>*</v>
      </c>
      <c r="E135" s="101" t="str">
        <f>IF(FN_MC!H116="","*",FN_MC!H116)</f>
        <v>*</v>
      </c>
      <c r="F135" s="114" t="str">
        <f>IF(FN_MC!M116="","*",FN_MC!M116)</f>
        <v>-</v>
      </c>
      <c r="G135" s="101" t="str">
        <f>IF(FN_MC!I116="","*",FN_MC!I116)</f>
        <v>*</v>
      </c>
      <c r="H135" s="101" t="str">
        <f>IF(FN_MC!AB116="","*",FN_MC!AB116)</f>
        <v>*</v>
      </c>
      <c r="I135" s="101" t="str">
        <f>IF(FN_MC!AC116="","*",FN_MC!AC116)</f>
        <v>*</v>
      </c>
      <c r="J135" s="102" t="str">
        <f>IF(FN_MC!AA116="","*",FN_MC!AA116)</f>
        <v>*</v>
      </c>
      <c r="K135" s="112" t="str">
        <f>IF(FN_MC!AD116="","*",FN_MC!AD116)</f>
        <v>*</v>
      </c>
    </row>
    <row r="136" spans="2:11" hidden="1">
      <c r="B136" s="100" t="str">
        <f>IF(FN_MC!Y117="","*",FN_MC!Y117)</f>
        <v>*</v>
      </c>
      <c r="C136" s="101" t="str">
        <f>IF(FN_MC!B117="","*",FN_MC!B117)</f>
        <v>*</v>
      </c>
      <c r="D136" s="101" t="str">
        <f>IF(FN_MC!D117="","*",FN_MC!D117)</f>
        <v>*</v>
      </c>
      <c r="E136" s="101" t="str">
        <f>IF(FN_MC!H117="","*",FN_MC!H117)</f>
        <v>*</v>
      </c>
      <c r="F136" s="114" t="str">
        <f>IF(FN_MC!M117="","*",FN_MC!M117)</f>
        <v>-</v>
      </c>
      <c r="G136" s="101" t="str">
        <f>IF(FN_MC!I117="","*",FN_MC!I117)</f>
        <v>*</v>
      </c>
      <c r="H136" s="101" t="str">
        <f>IF(FN_MC!AB117="","*",FN_MC!AB117)</f>
        <v>*</v>
      </c>
      <c r="I136" s="101" t="str">
        <f>IF(FN_MC!AC117="","*",FN_MC!AC117)</f>
        <v>*</v>
      </c>
      <c r="J136" s="102" t="str">
        <f>IF(FN_MC!AA117="","*",FN_MC!AA117)</f>
        <v>*</v>
      </c>
      <c r="K136" s="112" t="str">
        <f>IF(FN_MC!AD117="","*",FN_MC!AD117)</f>
        <v>*</v>
      </c>
    </row>
    <row r="137" spans="2:11" hidden="1">
      <c r="B137" s="100" t="str">
        <f>IF(FN_MC!Y118="","*",FN_MC!Y118)</f>
        <v>*</v>
      </c>
      <c r="C137" s="101" t="str">
        <f>IF(FN_MC!B118="","*",FN_MC!B118)</f>
        <v>*</v>
      </c>
      <c r="D137" s="101" t="str">
        <f>IF(FN_MC!D118="","*",FN_MC!D118)</f>
        <v>*</v>
      </c>
      <c r="E137" s="101" t="str">
        <f>IF(FN_MC!H118="","*",FN_MC!H118)</f>
        <v>*</v>
      </c>
      <c r="F137" s="114" t="str">
        <f>IF(FN_MC!M118="","*",FN_MC!M118)</f>
        <v>-</v>
      </c>
      <c r="G137" s="101" t="str">
        <f>IF(FN_MC!I118="","*",FN_MC!I118)</f>
        <v>*</v>
      </c>
      <c r="H137" s="101" t="str">
        <f>IF(FN_MC!AB118="","*",FN_MC!AB118)</f>
        <v>*</v>
      </c>
      <c r="I137" s="101" t="str">
        <f>IF(FN_MC!AC118="","*",FN_MC!AC118)</f>
        <v>*</v>
      </c>
      <c r="J137" s="102" t="str">
        <f>IF(FN_MC!AA118="","*",FN_MC!AA118)</f>
        <v>*</v>
      </c>
      <c r="K137" s="112" t="str">
        <f>IF(FN_MC!AD118="","*",FN_MC!AD118)</f>
        <v>*</v>
      </c>
    </row>
    <row r="138" spans="2:11" hidden="1">
      <c r="B138" s="100" t="str">
        <f>IF(FN_MC!Y119="","*",FN_MC!Y119)</f>
        <v>*</v>
      </c>
      <c r="C138" s="101" t="str">
        <f>IF(FN_MC!B119="","*",FN_MC!B119)</f>
        <v>*</v>
      </c>
      <c r="D138" s="101" t="str">
        <f>IF(FN_MC!D119="","*",FN_MC!D119)</f>
        <v>*</v>
      </c>
      <c r="E138" s="101" t="str">
        <f>IF(FN_MC!H119="","*",FN_MC!H119)</f>
        <v>*</v>
      </c>
      <c r="F138" s="114" t="str">
        <f>IF(FN_MC!M119="","*",FN_MC!M119)</f>
        <v>-</v>
      </c>
      <c r="G138" s="101" t="str">
        <f>IF(FN_MC!I119="","*",FN_MC!I119)</f>
        <v>*</v>
      </c>
      <c r="H138" s="101" t="str">
        <f>IF(FN_MC!AB119="","*",FN_MC!AB119)</f>
        <v>*</v>
      </c>
      <c r="I138" s="101" t="str">
        <f>IF(FN_MC!AC119="","*",FN_MC!AC119)</f>
        <v>*</v>
      </c>
      <c r="J138" s="102" t="str">
        <f>IF(FN_MC!AA119="","*",FN_MC!AA119)</f>
        <v>*</v>
      </c>
      <c r="K138" s="112" t="str">
        <f>IF(FN_MC!AD119="","*",FN_MC!AD119)</f>
        <v>*</v>
      </c>
    </row>
    <row r="139" spans="2:11" hidden="1">
      <c r="B139" s="100" t="str">
        <f>IF(FN_MC!Y120="","*",FN_MC!Y120)</f>
        <v>*</v>
      </c>
      <c r="C139" s="101" t="str">
        <f>IF(FN_MC!B120="","*",FN_MC!B120)</f>
        <v>*</v>
      </c>
      <c r="D139" s="101" t="str">
        <f>IF(FN_MC!D120="","*",FN_MC!D120)</f>
        <v>*</v>
      </c>
      <c r="E139" s="101" t="str">
        <f>IF(FN_MC!H120="","*",FN_MC!H120)</f>
        <v>*</v>
      </c>
      <c r="F139" s="114" t="str">
        <f>IF(FN_MC!M120="","*",FN_MC!M120)</f>
        <v>-</v>
      </c>
      <c r="G139" s="101" t="str">
        <f>IF(FN_MC!I120="","*",FN_MC!I120)</f>
        <v>*</v>
      </c>
      <c r="H139" s="101" t="str">
        <f>IF(FN_MC!AB120="","*",FN_MC!AB120)</f>
        <v>*</v>
      </c>
      <c r="I139" s="101" t="str">
        <f>IF(FN_MC!AC120="","*",FN_MC!AC120)</f>
        <v>*</v>
      </c>
      <c r="J139" s="102" t="str">
        <f>IF(FN_MC!AA120="","*",FN_MC!AA120)</f>
        <v>*</v>
      </c>
      <c r="K139" s="112" t="str">
        <f>IF(FN_MC!AD120="","*",FN_MC!AD120)</f>
        <v>*</v>
      </c>
    </row>
    <row r="140" spans="2:11" hidden="1">
      <c r="B140" s="100" t="str">
        <f>IF(FN_MC!Y121="","*",FN_MC!Y121)</f>
        <v>*</v>
      </c>
      <c r="C140" s="101" t="str">
        <f>IF(FN_MC!B121="","*",FN_MC!B121)</f>
        <v>*</v>
      </c>
      <c r="D140" s="101" t="str">
        <f>IF(FN_MC!D121="","*",FN_MC!D121)</f>
        <v>*</v>
      </c>
      <c r="E140" s="101" t="str">
        <f>IF(FN_MC!H121="","*",FN_MC!H121)</f>
        <v>*</v>
      </c>
      <c r="F140" s="114" t="str">
        <f>IF(FN_MC!M121="","*",FN_MC!M121)</f>
        <v>-</v>
      </c>
      <c r="G140" s="101" t="str">
        <f>IF(FN_MC!I121="","*",FN_MC!I121)</f>
        <v>*</v>
      </c>
      <c r="H140" s="101" t="str">
        <f>IF(FN_MC!AB121="","*",FN_MC!AB121)</f>
        <v>*</v>
      </c>
      <c r="I140" s="101" t="str">
        <f>IF(FN_MC!AC121="","*",FN_MC!AC121)</f>
        <v>*</v>
      </c>
      <c r="J140" s="102" t="str">
        <f>IF(FN_MC!AA121="","*",FN_MC!AA121)</f>
        <v>*</v>
      </c>
      <c r="K140" s="112" t="str">
        <f>IF(FN_MC!AD121="","*",FN_MC!AD121)</f>
        <v>*</v>
      </c>
    </row>
    <row r="141" spans="2:11" hidden="1">
      <c r="B141" s="100" t="str">
        <f>IF(FN_MC!Y122="","*",FN_MC!Y122)</f>
        <v>*</v>
      </c>
      <c r="C141" s="101" t="str">
        <f>IF(FN_MC!B122="","*",FN_MC!B122)</f>
        <v>*</v>
      </c>
      <c r="D141" s="101" t="str">
        <f>IF(FN_MC!D122="","*",FN_MC!D122)</f>
        <v>*</v>
      </c>
      <c r="E141" s="101" t="str">
        <f>IF(FN_MC!H122="","*",FN_MC!H122)</f>
        <v>*</v>
      </c>
      <c r="F141" s="114" t="str">
        <f>IF(FN_MC!M122="","*",FN_MC!M122)</f>
        <v>-</v>
      </c>
      <c r="G141" s="101" t="str">
        <f>IF(FN_MC!I122="","*",FN_MC!I122)</f>
        <v>*</v>
      </c>
      <c r="H141" s="101" t="str">
        <f>IF(FN_MC!AB122="","*",FN_MC!AB122)</f>
        <v>*</v>
      </c>
      <c r="I141" s="101" t="str">
        <f>IF(FN_MC!AC122="","*",FN_MC!AC122)</f>
        <v>*</v>
      </c>
      <c r="J141" s="102" t="str">
        <f>IF(FN_MC!AA122="","*",FN_MC!AA122)</f>
        <v>*</v>
      </c>
      <c r="K141" s="112" t="str">
        <f>IF(FN_MC!AD122="","*",FN_MC!AD122)</f>
        <v>*</v>
      </c>
    </row>
    <row r="142" spans="2:11" hidden="1">
      <c r="B142" s="100" t="str">
        <f>IF(FN_MC!Y123="","*",FN_MC!Y123)</f>
        <v>*</v>
      </c>
      <c r="C142" s="101" t="str">
        <f>IF(FN_MC!B123="","*",FN_MC!B123)</f>
        <v>*</v>
      </c>
      <c r="D142" s="101" t="str">
        <f>IF(FN_MC!D123="","*",FN_MC!D123)</f>
        <v>*</v>
      </c>
      <c r="E142" s="101" t="str">
        <f>IF(FN_MC!H123="","*",FN_MC!H123)</f>
        <v>*</v>
      </c>
      <c r="F142" s="114" t="str">
        <f>IF(FN_MC!M123="","*",FN_MC!M123)</f>
        <v>-</v>
      </c>
      <c r="G142" s="101" t="str">
        <f>IF(FN_MC!I123="","*",FN_MC!I123)</f>
        <v>*</v>
      </c>
      <c r="H142" s="101" t="str">
        <f>IF(FN_MC!AB123="","*",FN_MC!AB123)</f>
        <v>*</v>
      </c>
      <c r="I142" s="101" t="str">
        <f>IF(FN_MC!AC123="","*",FN_MC!AC123)</f>
        <v>*</v>
      </c>
      <c r="J142" s="102" t="str">
        <f>IF(FN_MC!AA123="","*",FN_MC!AA123)</f>
        <v>*</v>
      </c>
      <c r="K142" s="112" t="str">
        <f>IF(FN_MC!AD123="","*",FN_MC!AD123)</f>
        <v>*</v>
      </c>
    </row>
    <row r="143" spans="2:11" hidden="1">
      <c r="B143" s="100" t="str">
        <f>IF(FN_MC!Y124="","*",FN_MC!Y124)</f>
        <v>*</v>
      </c>
      <c r="C143" s="101" t="str">
        <f>IF(FN_MC!B124="","*",FN_MC!B124)</f>
        <v>*</v>
      </c>
      <c r="D143" s="101" t="str">
        <f>IF(FN_MC!D124="","*",FN_MC!D124)</f>
        <v>*</v>
      </c>
      <c r="E143" s="101" t="str">
        <f>IF(FN_MC!H124="","*",FN_MC!H124)</f>
        <v>*</v>
      </c>
      <c r="F143" s="114" t="str">
        <f>IF(FN_MC!M124="","*",FN_MC!M124)</f>
        <v>-</v>
      </c>
      <c r="G143" s="101" t="str">
        <f>IF(FN_MC!I124="","*",FN_MC!I124)</f>
        <v>*</v>
      </c>
      <c r="H143" s="101" t="str">
        <f>IF(FN_MC!AB124="","*",FN_MC!AB124)</f>
        <v>*</v>
      </c>
      <c r="I143" s="101" t="str">
        <f>IF(FN_MC!AC124="","*",FN_MC!AC124)</f>
        <v>*</v>
      </c>
      <c r="J143" s="102" t="str">
        <f>IF(FN_MC!AA124="","*",FN_MC!AA124)</f>
        <v>*</v>
      </c>
      <c r="K143" s="112" t="str">
        <f>IF(FN_MC!AD124="","*",FN_MC!AD124)</f>
        <v>*</v>
      </c>
    </row>
    <row r="144" spans="2:11" hidden="1">
      <c r="B144" s="100" t="str">
        <f>IF(FN_MC!Y125="","*",FN_MC!Y125)</f>
        <v>*</v>
      </c>
      <c r="C144" s="101" t="str">
        <f>IF(FN_MC!B125="","*",FN_MC!B125)</f>
        <v>*</v>
      </c>
      <c r="D144" s="101" t="str">
        <f>IF(FN_MC!D125="","*",FN_MC!D125)</f>
        <v>*</v>
      </c>
      <c r="E144" s="101" t="str">
        <f>IF(FN_MC!H125="","*",FN_MC!H125)</f>
        <v>*</v>
      </c>
      <c r="F144" s="114" t="str">
        <f>IF(FN_MC!M125="","*",FN_MC!M125)</f>
        <v>-</v>
      </c>
      <c r="G144" s="101" t="str">
        <f>IF(FN_MC!I125="","*",FN_MC!I125)</f>
        <v>*</v>
      </c>
      <c r="H144" s="101" t="str">
        <f>IF(FN_MC!AB125="","*",FN_MC!AB125)</f>
        <v>*</v>
      </c>
      <c r="I144" s="101" t="str">
        <f>IF(FN_MC!AC125="","*",FN_MC!AC125)</f>
        <v>*</v>
      </c>
      <c r="J144" s="102" t="str">
        <f>IF(FN_MC!AA125="","*",FN_MC!AA125)</f>
        <v>*</v>
      </c>
      <c r="K144" s="112" t="str">
        <f>IF(FN_MC!AD125="","*",FN_MC!AD125)</f>
        <v>*</v>
      </c>
    </row>
    <row r="145" spans="2:11" hidden="1">
      <c r="B145" s="100" t="str">
        <f>IF(FN_MC!Y126="","*",FN_MC!Y126)</f>
        <v>*</v>
      </c>
      <c r="C145" s="101" t="str">
        <f>IF(FN_MC!B126="","*",FN_MC!B126)</f>
        <v>*</v>
      </c>
      <c r="D145" s="101" t="str">
        <f>IF(FN_MC!D126="","*",FN_MC!D126)</f>
        <v>*</v>
      </c>
      <c r="E145" s="101" t="str">
        <f>IF(FN_MC!H126="","*",FN_MC!H126)</f>
        <v>*</v>
      </c>
      <c r="F145" s="114" t="str">
        <f>IF(FN_MC!M126="","*",FN_MC!M126)</f>
        <v>-</v>
      </c>
      <c r="G145" s="101" t="str">
        <f>IF(FN_MC!I126="","*",FN_MC!I126)</f>
        <v>*</v>
      </c>
      <c r="H145" s="101" t="str">
        <f>IF(FN_MC!AB126="","*",FN_MC!AB126)</f>
        <v>*</v>
      </c>
      <c r="I145" s="101" t="str">
        <f>IF(FN_MC!AC126="","*",FN_MC!AC126)</f>
        <v>*</v>
      </c>
      <c r="J145" s="102" t="str">
        <f>IF(FN_MC!AA126="","*",FN_MC!AA126)</f>
        <v>*</v>
      </c>
      <c r="K145" s="112" t="str">
        <f>IF(FN_MC!AD126="","*",FN_MC!AD126)</f>
        <v>*</v>
      </c>
    </row>
    <row r="146" spans="2:11" hidden="1">
      <c r="B146" s="100" t="str">
        <f>IF(FN_MC!Y127="","*",FN_MC!Y127)</f>
        <v>*</v>
      </c>
      <c r="C146" s="101" t="str">
        <f>IF(FN_MC!B127="","*",FN_MC!B127)</f>
        <v>*</v>
      </c>
      <c r="D146" s="101" t="str">
        <f>IF(FN_MC!D127="","*",FN_MC!D127)</f>
        <v>*</v>
      </c>
      <c r="E146" s="101" t="str">
        <f>IF(FN_MC!H127="","*",FN_MC!H127)</f>
        <v>*</v>
      </c>
      <c r="F146" s="114" t="str">
        <f>IF(FN_MC!M127="","*",FN_MC!M127)</f>
        <v>-</v>
      </c>
      <c r="G146" s="101" t="str">
        <f>IF(FN_MC!I127="","*",FN_MC!I127)</f>
        <v>*</v>
      </c>
      <c r="H146" s="101" t="str">
        <f>IF(FN_MC!AB127="","*",FN_MC!AB127)</f>
        <v>*</v>
      </c>
      <c r="I146" s="101" t="str">
        <f>IF(FN_MC!AC127="","*",FN_MC!AC127)</f>
        <v>*</v>
      </c>
      <c r="J146" s="102" t="str">
        <f>IF(FN_MC!AA127="","*",FN_MC!AA127)</f>
        <v>*</v>
      </c>
      <c r="K146" s="112" t="str">
        <f>IF(FN_MC!AD127="","*",FN_MC!AD127)</f>
        <v>*</v>
      </c>
    </row>
    <row r="147" spans="2:11" hidden="1">
      <c r="B147" s="100" t="str">
        <f>IF(FN_MC!Y128="","*",FN_MC!Y128)</f>
        <v>*</v>
      </c>
      <c r="C147" s="101" t="str">
        <f>IF(FN_MC!B128="","*",FN_MC!B128)</f>
        <v>*</v>
      </c>
      <c r="D147" s="101" t="str">
        <f>IF(FN_MC!D128="","*",FN_MC!D128)</f>
        <v>*</v>
      </c>
      <c r="E147" s="101" t="str">
        <f>IF(FN_MC!H128="","*",FN_MC!H128)</f>
        <v>*</v>
      </c>
      <c r="F147" s="114" t="str">
        <f>IF(FN_MC!M128="","*",FN_MC!M128)</f>
        <v>-</v>
      </c>
      <c r="G147" s="101" t="str">
        <f>IF(FN_MC!I128="","*",FN_MC!I128)</f>
        <v>*</v>
      </c>
      <c r="H147" s="101" t="str">
        <f>IF(FN_MC!AB128="","*",FN_MC!AB128)</f>
        <v>*</v>
      </c>
      <c r="I147" s="101" t="str">
        <f>IF(FN_MC!AC128="","*",FN_MC!AC128)</f>
        <v>*</v>
      </c>
      <c r="J147" s="102" t="str">
        <f>IF(FN_MC!AA128="","*",FN_MC!AA128)</f>
        <v>*</v>
      </c>
      <c r="K147" s="112" t="str">
        <f>IF(FN_MC!AD128="","*",FN_MC!AD128)</f>
        <v>*</v>
      </c>
    </row>
    <row r="148" spans="2:11" hidden="1">
      <c r="B148" s="100" t="str">
        <f>IF(FN_MC!Y129="","*",FN_MC!Y129)</f>
        <v>*</v>
      </c>
      <c r="C148" s="101" t="str">
        <f>IF(FN_MC!B129="","*",FN_MC!B129)</f>
        <v>*</v>
      </c>
      <c r="D148" s="101" t="str">
        <f>IF(FN_MC!D129="","*",FN_MC!D129)</f>
        <v>*</v>
      </c>
      <c r="E148" s="101" t="str">
        <f>IF(FN_MC!H129="","*",FN_MC!H129)</f>
        <v>*</v>
      </c>
      <c r="F148" s="114" t="str">
        <f>IF(FN_MC!M129="","*",FN_MC!M129)</f>
        <v>-</v>
      </c>
      <c r="G148" s="101" t="str">
        <f>IF(FN_MC!I129="","*",FN_MC!I129)</f>
        <v>*</v>
      </c>
      <c r="H148" s="101" t="str">
        <f>IF(FN_MC!AB129="","*",FN_MC!AB129)</f>
        <v>*</v>
      </c>
      <c r="I148" s="101" t="str">
        <f>IF(FN_MC!AC129="","*",FN_MC!AC129)</f>
        <v>*</v>
      </c>
      <c r="J148" s="102" t="str">
        <f>IF(FN_MC!AA129="","*",FN_MC!AA129)</f>
        <v>*</v>
      </c>
      <c r="K148" s="112" t="str">
        <f>IF(FN_MC!AD129="","*",FN_MC!AD129)</f>
        <v>*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*</v>
      </c>
      <c r="C150" s="101" t="str">
        <f>IF(FN_MC!B131="","*",FN_MC!B131)</f>
        <v>*</v>
      </c>
      <c r="D150" s="101" t="str">
        <f>IF(FN_MC!D131="","*",FN_MC!D131)</f>
        <v>*</v>
      </c>
      <c r="E150" s="101" t="str">
        <f>IF(FN_MC!H131="","*",FN_MC!H131)</f>
        <v>*</v>
      </c>
      <c r="F150" s="114" t="str">
        <f>IF(FN_MC!M131="","*",FN_MC!M131)</f>
        <v>-</v>
      </c>
      <c r="G150" s="101" t="str">
        <f>IF(FN_MC!I131="","*",FN_MC!I131)</f>
        <v>*</v>
      </c>
      <c r="H150" s="101" t="str">
        <f>IF(FN_MC!AB131="","*",FN_MC!AB131)</f>
        <v>*</v>
      </c>
      <c r="I150" s="101" t="str">
        <f>IF(FN_MC!AC131="","*",FN_MC!AC131)</f>
        <v>*</v>
      </c>
      <c r="J150" s="102" t="str">
        <f>IF(FN_MC!AA131="","*",FN_MC!AA131)</f>
        <v>*</v>
      </c>
      <c r="K150" s="112" t="str">
        <f>IF(FN_MC!AD131="","*",FN_MC!AD131)</f>
        <v>*</v>
      </c>
    </row>
    <row r="151" spans="2:11" hidden="1">
      <c r="B151" s="100" t="str">
        <f>IF(FN_MC!Y132="","*",FN_MC!Y132)</f>
        <v>*</v>
      </c>
      <c r="C151" s="101" t="str">
        <f>IF(FN_MC!B132="","*",FN_MC!B132)</f>
        <v>*</v>
      </c>
      <c r="D151" s="101" t="str">
        <f>IF(FN_MC!D132="","*",FN_MC!D132)</f>
        <v>*</v>
      </c>
      <c r="E151" s="101" t="str">
        <f>IF(FN_MC!H132="","*",FN_MC!H132)</f>
        <v>*</v>
      </c>
      <c r="F151" s="114" t="str">
        <f>IF(FN_MC!M132="","*",FN_MC!M132)</f>
        <v>-</v>
      </c>
      <c r="G151" s="101" t="str">
        <f>IF(FN_MC!I132="","*",FN_MC!I132)</f>
        <v>*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 hidden="1">
      <c r="B152" s="100" t="str">
        <f>IF(FN_MC!Y133="","*",FN_MC!Y133)</f>
        <v>*</v>
      </c>
      <c r="C152" s="101" t="str">
        <f>IF(FN_MC!B133="","*",FN_MC!B133)</f>
        <v>*</v>
      </c>
      <c r="D152" s="101" t="str">
        <f>IF(FN_MC!D133="","*",FN_MC!D133)</f>
        <v>*</v>
      </c>
      <c r="E152" s="101" t="str">
        <f>IF(FN_MC!H133="","*",FN_MC!H133)</f>
        <v>*</v>
      </c>
      <c r="F152" s="114" t="str">
        <f>IF(FN_MC!M133="","*",FN_MC!M133)</f>
        <v>-</v>
      </c>
      <c r="G152" s="101" t="str">
        <f>IF(FN_MC!I133="","*",FN_MC!I133)</f>
        <v>*</v>
      </c>
      <c r="H152" s="101" t="str">
        <f>IF(FN_MC!AB133="","*",FN_MC!AB133)</f>
        <v>*</v>
      </c>
      <c r="I152" s="101" t="str">
        <f>IF(FN_MC!AC133="","*",FN_MC!AC133)</f>
        <v>*</v>
      </c>
      <c r="J152" s="102" t="str">
        <f>IF(FN_MC!AA133="","*",FN_MC!AA133)</f>
        <v>*</v>
      </c>
      <c r="K152" s="112" t="str">
        <f>IF(FN_MC!AD133="","*",FN_MC!AD133)</f>
        <v>*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*</v>
      </c>
      <c r="C154" s="101" t="str">
        <f>IF(FN_MC!B135="","*",FN_MC!B135)</f>
        <v>*</v>
      </c>
      <c r="D154" s="101" t="str">
        <f>IF(FN_MC!D135="","*",FN_MC!D135)</f>
        <v>*</v>
      </c>
      <c r="E154" s="101" t="str">
        <f>IF(FN_MC!H135="","*",FN_MC!H135)</f>
        <v>*</v>
      </c>
      <c r="F154" s="114" t="str">
        <f>IF(FN_MC!M135="","*",FN_MC!M135)</f>
        <v>-</v>
      </c>
      <c r="G154" s="101" t="str">
        <f>IF(FN_MC!I135="","*",FN_MC!I135)</f>
        <v>*</v>
      </c>
      <c r="H154" s="101" t="str">
        <f>IF(FN_MC!AB135="","*",FN_MC!AB135)</f>
        <v>*</v>
      </c>
      <c r="I154" s="101" t="str">
        <f>IF(FN_MC!AC135="","*",FN_MC!AC135)</f>
        <v>*</v>
      </c>
      <c r="J154" s="102" t="str">
        <f>IF(FN_MC!AA135="","*",FN_MC!AA135)</f>
        <v>*</v>
      </c>
      <c r="K154" s="112" t="str">
        <f>IF(FN_MC!AD135="","*",FN_MC!AD135)</f>
        <v>*</v>
      </c>
    </row>
    <row r="155" spans="2:11" hidden="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*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7" t="s">
        <v>1477</v>
      </c>
      <c r="D5" s="268"/>
      <c r="E5" s="268"/>
      <c r="F5" s="268"/>
      <c r="G5" s="268"/>
      <c r="H5" s="268"/>
      <c r="I5" s="268"/>
      <c r="J5" s="269"/>
      <c r="K5" s="270" t="s">
        <v>1478</v>
      </c>
      <c r="L5" s="271"/>
      <c r="M5" s="271"/>
      <c r="N5" s="271"/>
      <c r="O5" s="272" t="s">
        <v>1479</v>
      </c>
      <c r="P5" s="273"/>
      <c r="Q5" s="274"/>
    </row>
    <row r="6" spans="1:17" s="81" customFormat="1" ht="15.75" customHeight="1">
      <c r="A6" s="75" t="s">
        <v>1444</v>
      </c>
      <c r="B6" s="82" t="s">
        <v>1443</v>
      </c>
      <c r="C6" s="83" t="s">
        <v>1210</v>
      </c>
      <c r="D6" s="84" t="s">
        <v>1211</v>
      </c>
      <c r="E6" s="83" t="s">
        <v>1480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1481</v>
      </c>
      <c r="M6" s="116" t="s">
        <v>29</v>
      </c>
      <c r="N6" s="117" t="s">
        <v>1205</v>
      </c>
      <c r="O6" s="165" t="s">
        <v>1248</v>
      </c>
      <c r="P6" s="128"/>
      <c r="Q6" s="139" t="s">
        <v>1482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8.3333333333333329E-2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0</v>
      </c>
      <c r="P95" s="78"/>
      <c r="Q95" s="120" t="str">
        <f>IF($A$2=1,IF(FN_MC!BJ71="","*",FN_MC!BJ71),IF(FN_MC!BK71="","*",FN_MC!BK71))</f>
        <v>MC1 10:34, oportunidade as 12h após I83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*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*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*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*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0</v>
      </c>
      <c r="P100" s="78"/>
      <c r="Q100" s="120" t="str">
        <f>IF($A$2=1,IF(FN_MC!BJ77="","*",FN_MC!BJ77),IF(FN_MC!BK77="","*",FN_MC!BK77))</f>
        <v>*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*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*</v>
      </c>
    </row>
    <row r="103" spans="1:17">
      <c r="A103" s="85" t="str">
        <f>IF(FN_MC!B80="","*",FN_MC!B80)</f>
        <v>*</v>
      </c>
      <c r="B103" s="86" t="str">
        <f>IF(FN_MC!X80="","*",FN_MC!X80)</f>
        <v>*</v>
      </c>
      <c r="C103" s="87" t="str">
        <f>IF(FN_MC!S80="","*",FN_MC!S80)</f>
        <v>*</v>
      </c>
      <c r="D103" s="87" t="str">
        <f>IF(FN_MC!T80="","*",FN_MC!T80)</f>
        <v>*</v>
      </c>
      <c r="E103" s="87" t="str">
        <f>IF(FN_MC!D80="","*",FN_MC!D80)</f>
        <v>*</v>
      </c>
      <c r="F103" s="87" t="str">
        <f>IF(FN_MC!H80="","*",FN_MC!H80)</f>
        <v>*</v>
      </c>
      <c r="G103" s="87" t="str">
        <f>IF(FN_MC!M80="","*",FN_MC!M80)</f>
        <v>-</v>
      </c>
      <c r="H103" s="125" t="str">
        <f>IF(FN_MC!K80="","*",FN_MC!K80)</f>
        <v>*</v>
      </c>
      <c r="I103" s="110" t="str">
        <f>IF(FN_MC!O80="","*",FN_MC!O80)</f>
        <v>*</v>
      </c>
      <c r="J103" s="110" t="str">
        <f>IF(FN_MC!P80="","*",FN_MC!P80)</f>
        <v>*</v>
      </c>
      <c r="K103" s="118" t="str">
        <f>IF(FN_MC!AK80="","*",FN_MC!AK80)</f>
        <v>-</v>
      </c>
      <c r="L103" s="118" t="str">
        <f>IF(FN_MC!AM80="","*",FN_MC!AM80)</f>
        <v>-</v>
      </c>
      <c r="M103" s="118" t="str">
        <f>IF(FN_MC!AP80="","*",FN_MC!AP80)</f>
        <v>-</v>
      </c>
      <c r="N103" s="118" t="str">
        <f>IF(FN_MC!AM80="","*",FN_MC!AM80)</f>
        <v>-</v>
      </c>
      <c r="O103" s="136">
        <f>FN_MC!BH80</f>
        <v>0</v>
      </c>
      <c r="P103" s="78"/>
      <c r="Q103" s="120" t="str">
        <f>IF($A$2=1,IF(FN_MC!BJ80="","*",FN_MC!BJ80),IF(FN_MC!BK80="","*",FN_MC!BK80))</f>
        <v>*</v>
      </c>
    </row>
    <row r="104" spans="1:17">
      <c r="A104" s="85">
        <f>IF(FN_MC!B81="","*",FN_MC!B81)</f>
        <v>46062</v>
      </c>
      <c r="B104" s="86" t="str">
        <f>IF(FN_MC!X81="","*",FN_MC!X81)</f>
        <v>Oportunidade</v>
      </c>
      <c r="C104" s="87" t="str">
        <f>IF(FN_MC!S81="","*",FN_MC!S81)</f>
        <v>FERRONORTE</v>
      </c>
      <c r="D104" s="87" t="str">
        <f>IF(FN_MC!T81="","*",FN_MC!T81)</f>
        <v>TMI-TCS</v>
      </c>
      <c r="E104" s="87" t="str">
        <f>IF(FN_MC!D81="","*",FN_MC!D81)</f>
        <v>V66</v>
      </c>
      <c r="F104" s="87" t="str">
        <f>IF(FN_MC!H81="","*",FN_MC!H81)</f>
        <v>TID2</v>
      </c>
      <c r="G104" s="87" t="str">
        <f>IF(FN_MC!M81="","*",FN_MC!M81)</f>
        <v>TCE-TID</v>
      </c>
      <c r="H104" s="125">
        <f>IF(FN_MC!K81="","*",FN_MC!K81)</f>
        <v>172</v>
      </c>
      <c r="I104" s="110">
        <f>IF(FN_MC!O81="","*",FN_MC!O81)</f>
        <v>0.45833333333333331</v>
      </c>
      <c r="J104" s="110">
        <f>IF(FN_MC!P81="","*",FN_MC!P81)</f>
        <v>8.3333333333333329E-2</v>
      </c>
      <c r="K104" s="118" t="str">
        <f>IF(FN_MC!AK81="","*",FN_MC!AK81)</f>
        <v>TID2</v>
      </c>
      <c r="L104" s="118" t="str">
        <f>IF(FN_MC!AM81="","*",FN_MC!AM81)</f>
        <v>TCE-TID</v>
      </c>
      <c r="M104" s="118">
        <f>IF(FN_MC!AP81="","*",FN_MC!AP81)</f>
        <v>172</v>
      </c>
      <c r="N104" s="118" t="str">
        <f>IF(FN_MC!AM81="","*",FN_MC!AM81)</f>
        <v>TCE-TID</v>
      </c>
      <c r="O104" s="136">
        <f>FN_MC!BH81</f>
        <v>0</v>
      </c>
      <c r="P104" s="78"/>
      <c r="Q104" s="120" t="str">
        <f>IF($A$2=1,IF(FN_MC!BJ81="","*",FN_MC!BJ81),IF(FN_MC!BK81="","*",FN_MC!BK81))</f>
        <v>*</v>
      </c>
    </row>
    <row r="105" spans="1:17">
      <c r="A105" s="85">
        <f>IF(FN_MC!B82="","*",FN_MC!B82)</f>
        <v>46062</v>
      </c>
      <c r="B105" s="86" t="str">
        <f>IF(FN_MC!X82="","*",FN_MC!X82)</f>
        <v>Oportunidade</v>
      </c>
      <c r="C105" s="87" t="str">
        <f>IF(FN_MC!S82="","*",FN_MC!S82)</f>
        <v>FERRONORTE</v>
      </c>
      <c r="D105" s="87" t="str">
        <f>IF(FN_MC!T82="","*",FN_MC!T82)</f>
        <v>TMI-TCS</v>
      </c>
      <c r="E105" s="87" t="str">
        <f>IF(FN_MC!D82="","*",FN_MC!D82)</f>
        <v>ANISIO (TF-514)</v>
      </c>
      <c r="F105" s="87" t="str">
        <f>IF(FN_MC!H82="","*",FN_MC!H82)</f>
        <v>-</v>
      </c>
      <c r="G105" s="87" t="str">
        <f>IF(FN_MC!M82="","*",FN_MC!M82)</f>
        <v>TLG-TQI</v>
      </c>
      <c r="H105" s="125">
        <f>IF(FN_MC!K82="","*",FN_MC!K82)</f>
        <v>54.53</v>
      </c>
      <c r="I105" s="110">
        <f>IF(FN_MC!O82="","*",FN_MC!O82)</f>
        <v>0.41666666666666669</v>
      </c>
      <c r="J105" s="110">
        <f>IF(FN_MC!P82="","*",FN_MC!P82)</f>
        <v>4.1666666666666664E-2</v>
      </c>
      <c r="K105" s="118" t="str">
        <f>IF(FN_MC!AK82="","*",FN_MC!AK82)</f>
        <v>-</v>
      </c>
      <c r="L105" s="118" t="str">
        <f>IF(FN_MC!AM82="","*",FN_MC!AM82)</f>
        <v>TLG-TQI</v>
      </c>
      <c r="M105" s="118">
        <f>IF(FN_MC!AP82="","*",FN_MC!AP82)</f>
        <v>54.53</v>
      </c>
      <c r="N105" s="118" t="str">
        <f>IF(FN_MC!AM82="","*",FN_MC!AM82)</f>
        <v>TLG-TQI</v>
      </c>
      <c r="O105" s="136">
        <f>FN_MC!BH82</f>
        <v>0</v>
      </c>
      <c r="P105" s="78"/>
      <c r="Q105" s="120" t="str">
        <f>IF($A$2=1,IF(FN_MC!BJ82="","*",FN_MC!BJ82),IF(FN_MC!BK82="","*",FN_MC!BK82))</f>
        <v>*</v>
      </c>
    </row>
    <row r="106" spans="1:17">
      <c r="A106" s="85" t="str">
        <f>IF(FN_MC!B83="","*",FN_MC!B83)</f>
        <v>*</v>
      </c>
      <c r="B106" s="86" t="str">
        <f>IF(FN_MC!X83="","*",FN_MC!X83)</f>
        <v>*</v>
      </c>
      <c r="C106" s="87" t="str">
        <f>IF(FN_MC!S83="","*",FN_MC!S83)</f>
        <v>-</v>
      </c>
      <c r="D106" s="87" t="str">
        <f>IF(FN_MC!T83="","*",FN_MC!T83)</f>
        <v>-</v>
      </c>
      <c r="E106" s="87" t="str">
        <f>IF(FN_MC!D83="","*",FN_MC!D83)</f>
        <v>*</v>
      </c>
      <c r="F106" s="87" t="str">
        <f>IF(FN_MC!H83="","*",FN_MC!H83)</f>
        <v>*</v>
      </c>
      <c r="G106" s="87" t="str">
        <f>IF(FN_MC!M83="","*",FN_MC!M83)</f>
        <v>-</v>
      </c>
      <c r="H106" s="125" t="str">
        <f>IF(FN_MC!K83="","*",FN_MC!K83)</f>
        <v>*</v>
      </c>
      <c r="I106" s="110" t="str">
        <f>IF(FN_MC!O83="","*",FN_MC!O83)</f>
        <v>*</v>
      </c>
      <c r="J106" s="110" t="str">
        <f>IF(FN_MC!P83="","*",FN_MC!P83)</f>
        <v>*</v>
      </c>
      <c r="K106" s="118" t="str">
        <f>IF(FN_MC!AK83="","*",FN_MC!AK83)</f>
        <v>-</v>
      </c>
      <c r="L106" s="118" t="str">
        <f>IF(FN_MC!AM83="","*",FN_MC!AM83)</f>
        <v>-</v>
      </c>
      <c r="M106" s="118" t="str">
        <f>IF(FN_MC!AP83="","*",FN_MC!AP83)</f>
        <v>-</v>
      </c>
      <c r="N106" s="118" t="str">
        <f>IF(FN_MC!AM83="","*",FN_MC!AM83)</f>
        <v>-</v>
      </c>
      <c r="O106" s="136">
        <f>FN_MC!BH83</f>
        <v>0</v>
      </c>
      <c r="P106" s="78"/>
      <c r="Q106" s="120" t="str">
        <f>IF($A$2=1,IF(FN_MC!BJ83="","*",FN_MC!BJ83),IF(FN_MC!BK83="","*",FN_MC!BK83))</f>
        <v>*</v>
      </c>
    </row>
    <row r="107" spans="1:17">
      <c r="A107" s="85" t="str">
        <f>IF(FN_MC!B84="","*",FN_MC!B84)</f>
        <v>*</v>
      </c>
      <c r="B107" s="86" t="str">
        <f>IF(FN_MC!X84="","*",FN_MC!X84)</f>
        <v>*</v>
      </c>
      <c r="C107" s="87" t="str">
        <f>IF(FN_MC!S84="","*",FN_MC!S84)</f>
        <v>-</v>
      </c>
      <c r="D107" s="87" t="str">
        <f>IF(FN_MC!T84="","*",FN_MC!T84)</f>
        <v>-</v>
      </c>
      <c r="E107" s="87" t="str">
        <f>IF(FN_MC!D84="","*",FN_MC!D84)</f>
        <v>*</v>
      </c>
      <c r="F107" s="87" t="str">
        <f>IF(FN_MC!H84="","*",FN_MC!H84)</f>
        <v>*</v>
      </c>
      <c r="G107" s="87" t="str">
        <f>IF(FN_MC!M84="","*",FN_MC!M84)</f>
        <v>-</v>
      </c>
      <c r="H107" s="125" t="str">
        <f>IF(FN_MC!K84="","*",FN_MC!K84)</f>
        <v>*</v>
      </c>
      <c r="I107" s="110" t="str">
        <f>IF(FN_MC!O84="","*",FN_MC!O84)</f>
        <v>*</v>
      </c>
      <c r="J107" s="110" t="str">
        <f>IF(FN_MC!P84="","*",FN_MC!P84)</f>
        <v>*</v>
      </c>
      <c r="K107" s="118" t="str">
        <f>IF(FN_MC!AK84="","*",FN_MC!AK84)</f>
        <v>-</v>
      </c>
      <c r="L107" s="118" t="str">
        <f>IF(FN_MC!AM84="","*",FN_MC!AM84)</f>
        <v>-</v>
      </c>
      <c r="M107" s="118" t="str">
        <f>IF(FN_MC!AP84="","*",FN_MC!AP84)</f>
        <v>-</v>
      </c>
      <c r="N107" s="118" t="str">
        <f>IF(FN_MC!AM84="","*",FN_MC!AM84)</f>
        <v>-</v>
      </c>
      <c r="O107" s="136">
        <f>FN_MC!BH84</f>
        <v>0</v>
      </c>
      <c r="P107" s="78"/>
      <c r="Q107" s="120" t="str">
        <f>IF($A$2=1,IF(FN_MC!BJ84="","*",FN_MC!BJ84),IF(FN_MC!BK84="","*",FN_MC!BK84))</f>
        <v>*</v>
      </c>
    </row>
    <row r="108" spans="1:17">
      <c r="A108" s="85" t="str">
        <f>IF(FN_MC!B85="","*",FN_MC!B85)</f>
        <v>*</v>
      </c>
      <c r="B108" s="86" t="str">
        <f>IF(FN_MC!X85="","*",FN_MC!X85)</f>
        <v>*</v>
      </c>
      <c r="C108" s="87" t="str">
        <f>IF(FN_MC!S85="","*",FN_MC!S85)</f>
        <v>-</v>
      </c>
      <c r="D108" s="87" t="str">
        <f>IF(FN_MC!T85="","*",FN_MC!T85)</f>
        <v>-</v>
      </c>
      <c r="E108" s="87" t="str">
        <f>IF(FN_MC!D85="","*",FN_MC!D85)</f>
        <v>*</v>
      </c>
      <c r="F108" s="87" t="str">
        <f>IF(FN_MC!H85="","*",FN_MC!H85)</f>
        <v>*</v>
      </c>
      <c r="G108" s="87" t="str">
        <f>IF(FN_MC!M85="","*",FN_MC!M85)</f>
        <v>-</v>
      </c>
      <c r="H108" s="125" t="str">
        <f>IF(FN_MC!K85="","*",FN_MC!K85)</f>
        <v>*</v>
      </c>
      <c r="I108" s="110" t="str">
        <f>IF(FN_MC!O85="","*",FN_MC!O85)</f>
        <v>*</v>
      </c>
      <c r="J108" s="110" t="str">
        <f>IF(FN_MC!P85="","*",FN_MC!P85)</f>
        <v>*</v>
      </c>
      <c r="K108" s="118" t="str">
        <f>IF(FN_MC!AK85="","*",FN_MC!AK85)</f>
        <v>-</v>
      </c>
      <c r="L108" s="118" t="str">
        <f>IF(FN_MC!AM85="","*",FN_MC!AM85)</f>
        <v>-</v>
      </c>
      <c r="M108" s="118" t="str">
        <f>IF(FN_MC!AP85="","*",FN_MC!AP85)</f>
        <v>-</v>
      </c>
      <c r="N108" s="118" t="str">
        <f>IF(FN_MC!AM85="","*",FN_MC!AM85)</f>
        <v>-</v>
      </c>
      <c r="O108" s="136">
        <f>FN_MC!BH85</f>
        <v>0</v>
      </c>
      <c r="P108" s="78"/>
      <c r="Q108" s="120" t="str">
        <f>IF($A$2=1,IF(FN_MC!BJ85="","*",FN_MC!BJ85),IF(FN_MC!BK85="","*",FN_MC!BK85))</f>
        <v>*</v>
      </c>
    </row>
    <row r="109" spans="1:17">
      <c r="A109" s="85" t="str">
        <f>IF(FN_MC!B86="","*",FN_MC!B86)</f>
        <v>*</v>
      </c>
      <c r="B109" s="86" t="str">
        <f>IF(FN_MC!X86="","*",FN_MC!X86)</f>
        <v>*</v>
      </c>
      <c r="C109" s="87" t="str">
        <f>IF(FN_MC!S86="","*",FN_MC!S86)</f>
        <v>-</v>
      </c>
      <c r="D109" s="87" t="str">
        <f>IF(FN_MC!T86="","*",FN_MC!T86)</f>
        <v>-</v>
      </c>
      <c r="E109" s="87" t="str">
        <f>IF(FN_MC!D86="","*",FN_MC!D86)</f>
        <v>*</v>
      </c>
      <c r="F109" s="87" t="str">
        <f>IF(FN_MC!H86="","*",FN_MC!H86)</f>
        <v>*</v>
      </c>
      <c r="G109" s="87" t="str">
        <f>IF(FN_MC!M86="","*",FN_MC!M86)</f>
        <v>-</v>
      </c>
      <c r="H109" s="125" t="str">
        <f>IF(FN_MC!K86="","*",FN_MC!K86)</f>
        <v>*</v>
      </c>
      <c r="I109" s="110" t="str">
        <f>IF(FN_MC!O86="","*",FN_MC!O86)</f>
        <v>*</v>
      </c>
      <c r="J109" s="110" t="str">
        <f>IF(FN_MC!P86="","*",FN_MC!P86)</f>
        <v>*</v>
      </c>
      <c r="K109" s="118" t="str">
        <f>IF(FN_MC!AK86="","*",FN_MC!AK86)</f>
        <v>-</v>
      </c>
      <c r="L109" s="118" t="str">
        <f>IF(FN_MC!AM86="","*",FN_MC!AM86)</f>
        <v>-</v>
      </c>
      <c r="M109" s="118" t="str">
        <f>IF(FN_MC!AP86="","*",FN_MC!AP86)</f>
        <v>-</v>
      </c>
      <c r="N109" s="118" t="str">
        <f>IF(FN_MC!AM86="","*",FN_MC!AM86)</f>
        <v>-</v>
      </c>
      <c r="O109" s="136">
        <f>FN_MC!BH86</f>
        <v>0</v>
      </c>
      <c r="P109" s="78"/>
      <c r="Q109" s="120" t="str">
        <f>IF($A$2=1,IF(FN_MC!BJ86="","*",FN_MC!BJ86),IF(FN_MC!BK86="","*",FN_MC!BK86))</f>
        <v>*</v>
      </c>
    </row>
    <row r="110" spans="1:17">
      <c r="A110" s="85" t="str">
        <f>IF(FN_MC!B87="","*",FN_MC!B87)</f>
        <v>*</v>
      </c>
      <c r="B110" s="86" t="str">
        <f>IF(FN_MC!X87="","*",FN_MC!X87)</f>
        <v>*</v>
      </c>
      <c r="C110" s="87" t="str">
        <f>IF(FN_MC!S87="","*",FN_MC!S87)</f>
        <v>-</v>
      </c>
      <c r="D110" s="87" t="str">
        <f>IF(FN_MC!T87="","*",FN_MC!T87)</f>
        <v>-</v>
      </c>
      <c r="E110" s="87" t="str">
        <f>IF(FN_MC!D87="","*",FN_MC!D87)</f>
        <v>*</v>
      </c>
      <c r="F110" s="87" t="str">
        <f>IF(FN_MC!H87="","*",FN_MC!H87)</f>
        <v>*</v>
      </c>
      <c r="G110" s="87" t="str">
        <f>IF(FN_MC!M87="","*",FN_MC!M87)</f>
        <v>-</v>
      </c>
      <c r="H110" s="125" t="str">
        <f>IF(FN_MC!K87="","*",FN_MC!K87)</f>
        <v>*</v>
      </c>
      <c r="I110" s="110" t="str">
        <f>IF(FN_MC!O87="","*",FN_MC!O87)</f>
        <v>*</v>
      </c>
      <c r="J110" s="110" t="str">
        <f>IF(FN_MC!P87="","*",FN_MC!P87)</f>
        <v>*</v>
      </c>
      <c r="K110" s="118" t="str">
        <f>IF(FN_MC!AK87="","*",FN_MC!AK87)</f>
        <v>-</v>
      </c>
      <c r="L110" s="118" t="str">
        <f>IF(FN_MC!AM87="","*",FN_MC!AM87)</f>
        <v>-</v>
      </c>
      <c r="M110" s="118" t="str">
        <f>IF(FN_MC!AP87="","*",FN_MC!AP87)</f>
        <v>-</v>
      </c>
      <c r="N110" s="118" t="str">
        <f>IF(FN_MC!AM87="","*",FN_MC!AM87)</f>
        <v>-</v>
      </c>
      <c r="O110" s="136">
        <f>FN_MC!BH87</f>
        <v>0</v>
      </c>
      <c r="P110" s="78"/>
      <c r="Q110" s="120" t="str">
        <f>IF($A$2=1,IF(FN_MC!BJ87="","*",FN_MC!BJ87),IF(FN_MC!BK87="","*",FN_MC!BK87))</f>
        <v>*</v>
      </c>
    </row>
    <row r="111" spans="1:17">
      <c r="A111" s="85" t="str">
        <f>IF(FN_MC!B88="","*",FN_MC!B88)</f>
        <v>*</v>
      </c>
      <c r="B111" s="86" t="str">
        <f>IF(FN_MC!X88="","*",FN_MC!X88)</f>
        <v>*</v>
      </c>
      <c r="C111" s="87" t="str">
        <f>IF(FN_MC!S88="","*",FN_MC!S88)</f>
        <v>-</v>
      </c>
      <c r="D111" s="87" t="str">
        <f>IF(FN_MC!T88="","*",FN_MC!T88)</f>
        <v>-</v>
      </c>
      <c r="E111" s="87" t="str">
        <f>IF(FN_MC!D88="","*",FN_MC!D88)</f>
        <v>*</v>
      </c>
      <c r="F111" s="87" t="str">
        <f>IF(FN_MC!H88="","*",FN_MC!H88)</f>
        <v>*</v>
      </c>
      <c r="G111" s="87" t="str">
        <f>IF(FN_MC!M88="","*",FN_MC!M88)</f>
        <v>-</v>
      </c>
      <c r="H111" s="125" t="str">
        <f>IF(FN_MC!K88="","*",FN_MC!K88)</f>
        <v>*</v>
      </c>
      <c r="I111" s="110" t="str">
        <f>IF(FN_MC!O88="","*",FN_MC!O88)</f>
        <v>*</v>
      </c>
      <c r="J111" s="110" t="str">
        <f>IF(FN_MC!P88="","*",FN_MC!P88)</f>
        <v>*</v>
      </c>
      <c r="K111" s="118" t="str">
        <f>IF(FN_MC!AK88="","*",FN_MC!AK88)</f>
        <v>-</v>
      </c>
      <c r="L111" s="118" t="str">
        <f>IF(FN_MC!AM88="","*",FN_MC!AM88)</f>
        <v>-</v>
      </c>
      <c r="M111" s="118" t="str">
        <f>IF(FN_MC!AP88="","*",FN_MC!AP88)</f>
        <v>-</v>
      </c>
      <c r="N111" s="118" t="str">
        <f>IF(FN_MC!AM88="","*",FN_MC!AM88)</f>
        <v>-</v>
      </c>
      <c r="O111" s="136">
        <f>FN_MC!BH88</f>
        <v>0</v>
      </c>
      <c r="P111" s="78"/>
      <c r="Q111" s="120" t="str">
        <f>IF($A$2=1,IF(FN_MC!BJ88="","*",FN_MC!BJ88),IF(FN_MC!BK88="","*",FN_MC!BK88))</f>
        <v>*</v>
      </c>
    </row>
    <row r="112" spans="1:17">
      <c r="A112" s="85" t="str">
        <f>IF(FN_MC!B89="","*",FN_MC!B89)</f>
        <v>*</v>
      </c>
      <c r="B112" s="86" t="str">
        <f>IF(FN_MC!X89="","*",FN_MC!X89)</f>
        <v>*</v>
      </c>
      <c r="C112" s="87" t="str">
        <f>IF(FN_MC!S89="","*",FN_MC!S89)</f>
        <v>-</v>
      </c>
      <c r="D112" s="87" t="str">
        <f>IF(FN_MC!T89="","*",FN_MC!T89)</f>
        <v>-</v>
      </c>
      <c r="E112" s="87" t="str">
        <f>IF(FN_MC!D89="","*",FN_MC!D89)</f>
        <v>*</v>
      </c>
      <c r="F112" s="87" t="str">
        <f>IF(FN_MC!H89="","*",FN_MC!H89)</f>
        <v>*</v>
      </c>
      <c r="G112" s="87" t="str">
        <f>IF(FN_MC!M89="","*",FN_MC!M89)</f>
        <v>-</v>
      </c>
      <c r="H112" s="125" t="str">
        <f>IF(FN_MC!K89="","*",FN_MC!K89)</f>
        <v>*</v>
      </c>
      <c r="I112" s="110" t="str">
        <f>IF(FN_MC!O89="","*",FN_MC!O89)</f>
        <v>*</v>
      </c>
      <c r="J112" s="110" t="str">
        <f>IF(FN_MC!P89="","*",FN_MC!P89)</f>
        <v>*</v>
      </c>
      <c r="K112" s="118" t="str">
        <f>IF(FN_MC!AK89="","*",FN_MC!AK89)</f>
        <v>-</v>
      </c>
      <c r="L112" s="118" t="str">
        <f>IF(FN_MC!AM89="","*",FN_MC!AM89)</f>
        <v>-</v>
      </c>
      <c r="M112" s="118" t="str">
        <f>IF(FN_MC!AP89="","*",FN_MC!AP89)</f>
        <v>-</v>
      </c>
      <c r="N112" s="118" t="str">
        <f>IF(FN_MC!AM89="","*",FN_MC!AM89)</f>
        <v>-</v>
      </c>
      <c r="O112" s="136">
        <f>FN_MC!BH89</f>
        <v>0</v>
      </c>
      <c r="P112" s="78"/>
      <c r="Q112" s="120" t="str">
        <f>IF($A$2=1,IF(FN_MC!BJ89="","*",FN_MC!BJ89),IF(FN_MC!BK89="","*",FN_MC!BK89))</f>
        <v>*</v>
      </c>
    </row>
    <row r="113" spans="1:17">
      <c r="A113" s="85" t="str">
        <f>IF(FN_MC!B90="","*",FN_MC!B90)</f>
        <v>*</v>
      </c>
      <c r="B113" s="86" t="str">
        <f>IF(FN_MC!X90="","*",FN_MC!X90)</f>
        <v>*</v>
      </c>
      <c r="C113" s="87" t="str">
        <f>IF(FN_MC!S90="","*",FN_MC!S90)</f>
        <v>-</v>
      </c>
      <c r="D113" s="87" t="str">
        <f>IF(FN_MC!T90="","*",FN_MC!T90)</f>
        <v>-</v>
      </c>
      <c r="E113" s="87" t="str">
        <f>IF(FN_MC!D90="","*",FN_MC!D90)</f>
        <v>*</v>
      </c>
      <c r="F113" s="87" t="str">
        <f>IF(FN_MC!H90="","*",FN_MC!H90)</f>
        <v>*</v>
      </c>
      <c r="G113" s="87" t="str">
        <f>IF(FN_MC!M90="","*",FN_MC!M90)</f>
        <v>-</v>
      </c>
      <c r="H113" s="125" t="str">
        <f>IF(FN_MC!K90="","*",FN_MC!K90)</f>
        <v>*</v>
      </c>
      <c r="I113" s="110" t="str">
        <f>IF(FN_MC!O90="","*",FN_MC!O90)</f>
        <v>*</v>
      </c>
      <c r="J113" s="110" t="str">
        <f>IF(FN_MC!P90="","*",FN_MC!P90)</f>
        <v>*</v>
      </c>
      <c r="K113" s="118" t="str">
        <f>IF(FN_MC!AK90="","*",FN_MC!AK90)</f>
        <v>-</v>
      </c>
      <c r="L113" s="118" t="str">
        <f>IF(FN_MC!AM90="","*",FN_MC!AM90)</f>
        <v>-</v>
      </c>
      <c r="M113" s="118" t="str">
        <f>IF(FN_MC!AP90="","*",FN_MC!AP90)</f>
        <v>-</v>
      </c>
      <c r="N113" s="118" t="str">
        <f>IF(FN_MC!AM90="","*",FN_MC!AM90)</f>
        <v>-</v>
      </c>
      <c r="O113" s="136">
        <f>FN_MC!BH90</f>
        <v>0</v>
      </c>
      <c r="P113" s="78"/>
      <c r="Q113" s="120" t="str">
        <f>IF($A$2=1,IF(FN_MC!BJ90="","*",FN_MC!BJ90),IF(FN_MC!BK90="","*",FN_MC!BK90))</f>
        <v>*</v>
      </c>
    </row>
    <row r="114" spans="1:17">
      <c r="A114" s="85" t="str">
        <f>IF(FN_MC!B91="","*",FN_MC!B91)</f>
        <v>*</v>
      </c>
      <c r="B114" s="86" t="str">
        <f>IF(FN_MC!X91="","*",FN_MC!X91)</f>
        <v>*</v>
      </c>
      <c r="C114" s="87" t="str">
        <f>IF(FN_MC!S91="","*",FN_MC!S91)</f>
        <v>-</v>
      </c>
      <c r="D114" s="87" t="str">
        <f>IF(FN_MC!T91="","*",FN_MC!T91)</f>
        <v>-</v>
      </c>
      <c r="E114" s="87" t="str">
        <f>IF(FN_MC!D91="","*",FN_MC!D91)</f>
        <v>*</v>
      </c>
      <c r="F114" s="87" t="str">
        <f>IF(FN_MC!H91="","*",FN_MC!H91)</f>
        <v>*</v>
      </c>
      <c r="G114" s="87" t="str">
        <f>IF(FN_MC!M91="","*",FN_MC!M91)</f>
        <v>-</v>
      </c>
      <c r="H114" s="125" t="str">
        <f>IF(FN_MC!K91="","*",FN_MC!K91)</f>
        <v>*</v>
      </c>
      <c r="I114" s="110" t="str">
        <f>IF(FN_MC!O91="","*",FN_MC!O91)</f>
        <v>*</v>
      </c>
      <c r="J114" s="110" t="str">
        <f>IF(FN_MC!P91="","*",FN_MC!P91)</f>
        <v>*</v>
      </c>
      <c r="K114" s="118" t="str">
        <f>IF(FN_MC!AK91="","*",FN_MC!AK91)</f>
        <v>-</v>
      </c>
      <c r="L114" s="118" t="str">
        <f>IF(FN_MC!AM91="","*",FN_MC!AM91)</f>
        <v>-</v>
      </c>
      <c r="M114" s="118" t="str">
        <f>IF(FN_MC!AP91="","*",FN_MC!AP91)</f>
        <v>-</v>
      </c>
      <c r="N114" s="118" t="str">
        <f>IF(FN_MC!AM91="","*",FN_MC!AM91)</f>
        <v>-</v>
      </c>
      <c r="O114" s="136">
        <f>FN_MC!BH91</f>
        <v>0</v>
      </c>
      <c r="P114" s="78"/>
      <c r="Q114" s="120" t="str">
        <f>IF($A$2=1,IF(FN_MC!BJ91="","*",FN_MC!BJ91),IF(FN_MC!BK91="","*",FN_MC!BK91))</f>
        <v>*</v>
      </c>
    </row>
    <row r="115" spans="1:17">
      <c r="A115" s="85" t="str">
        <f>IF(FN_MC!B92="","*",FN_MC!B92)</f>
        <v>*</v>
      </c>
      <c r="B115" s="86" t="str">
        <f>IF(FN_MC!X92="","*",FN_MC!X92)</f>
        <v>*</v>
      </c>
      <c r="C115" s="87" t="str">
        <f>IF(FN_MC!S92="","*",FN_MC!S92)</f>
        <v>-</v>
      </c>
      <c r="D115" s="87" t="str">
        <f>IF(FN_MC!T92="","*",FN_MC!T92)</f>
        <v>-</v>
      </c>
      <c r="E115" s="87" t="str">
        <f>IF(FN_MC!D92="","*",FN_MC!D92)</f>
        <v>*</v>
      </c>
      <c r="F115" s="87" t="str">
        <f>IF(FN_MC!H92="","*",FN_MC!H92)</f>
        <v>*</v>
      </c>
      <c r="G115" s="87" t="str">
        <f>IF(FN_MC!M92="","*",FN_MC!M92)</f>
        <v>-</v>
      </c>
      <c r="H115" s="125" t="str">
        <f>IF(FN_MC!K92="","*",FN_MC!K92)</f>
        <v>*</v>
      </c>
      <c r="I115" s="110" t="str">
        <f>IF(FN_MC!O92="","*",FN_MC!O92)</f>
        <v>*</v>
      </c>
      <c r="J115" s="110" t="str">
        <f>IF(FN_MC!P92="","*",FN_MC!P92)</f>
        <v>*</v>
      </c>
      <c r="K115" s="118" t="str">
        <f>IF(FN_MC!AK92="","*",FN_MC!AK92)</f>
        <v>-</v>
      </c>
      <c r="L115" s="118" t="str">
        <f>IF(FN_MC!AM92="","*",FN_MC!AM92)</f>
        <v>-</v>
      </c>
      <c r="M115" s="118" t="str">
        <f>IF(FN_MC!AP92="","*",FN_MC!AP92)</f>
        <v>-</v>
      </c>
      <c r="N115" s="118" t="str">
        <f>IF(FN_MC!AM92="","*",FN_MC!AM92)</f>
        <v>-</v>
      </c>
      <c r="O115" s="136">
        <f>FN_MC!BH92</f>
        <v>0</v>
      </c>
      <c r="P115" s="78"/>
      <c r="Q115" s="120" t="str">
        <f>IF($A$2=1,IF(FN_MC!BJ92="","*",FN_MC!BJ92),IF(FN_MC!BK92="","*",FN_MC!BK92))</f>
        <v>*</v>
      </c>
    </row>
    <row r="116" spans="1:17">
      <c r="A116" s="85" t="str">
        <f>IF(FN_MC!B93="","*",FN_MC!B93)</f>
        <v>*</v>
      </c>
      <c r="B116" s="86" t="str">
        <f>IF(FN_MC!X93="","*",FN_MC!X93)</f>
        <v>*</v>
      </c>
      <c r="C116" s="87" t="str">
        <f>IF(FN_MC!S93="","*",FN_MC!S93)</f>
        <v>-</v>
      </c>
      <c r="D116" s="87" t="str">
        <f>IF(FN_MC!T93="","*",FN_MC!T93)</f>
        <v>-</v>
      </c>
      <c r="E116" s="87" t="str">
        <f>IF(FN_MC!D93="","*",FN_MC!D93)</f>
        <v>*</v>
      </c>
      <c r="F116" s="87" t="str">
        <f>IF(FN_MC!H93="","*",FN_MC!H93)</f>
        <v>*</v>
      </c>
      <c r="G116" s="87" t="str">
        <f>IF(FN_MC!M93="","*",FN_MC!M93)</f>
        <v>-</v>
      </c>
      <c r="H116" s="125" t="str">
        <f>IF(FN_MC!K93="","*",FN_MC!K93)</f>
        <v>*</v>
      </c>
      <c r="I116" s="110" t="str">
        <f>IF(FN_MC!O93="","*",FN_MC!O93)</f>
        <v>*</v>
      </c>
      <c r="J116" s="110" t="str">
        <f>IF(FN_MC!P93="","*",FN_MC!P93)</f>
        <v>*</v>
      </c>
      <c r="K116" s="118" t="str">
        <f>IF(FN_MC!AK93="","*",FN_MC!AK93)</f>
        <v>-</v>
      </c>
      <c r="L116" s="118" t="str">
        <f>IF(FN_MC!AM93="","*",FN_MC!AM93)</f>
        <v>-</v>
      </c>
      <c r="M116" s="118" t="str">
        <f>IF(FN_MC!AP93="","*",FN_MC!AP93)</f>
        <v>-</v>
      </c>
      <c r="N116" s="118" t="str">
        <f>IF(FN_MC!AM93="","*",FN_MC!AM93)</f>
        <v>-</v>
      </c>
      <c r="O116" s="136">
        <f>FN_MC!BH93</f>
        <v>0</v>
      </c>
      <c r="P116" s="78"/>
      <c r="Q116" s="120" t="str">
        <f>IF($A$2=1,IF(FN_MC!BJ93="","*",FN_MC!BJ93),IF(FN_MC!BK93="","*",FN_MC!BK93))</f>
        <v>*</v>
      </c>
    </row>
    <row r="117" spans="1:17">
      <c r="A117" s="85" t="str">
        <f>IF(FN_MC!B94="","*",FN_MC!B94)</f>
        <v>*</v>
      </c>
      <c r="B117" s="86" t="str">
        <f>IF(FN_MC!X94="","*",FN_MC!X94)</f>
        <v>*</v>
      </c>
      <c r="C117" s="87" t="str">
        <f>IF(FN_MC!S94="","*",FN_MC!S94)</f>
        <v>-</v>
      </c>
      <c r="D117" s="87" t="str">
        <f>IF(FN_MC!T94="","*",FN_MC!T94)</f>
        <v>-</v>
      </c>
      <c r="E117" s="87" t="str">
        <f>IF(FN_MC!D94="","*",FN_MC!D94)</f>
        <v>*</v>
      </c>
      <c r="F117" s="87" t="str">
        <f>IF(FN_MC!H94="","*",FN_MC!H94)</f>
        <v>*</v>
      </c>
      <c r="G117" s="87" t="str">
        <f>IF(FN_MC!M94="","*",FN_MC!M94)</f>
        <v>-</v>
      </c>
      <c r="H117" s="125" t="str">
        <f>IF(FN_MC!K94="","*",FN_MC!K94)</f>
        <v>*</v>
      </c>
      <c r="I117" s="110" t="str">
        <f>IF(FN_MC!O94="","*",FN_MC!O94)</f>
        <v>*</v>
      </c>
      <c r="J117" s="110" t="str">
        <f>IF(FN_MC!P94="","*",FN_MC!P94)</f>
        <v>*</v>
      </c>
      <c r="K117" s="118" t="str">
        <f>IF(FN_MC!AK94="","*",FN_MC!AK94)</f>
        <v>-</v>
      </c>
      <c r="L117" s="118" t="str">
        <f>IF(FN_MC!AM94="","*",FN_MC!AM94)</f>
        <v>-</v>
      </c>
      <c r="M117" s="118" t="str">
        <f>IF(FN_MC!AP94="","*",FN_MC!AP94)</f>
        <v>-</v>
      </c>
      <c r="N117" s="118" t="str">
        <f>IF(FN_MC!AM94="","*",FN_MC!AM94)</f>
        <v>-</v>
      </c>
      <c r="O117" s="136">
        <f>FN_MC!BH94</f>
        <v>0</v>
      </c>
      <c r="P117" s="78"/>
      <c r="Q117" s="120" t="str">
        <f>IF($A$2=1,IF(FN_MC!BJ94="","*",FN_MC!BJ94),IF(FN_MC!BK94="","*",FN_MC!BK94))</f>
        <v>*</v>
      </c>
    </row>
    <row r="118" spans="1:17">
      <c r="A118" s="85" t="str">
        <f>IF(FN_MC!B95="","*",FN_MC!B95)</f>
        <v>*</v>
      </c>
      <c r="B118" s="86" t="str">
        <f>IF(FN_MC!X95="","*",FN_MC!X95)</f>
        <v>*</v>
      </c>
      <c r="C118" s="87" t="str">
        <f>IF(FN_MC!S95="","*",FN_MC!S95)</f>
        <v>-</v>
      </c>
      <c r="D118" s="87" t="str">
        <f>IF(FN_MC!T95="","*",FN_MC!T95)</f>
        <v>-</v>
      </c>
      <c r="E118" s="87" t="str">
        <f>IF(FN_MC!D95="","*",FN_MC!D95)</f>
        <v>*</v>
      </c>
      <c r="F118" s="87" t="str">
        <f>IF(FN_MC!H95="","*",FN_MC!H95)</f>
        <v>*</v>
      </c>
      <c r="G118" s="87" t="str">
        <f>IF(FN_MC!M95="","*",FN_MC!M95)</f>
        <v>-</v>
      </c>
      <c r="H118" s="125" t="str">
        <f>IF(FN_MC!K95="","*",FN_MC!K95)</f>
        <v>*</v>
      </c>
      <c r="I118" s="110" t="str">
        <f>IF(FN_MC!O95="","*",FN_MC!O95)</f>
        <v>*</v>
      </c>
      <c r="J118" s="110" t="str">
        <f>IF(FN_MC!P95="","*",FN_MC!P95)</f>
        <v>*</v>
      </c>
      <c r="K118" s="118" t="str">
        <f>IF(FN_MC!AK95="","*",FN_MC!AK95)</f>
        <v>-</v>
      </c>
      <c r="L118" s="118" t="str">
        <f>IF(FN_MC!AM95="","*",FN_MC!AM95)</f>
        <v>-</v>
      </c>
      <c r="M118" s="118" t="str">
        <f>IF(FN_MC!AP95="","*",FN_MC!AP95)</f>
        <v>-</v>
      </c>
      <c r="N118" s="118" t="str">
        <f>IF(FN_MC!AM95="","*",FN_MC!AM95)</f>
        <v>-</v>
      </c>
      <c r="O118" s="136">
        <f>FN_MC!BH95</f>
        <v>0</v>
      </c>
      <c r="P118" s="78"/>
      <c r="Q118" s="120" t="str">
        <f>IF($A$2=1,IF(FN_MC!BJ95="","*",FN_MC!BJ95),IF(FN_MC!BK95="","*",FN_MC!BK95))</f>
        <v>*</v>
      </c>
    </row>
    <row r="119" spans="1:17">
      <c r="A119" s="85" t="str">
        <f>IF(FN_MC!B96="","*",FN_MC!B96)</f>
        <v>*</v>
      </c>
      <c r="B119" s="86" t="str">
        <f>IF(FN_MC!X96="","*",FN_MC!X96)</f>
        <v>*</v>
      </c>
      <c r="C119" s="87" t="str">
        <f>IF(FN_MC!S96="","*",FN_MC!S96)</f>
        <v>-</v>
      </c>
      <c r="D119" s="87" t="str">
        <f>IF(FN_MC!T96="","*",FN_MC!T96)</f>
        <v>-</v>
      </c>
      <c r="E119" s="87" t="str">
        <f>IF(FN_MC!D96="","*",FN_MC!D96)</f>
        <v>*</v>
      </c>
      <c r="F119" s="87" t="str">
        <f>IF(FN_MC!H96="","*",FN_MC!H96)</f>
        <v>*</v>
      </c>
      <c r="G119" s="87" t="str">
        <f>IF(FN_MC!M96="","*",FN_MC!M96)</f>
        <v>-</v>
      </c>
      <c r="H119" s="125" t="str">
        <f>IF(FN_MC!K96="","*",FN_MC!K96)</f>
        <v>*</v>
      </c>
      <c r="I119" s="110" t="str">
        <f>IF(FN_MC!O96="","*",FN_MC!O96)</f>
        <v>*</v>
      </c>
      <c r="J119" s="110" t="str">
        <f>IF(FN_MC!P96="","*",FN_MC!P96)</f>
        <v>*</v>
      </c>
      <c r="K119" s="118" t="str">
        <f>IF(FN_MC!AK96="","*",FN_MC!AK96)</f>
        <v>-</v>
      </c>
      <c r="L119" s="118" t="str">
        <f>IF(FN_MC!AM96="","*",FN_MC!AM96)</f>
        <v>-</v>
      </c>
      <c r="M119" s="118" t="str">
        <f>IF(FN_MC!AP96="","*",FN_MC!AP96)</f>
        <v>-</v>
      </c>
      <c r="N119" s="118" t="str">
        <f>IF(FN_MC!AM96="","*",FN_MC!AM96)</f>
        <v>-</v>
      </c>
      <c r="O119" s="136">
        <f>FN_MC!BH96</f>
        <v>0</v>
      </c>
      <c r="P119" s="78"/>
      <c r="Q119" s="120" t="str">
        <f>IF($A$2=1,IF(FN_MC!BJ96="","*",FN_MC!BJ96),IF(FN_MC!BK96="","*",FN_MC!BK96))</f>
        <v>*</v>
      </c>
    </row>
    <row r="120" spans="1:17">
      <c r="A120" s="85" t="str">
        <f>IF(FN_MC!B97="","*",FN_MC!B97)</f>
        <v>*</v>
      </c>
      <c r="B120" s="86" t="str">
        <f>IF(FN_MC!X97="","*",FN_MC!X97)</f>
        <v>*</v>
      </c>
      <c r="C120" s="87" t="str">
        <f>IF(FN_MC!S97="","*",FN_MC!S97)</f>
        <v>-</v>
      </c>
      <c r="D120" s="87" t="str">
        <f>IF(FN_MC!T97="","*",FN_MC!T97)</f>
        <v>-</v>
      </c>
      <c r="E120" s="87" t="str">
        <f>IF(FN_MC!D97="","*",FN_MC!D97)</f>
        <v>*</v>
      </c>
      <c r="F120" s="87" t="str">
        <f>IF(FN_MC!H97="","*",FN_MC!H97)</f>
        <v>*</v>
      </c>
      <c r="G120" s="87" t="str">
        <f>IF(FN_MC!M97="","*",FN_MC!M97)</f>
        <v>-</v>
      </c>
      <c r="H120" s="125" t="str">
        <f>IF(FN_MC!K97="","*",FN_MC!K97)</f>
        <v>*</v>
      </c>
      <c r="I120" s="110" t="str">
        <f>IF(FN_MC!O97="","*",FN_MC!O97)</f>
        <v>*</v>
      </c>
      <c r="J120" s="110" t="str">
        <f>IF(FN_MC!P97="","*",FN_MC!P97)</f>
        <v>*</v>
      </c>
      <c r="K120" s="118" t="str">
        <f>IF(FN_MC!AK97="","*",FN_MC!AK97)</f>
        <v>-</v>
      </c>
      <c r="L120" s="118" t="str">
        <f>IF(FN_MC!AM97="","*",FN_MC!AM97)</f>
        <v>-</v>
      </c>
      <c r="M120" s="118" t="str">
        <f>IF(FN_MC!AP97="","*",FN_MC!AP97)</f>
        <v>-</v>
      </c>
      <c r="N120" s="118" t="str">
        <f>IF(FN_MC!AM97="","*",FN_MC!AM97)</f>
        <v>-</v>
      </c>
      <c r="O120" s="136">
        <f>FN_MC!BH97</f>
        <v>0</v>
      </c>
      <c r="P120" s="78"/>
      <c r="Q120" s="120" t="str">
        <f>IF($A$2=1,IF(FN_MC!BJ97="","*",FN_MC!BJ97),IF(FN_MC!BK97="","*",FN_MC!BK97))</f>
        <v>*</v>
      </c>
    </row>
    <row r="121" spans="1:17">
      <c r="A121" s="85" t="str">
        <f>IF(FN_MC!B98="","*",FN_MC!B98)</f>
        <v>*</v>
      </c>
      <c r="B121" s="86" t="str">
        <f>IF(FN_MC!X98="","*",FN_MC!X98)</f>
        <v>*</v>
      </c>
      <c r="C121" s="87" t="str">
        <f>IF(FN_MC!S98="","*",FN_MC!S98)</f>
        <v>-</v>
      </c>
      <c r="D121" s="87" t="str">
        <f>IF(FN_MC!T98="","*",FN_MC!T98)</f>
        <v>-</v>
      </c>
      <c r="E121" s="87" t="str">
        <f>IF(FN_MC!D98="","*",FN_MC!D98)</f>
        <v>*</v>
      </c>
      <c r="F121" s="87" t="str">
        <f>IF(FN_MC!H98="","*",FN_MC!H98)</f>
        <v>*</v>
      </c>
      <c r="G121" s="87" t="str">
        <f>IF(FN_MC!M98="","*",FN_MC!M98)</f>
        <v>-</v>
      </c>
      <c r="H121" s="125" t="str">
        <f>IF(FN_MC!K98="","*",FN_MC!K98)</f>
        <v>*</v>
      </c>
      <c r="I121" s="110" t="str">
        <f>IF(FN_MC!O98="","*",FN_MC!O98)</f>
        <v>*</v>
      </c>
      <c r="J121" s="110" t="str">
        <f>IF(FN_MC!P98="","*",FN_MC!P98)</f>
        <v>*</v>
      </c>
      <c r="K121" s="118" t="str">
        <f>IF(FN_MC!AK98="","*",FN_MC!AK98)</f>
        <v>-</v>
      </c>
      <c r="L121" s="118" t="str">
        <f>IF(FN_MC!AM98="","*",FN_MC!AM98)</f>
        <v>-</v>
      </c>
      <c r="M121" s="118" t="str">
        <f>IF(FN_MC!AP98="","*",FN_MC!AP98)</f>
        <v>-</v>
      </c>
      <c r="N121" s="118" t="str">
        <f>IF(FN_MC!AM98="","*",FN_MC!AM98)</f>
        <v>-</v>
      </c>
      <c r="O121" s="136">
        <f>FN_MC!BH98</f>
        <v>0</v>
      </c>
      <c r="P121" s="78"/>
      <c r="Q121" s="120" t="str">
        <f>IF($A$2=1,IF(FN_MC!BJ98="","*",FN_MC!BJ98),IF(FN_MC!BK98="","*",FN_MC!BK98))</f>
        <v>*</v>
      </c>
    </row>
    <row r="122" spans="1:17">
      <c r="A122" s="85" t="str">
        <f>IF(FN_MC!B99="","*",FN_MC!B99)</f>
        <v>*</v>
      </c>
      <c r="B122" s="86" t="str">
        <f>IF(FN_MC!X99="","*",FN_MC!X99)</f>
        <v>*</v>
      </c>
      <c r="C122" s="87" t="str">
        <f>IF(FN_MC!S99="","*",FN_MC!S99)</f>
        <v>-</v>
      </c>
      <c r="D122" s="87" t="str">
        <f>IF(FN_MC!T99="","*",FN_MC!T99)</f>
        <v>-</v>
      </c>
      <c r="E122" s="87" t="str">
        <f>IF(FN_MC!D99="","*",FN_MC!D99)</f>
        <v>*</v>
      </c>
      <c r="F122" s="87" t="str">
        <f>IF(FN_MC!H99="","*",FN_MC!H99)</f>
        <v>*</v>
      </c>
      <c r="G122" s="87" t="str">
        <f>IF(FN_MC!M99="","*",FN_MC!M99)</f>
        <v>-</v>
      </c>
      <c r="H122" s="125" t="str">
        <f>IF(FN_MC!K99="","*",FN_MC!K99)</f>
        <v>*</v>
      </c>
      <c r="I122" s="110" t="str">
        <f>IF(FN_MC!O99="","*",FN_MC!O99)</f>
        <v>*</v>
      </c>
      <c r="J122" s="110" t="str">
        <f>IF(FN_MC!P99="","*",FN_MC!P99)</f>
        <v>*</v>
      </c>
      <c r="K122" s="118" t="str">
        <f>IF(FN_MC!AK99="","*",FN_MC!AK99)</f>
        <v>-</v>
      </c>
      <c r="L122" s="118" t="str">
        <f>IF(FN_MC!AM99="","*",FN_MC!AM99)</f>
        <v>-</v>
      </c>
      <c r="M122" s="118" t="str">
        <f>IF(FN_MC!AP99="","*",FN_MC!AP99)</f>
        <v>-</v>
      </c>
      <c r="N122" s="118" t="str">
        <f>IF(FN_MC!AM99="","*",FN_MC!AM99)</f>
        <v>-</v>
      </c>
      <c r="O122" s="136">
        <f>FN_MC!BH99</f>
        <v>0</v>
      </c>
      <c r="P122" s="78"/>
      <c r="Q122" s="120" t="str">
        <f>IF($A$2=1,IF(FN_MC!BJ99="","*",FN_MC!BJ99),IF(FN_MC!BK99="","*",FN_MC!BK99))</f>
        <v>*</v>
      </c>
    </row>
    <row r="123" spans="1:17">
      <c r="A123" s="85" t="str">
        <f>IF(FN_MC!B100="","*",FN_MC!B100)</f>
        <v>*</v>
      </c>
      <c r="B123" s="86" t="str">
        <f>IF(FN_MC!X100="","*",FN_MC!X100)</f>
        <v>*</v>
      </c>
      <c r="C123" s="87" t="str">
        <f>IF(FN_MC!S100="","*",FN_MC!S100)</f>
        <v>-</v>
      </c>
      <c r="D123" s="87" t="str">
        <f>IF(FN_MC!T100="","*",FN_MC!T100)</f>
        <v>-</v>
      </c>
      <c r="E123" s="87" t="str">
        <f>IF(FN_MC!D100="","*",FN_MC!D100)</f>
        <v>*</v>
      </c>
      <c r="F123" s="87" t="str">
        <f>IF(FN_MC!H100="","*",FN_MC!H100)</f>
        <v>*</v>
      </c>
      <c r="G123" s="87" t="str">
        <f>IF(FN_MC!M100="","*",FN_MC!M100)</f>
        <v>-</v>
      </c>
      <c r="H123" s="125" t="str">
        <f>IF(FN_MC!K100="","*",FN_MC!K100)</f>
        <v>*</v>
      </c>
      <c r="I123" s="110" t="str">
        <f>IF(FN_MC!O100="","*",FN_MC!O100)</f>
        <v>*</v>
      </c>
      <c r="J123" s="110" t="str">
        <f>IF(FN_MC!P100="","*",FN_MC!P100)</f>
        <v>*</v>
      </c>
      <c r="K123" s="118" t="str">
        <f>IF(FN_MC!AK100="","*",FN_MC!AK100)</f>
        <v>-</v>
      </c>
      <c r="L123" s="118" t="str">
        <f>IF(FN_MC!AM100="","*",FN_MC!AM100)</f>
        <v>-</v>
      </c>
      <c r="M123" s="118" t="str">
        <f>IF(FN_MC!AP100="","*",FN_MC!AP100)</f>
        <v>-</v>
      </c>
      <c r="N123" s="118" t="str">
        <f>IF(FN_MC!AM100="","*",FN_MC!AM100)</f>
        <v>-</v>
      </c>
      <c r="O123" s="136">
        <f>FN_MC!BH100</f>
        <v>0</v>
      </c>
      <c r="P123" s="78"/>
      <c r="Q123" s="120" t="str">
        <f>IF($A$2=1,IF(FN_MC!BJ100="","*",FN_MC!BJ100),IF(FN_MC!BK100="","*",FN_MC!BK100))</f>
        <v>*</v>
      </c>
    </row>
    <row r="124" spans="1:17">
      <c r="A124" s="85" t="str">
        <f>IF(FN_MC!B101="","*",FN_MC!B101)</f>
        <v>*</v>
      </c>
      <c r="B124" s="86" t="str">
        <f>IF(FN_MC!X101="","*",FN_MC!X101)</f>
        <v>*</v>
      </c>
      <c r="C124" s="87" t="str">
        <f>IF(FN_MC!S101="","*",FN_MC!S101)</f>
        <v>-</v>
      </c>
      <c r="D124" s="87" t="str">
        <f>IF(FN_MC!T101="","*",FN_MC!T101)</f>
        <v>-</v>
      </c>
      <c r="E124" s="87" t="str">
        <f>IF(FN_MC!D101="","*",FN_MC!D101)</f>
        <v>*</v>
      </c>
      <c r="F124" s="87" t="str">
        <f>IF(FN_MC!H101="","*",FN_MC!H101)</f>
        <v>*</v>
      </c>
      <c r="G124" s="87" t="str">
        <f>IF(FN_MC!M101="","*",FN_MC!M101)</f>
        <v>-</v>
      </c>
      <c r="H124" s="125" t="str">
        <f>IF(FN_MC!K101="","*",FN_MC!K101)</f>
        <v>*</v>
      </c>
      <c r="I124" s="110" t="str">
        <f>IF(FN_MC!O101="","*",FN_MC!O101)</f>
        <v>*</v>
      </c>
      <c r="J124" s="110" t="str">
        <f>IF(FN_MC!P101="","*",FN_MC!P101)</f>
        <v>*</v>
      </c>
      <c r="K124" s="118" t="str">
        <f>IF(FN_MC!AK101="","*",FN_MC!AK101)</f>
        <v>-</v>
      </c>
      <c r="L124" s="118" t="str">
        <f>IF(FN_MC!AM101="","*",FN_MC!AM101)</f>
        <v>-</v>
      </c>
      <c r="M124" s="118" t="str">
        <f>IF(FN_MC!AP101="","*",FN_MC!AP101)</f>
        <v>-</v>
      </c>
      <c r="N124" s="118" t="str">
        <f>IF(FN_MC!AM101="","*",FN_MC!AM101)</f>
        <v>-</v>
      </c>
      <c r="O124" s="136">
        <f>FN_MC!BH101</f>
        <v>0</v>
      </c>
      <c r="P124" s="78"/>
      <c r="Q124" s="120" t="str">
        <f>IF($A$2=1,IF(FN_MC!BJ101="","*",FN_MC!BJ101),IF(FN_MC!BK101="","*",FN_MC!BK101))</f>
        <v>*</v>
      </c>
    </row>
    <row r="125" spans="1:17">
      <c r="A125" s="85" t="str">
        <f>IF(FN_MC!B102="","*",FN_MC!B102)</f>
        <v>*</v>
      </c>
      <c r="B125" s="86" t="str">
        <f>IF(FN_MC!X102="","*",FN_MC!X102)</f>
        <v>*</v>
      </c>
      <c r="C125" s="87" t="str">
        <f>IF(FN_MC!S102="","*",FN_MC!S102)</f>
        <v>-</v>
      </c>
      <c r="D125" s="87" t="str">
        <f>IF(FN_MC!T102="","*",FN_MC!T102)</f>
        <v>-</v>
      </c>
      <c r="E125" s="87" t="str">
        <f>IF(FN_MC!D102="","*",FN_MC!D102)</f>
        <v>*</v>
      </c>
      <c r="F125" s="87" t="str">
        <f>IF(FN_MC!H102="","*",FN_MC!H102)</f>
        <v>*</v>
      </c>
      <c r="G125" s="87" t="str">
        <f>IF(FN_MC!M102="","*",FN_MC!M102)</f>
        <v>-</v>
      </c>
      <c r="H125" s="125" t="str">
        <f>IF(FN_MC!K102="","*",FN_MC!K102)</f>
        <v>*</v>
      </c>
      <c r="I125" s="110" t="str">
        <f>IF(FN_MC!O102="","*",FN_MC!O102)</f>
        <v>*</v>
      </c>
      <c r="J125" s="110" t="str">
        <f>IF(FN_MC!P102="","*",FN_MC!P102)</f>
        <v>*</v>
      </c>
      <c r="K125" s="118" t="str">
        <f>IF(FN_MC!AK102="","*",FN_MC!AK102)</f>
        <v>-</v>
      </c>
      <c r="L125" s="118" t="str">
        <f>IF(FN_MC!AM102="","*",FN_MC!AM102)</f>
        <v>-</v>
      </c>
      <c r="M125" s="118" t="str">
        <f>IF(FN_MC!AP102="","*",FN_MC!AP102)</f>
        <v>-</v>
      </c>
      <c r="N125" s="118" t="str">
        <f>IF(FN_MC!AM102="","*",FN_MC!AM102)</f>
        <v>-</v>
      </c>
      <c r="O125" s="136">
        <f>FN_MC!BH102</f>
        <v>0</v>
      </c>
      <c r="P125" s="78"/>
      <c r="Q125" s="120" t="str">
        <f>IF($A$2=1,IF(FN_MC!BJ102="","*",FN_MC!BJ102),IF(FN_MC!BK102="","*",FN_MC!BK102))</f>
        <v>*</v>
      </c>
    </row>
    <row r="126" spans="1:17">
      <c r="A126" s="85" t="str">
        <f>IF(FN_MC!B103="","*",FN_MC!B103)</f>
        <v>*</v>
      </c>
      <c r="B126" s="86" t="str">
        <f>IF(FN_MC!X103="","*",FN_MC!X103)</f>
        <v>*</v>
      </c>
      <c r="C126" s="87" t="str">
        <f>IF(FN_MC!S103="","*",FN_MC!S103)</f>
        <v>-</v>
      </c>
      <c r="D126" s="87" t="str">
        <f>IF(FN_MC!T103="","*",FN_MC!T103)</f>
        <v>-</v>
      </c>
      <c r="E126" s="87" t="str">
        <f>IF(FN_MC!D103="","*",FN_MC!D103)</f>
        <v>*</v>
      </c>
      <c r="F126" s="87" t="str">
        <f>IF(FN_MC!H103="","*",FN_MC!H103)</f>
        <v>*</v>
      </c>
      <c r="G126" s="87" t="str">
        <f>IF(FN_MC!M103="","*",FN_MC!M103)</f>
        <v>-</v>
      </c>
      <c r="H126" s="125" t="str">
        <f>IF(FN_MC!K103="","*",FN_MC!K103)</f>
        <v>*</v>
      </c>
      <c r="I126" s="110" t="str">
        <f>IF(FN_MC!O103="","*",FN_MC!O103)</f>
        <v>*</v>
      </c>
      <c r="J126" s="110" t="str">
        <f>IF(FN_MC!P103="","*",FN_MC!P103)</f>
        <v>*</v>
      </c>
      <c r="K126" s="118" t="str">
        <f>IF(FN_MC!AK103="","*",FN_MC!AK103)</f>
        <v>-</v>
      </c>
      <c r="L126" s="118" t="str">
        <f>IF(FN_MC!AM103="","*",FN_MC!AM103)</f>
        <v>-</v>
      </c>
      <c r="M126" s="118" t="str">
        <f>IF(FN_MC!AP103="","*",FN_MC!AP103)</f>
        <v>-</v>
      </c>
      <c r="N126" s="118" t="str">
        <f>IF(FN_MC!AM103="","*",FN_MC!AM103)</f>
        <v>-</v>
      </c>
      <c r="O126" s="136">
        <f>FN_MC!BH103</f>
        <v>0</v>
      </c>
      <c r="P126" s="78"/>
      <c r="Q126" s="120" t="str">
        <f>IF($A$2=1,IF(FN_MC!BJ103="","*",FN_MC!BJ103),IF(FN_MC!BK103="","*",FN_MC!BK103))</f>
        <v>*</v>
      </c>
    </row>
    <row r="127" spans="1:17">
      <c r="A127" s="85" t="str">
        <f>IF(FN_MC!B104="","*",FN_MC!B104)</f>
        <v>*</v>
      </c>
      <c r="B127" s="86" t="str">
        <f>IF(FN_MC!X104="","*",FN_MC!X104)</f>
        <v>*</v>
      </c>
      <c r="C127" s="87" t="str">
        <f>IF(FN_MC!S104="","*",FN_MC!S104)</f>
        <v>-</v>
      </c>
      <c r="D127" s="87" t="str">
        <f>IF(FN_MC!T104="","*",FN_MC!T104)</f>
        <v>-</v>
      </c>
      <c r="E127" s="87" t="str">
        <f>IF(FN_MC!D104="","*",FN_MC!D104)</f>
        <v>*</v>
      </c>
      <c r="F127" s="87" t="str">
        <f>IF(FN_MC!H104="","*",FN_MC!H104)</f>
        <v>*</v>
      </c>
      <c r="G127" s="87" t="str">
        <f>IF(FN_MC!M104="","*",FN_MC!M104)</f>
        <v>-</v>
      </c>
      <c r="H127" s="125" t="str">
        <f>IF(FN_MC!K104="","*",FN_MC!K104)</f>
        <v>*</v>
      </c>
      <c r="I127" s="110" t="str">
        <f>IF(FN_MC!O104="","*",FN_MC!O104)</f>
        <v>*</v>
      </c>
      <c r="J127" s="110" t="str">
        <f>IF(FN_MC!P104="","*",FN_MC!P104)</f>
        <v>*</v>
      </c>
      <c r="K127" s="118" t="str">
        <f>IF(FN_MC!AK104="","*",FN_MC!AK104)</f>
        <v>-</v>
      </c>
      <c r="L127" s="118" t="str">
        <f>IF(FN_MC!AM104="","*",FN_MC!AM104)</f>
        <v>-</v>
      </c>
      <c r="M127" s="118" t="str">
        <f>IF(FN_MC!AP104="","*",FN_MC!AP104)</f>
        <v>-</v>
      </c>
      <c r="N127" s="118" t="str">
        <f>IF(FN_MC!AM104="","*",FN_MC!AM104)</f>
        <v>-</v>
      </c>
      <c r="O127" s="136">
        <f>FN_MC!BH104</f>
        <v>0</v>
      </c>
      <c r="P127" s="78"/>
      <c r="Q127" s="120" t="str">
        <f>IF($A$2=1,IF(FN_MC!BJ104="","*",FN_MC!BJ104),IF(FN_MC!BK104="","*",FN_MC!BK104))</f>
        <v>*</v>
      </c>
    </row>
    <row r="128" spans="1:17">
      <c r="A128" s="85" t="str">
        <f>IF(FN_MC!B105="","*",FN_MC!B105)</f>
        <v>*</v>
      </c>
      <c r="B128" s="86" t="str">
        <f>IF(FN_MC!X105="","*",FN_MC!X105)</f>
        <v>*</v>
      </c>
      <c r="C128" s="87" t="str">
        <f>IF(FN_MC!S105="","*",FN_MC!S105)</f>
        <v>-</v>
      </c>
      <c r="D128" s="87" t="str">
        <f>IF(FN_MC!T105="","*",FN_MC!T105)</f>
        <v>-</v>
      </c>
      <c r="E128" s="87" t="str">
        <f>IF(FN_MC!D105="","*",FN_MC!D105)</f>
        <v>*</v>
      </c>
      <c r="F128" s="87" t="str">
        <f>IF(FN_MC!H105="","*",FN_MC!H105)</f>
        <v>*</v>
      </c>
      <c r="G128" s="87" t="str">
        <f>IF(FN_MC!M105="","*",FN_MC!M105)</f>
        <v>-</v>
      </c>
      <c r="H128" s="125" t="str">
        <f>IF(FN_MC!K105="","*",FN_MC!K105)</f>
        <v>*</v>
      </c>
      <c r="I128" s="110" t="str">
        <f>IF(FN_MC!O105="","*",FN_MC!O105)</f>
        <v>*</v>
      </c>
      <c r="J128" s="110" t="str">
        <f>IF(FN_MC!P105="","*",FN_MC!P105)</f>
        <v>*</v>
      </c>
      <c r="K128" s="118" t="str">
        <f>IF(FN_MC!AK105="","*",FN_MC!AK105)</f>
        <v>-</v>
      </c>
      <c r="L128" s="118" t="str">
        <f>IF(FN_MC!AM105="","*",FN_MC!AM105)</f>
        <v>-</v>
      </c>
      <c r="M128" s="118" t="str">
        <f>IF(FN_MC!AP105="","*",FN_MC!AP105)</f>
        <v>-</v>
      </c>
      <c r="N128" s="118" t="str">
        <f>IF(FN_MC!AM105="","*",FN_MC!AM105)</f>
        <v>-</v>
      </c>
      <c r="O128" s="136">
        <f>FN_MC!BH105</f>
        <v>0</v>
      </c>
      <c r="P128" s="78"/>
      <c r="Q128" s="120" t="str">
        <f>IF($A$2=1,IF(FN_MC!BJ105="","*",FN_MC!BJ105),IF(FN_MC!BK105="","*",FN_MC!BK105))</f>
        <v>*</v>
      </c>
    </row>
    <row r="129" spans="1:17">
      <c r="A129" s="85" t="str">
        <f>IF(FN_MC!B106="","*",FN_MC!B106)</f>
        <v>*</v>
      </c>
      <c r="B129" s="86" t="str">
        <f>IF(FN_MC!X106="","*",FN_MC!X106)</f>
        <v>*</v>
      </c>
      <c r="C129" s="87" t="str">
        <f>IF(FN_MC!S106="","*",FN_MC!S106)</f>
        <v>-</v>
      </c>
      <c r="D129" s="87" t="str">
        <f>IF(FN_MC!T106="","*",FN_MC!T106)</f>
        <v>-</v>
      </c>
      <c r="E129" s="87" t="str">
        <f>IF(FN_MC!D106="","*",FN_MC!D106)</f>
        <v>*</v>
      </c>
      <c r="F129" s="87" t="str">
        <f>IF(FN_MC!H106="","*",FN_MC!H106)</f>
        <v>*</v>
      </c>
      <c r="G129" s="87" t="str">
        <f>IF(FN_MC!M106="","*",FN_MC!M106)</f>
        <v>-</v>
      </c>
      <c r="H129" s="125" t="str">
        <f>IF(FN_MC!K106="","*",FN_MC!K106)</f>
        <v>*</v>
      </c>
      <c r="I129" s="110" t="str">
        <f>IF(FN_MC!O106="","*",FN_MC!O106)</f>
        <v>*</v>
      </c>
      <c r="J129" s="110" t="str">
        <f>IF(FN_MC!P106="","*",FN_MC!P106)</f>
        <v>*</v>
      </c>
      <c r="K129" s="118" t="str">
        <f>IF(FN_MC!AK106="","*",FN_MC!AK106)</f>
        <v>-</v>
      </c>
      <c r="L129" s="118" t="str">
        <f>IF(FN_MC!AM106="","*",FN_MC!AM106)</f>
        <v>-</v>
      </c>
      <c r="M129" s="118" t="str">
        <f>IF(FN_MC!AP106="","*",FN_MC!AP106)</f>
        <v>-</v>
      </c>
      <c r="N129" s="118" t="str">
        <f>IF(FN_MC!AM106="","*",FN_MC!AM106)</f>
        <v>-</v>
      </c>
      <c r="O129" s="136">
        <f>FN_MC!BH106</f>
        <v>0</v>
      </c>
      <c r="P129" s="78"/>
      <c r="Q129" s="120" t="str">
        <f>IF($A$2=1,IF(FN_MC!BJ106="","*",FN_MC!BJ106),IF(FN_MC!BK106="","*",FN_MC!BK106))</f>
        <v>*</v>
      </c>
    </row>
    <row r="130" spans="1:17">
      <c r="A130" s="85" t="str">
        <f>IF(FN_MC!B107="","*",FN_MC!B107)</f>
        <v>*</v>
      </c>
      <c r="B130" s="86" t="str">
        <f>IF(FN_MC!X107="","*",FN_MC!X107)</f>
        <v>*</v>
      </c>
      <c r="C130" s="87" t="str">
        <f>IF(FN_MC!S107="","*",FN_MC!S107)</f>
        <v>-</v>
      </c>
      <c r="D130" s="87" t="str">
        <f>IF(FN_MC!T107="","*",FN_MC!T107)</f>
        <v>-</v>
      </c>
      <c r="E130" s="87" t="str">
        <f>IF(FN_MC!D107="","*",FN_MC!D107)</f>
        <v>*</v>
      </c>
      <c r="F130" s="87" t="str">
        <f>IF(FN_MC!H107="","*",FN_MC!H107)</f>
        <v>*</v>
      </c>
      <c r="G130" s="87" t="str">
        <f>IF(FN_MC!M107="","*",FN_MC!M107)</f>
        <v>-</v>
      </c>
      <c r="H130" s="125" t="str">
        <f>IF(FN_MC!K107="","*",FN_MC!K107)</f>
        <v>*</v>
      </c>
      <c r="I130" s="110" t="str">
        <f>IF(FN_MC!O107="","*",FN_MC!O107)</f>
        <v>*</v>
      </c>
      <c r="J130" s="110" t="str">
        <f>IF(FN_MC!P107="","*",FN_MC!P107)</f>
        <v>*</v>
      </c>
      <c r="K130" s="118" t="str">
        <f>IF(FN_MC!AK107="","*",FN_MC!AK107)</f>
        <v>-</v>
      </c>
      <c r="L130" s="118" t="str">
        <f>IF(FN_MC!AM107="","*",FN_MC!AM107)</f>
        <v>-</v>
      </c>
      <c r="M130" s="118" t="str">
        <f>IF(FN_MC!AP107="","*",FN_MC!AP107)</f>
        <v>-</v>
      </c>
      <c r="N130" s="118" t="str">
        <f>IF(FN_MC!AM107="","*",FN_MC!AM107)</f>
        <v>-</v>
      </c>
      <c r="O130" s="136">
        <f>FN_MC!BH107</f>
        <v>0</v>
      </c>
      <c r="P130" s="78"/>
      <c r="Q130" s="120" t="str">
        <f>IF($A$2=1,IF(FN_MC!BJ107="","*",FN_MC!BJ107),IF(FN_MC!BK107="","*",FN_MC!BK107))</f>
        <v>*</v>
      </c>
    </row>
    <row r="131" spans="1:17">
      <c r="A131" s="85" t="str">
        <f>IF(FN_MC!B108="","*",FN_MC!B108)</f>
        <v>*</v>
      </c>
      <c r="B131" s="86" t="str">
        <f>IF(FN_MC!X108="","*",FN_MC!X108)</f>
        <v>*</v>
      </c>
      <c r="C131" s="87" t="str">
        <f>IF(FN_MC!S108="","*",FN_MC!S108)</f>
        <v>-</v>
      </c>
      <c r="D131" s="87" t="str">
        <f>IF(FN_MC!T108="","*",FN_MC!T108)</f>
        <v>-</v>
      </c>
      <c r="E131" s="87" t="str">
        <f>IF(FN_MC!D108="","*",FN_MC!D108)</f>
        <v>*</v>
      </c>
      <c r="F131" s="87" t="str">
        <f>IF(FN_MC!H108="","*",FN_MC!H108)</f>
        <v>*</v>
      </c>
      <c r="G131" s="87" t="str">
        <f>IF(FN_MC!M108="","*",FN_MC!M108)</f>
        <v>-</v>
      </c>
      <c r="H131" s="125" t="str">
        <f>IF(FN_MC!K108="","*",FN_MC!K108)</f>
        <v>*</v>
      </c>
      <c r="I131" s="110" t="str">
        <f>IF(FN_MC!O108="","*",FN_MC!O108)</f>
        <v>*</v>
      </c>
      <c r="J131" s="110" t="str">
        <f>IF(FN_MC!P108="","*",FN_MC!P108)</f>
        <v>*</v>
      </c>
      <c r="K131" s="118" t="str">
        <f>IF(FN_MC!AK108="","*",FN_MC!AK108)</f>
        <v>-</v>
      </c>
      <c r="L131" s="118" t="str">
        <f>IF(FN_MC!AM108="","*",FN_MC!AM108)</f>
        <v>-</v>
      </c>
      <c r="M131" s="118" t="str">
        <f>IF(FN_MC!AP108="","*",FN_MC!AP108)</f>
        <v>-</v>
      </c>
      <c r="N131" s="118" t="str">
        <f>IF(FN_MC!AM108="","*",FN_MC!AM108)</f>
        <v>-</v>
      </c>
      <c r="O131" s="136">
        <f>FN_MC!BH108</f>
        <v>0</v>
      </c>
      <c r="P131" s="78"/>
      <c r="Q131" s="120" t="str">
        <f>IF($A$2=1,IF(FN_MC!BJ108="","*",FN_MC!BJ108),IF(FN_MC!BK108="","*",FN_MC!BK108))</f>
        <v>*</v>
      </c>
    </row>
    <row r="132" spans="1:17">
      <c r="A132" s="85" t="str">
        <f>IF(FN_MC!B109="","*",FN_MC!B109)</f>
        <v>*</v>
      </c>
      <c r="B132" s="86" t="str">
        <f>IF(FN_MC!X109="","*",FN_MC!X109)</f>
        <v>*</v>
      </c>
      <c r="C132" s="87" t="str">
        <f>IF(FN_MC!S109="","*",FN_MC!S109)</f>
        <v>-</v>
      </c>
      <c r="D132" s="87" t="str">
        <f>IF(FN_MC!T109="","*",FN_MC!T109)</f>
        <v>-</v>
      </c>
      <c r="E132" s="87" t="str">
        <f>IF(FN_MC!D109="","*",FN_MC!D109)</f>
        <v>*</v>
      </c>
      <c r="F132" s="87" t="str">
        <f>IF(FN_MC!H109="","*",FN_MC!H109)</f>
        <v>*</v>
      </c>
      <c r="G132" s="87" t="str">
        <f>IF(FN_MC!M109="","*",FN_MC!M109)</f>
        <v>-</v>
      </c>
      <c r="H132" s="125" t="str">
        <f>IF(FN_MC!K109="","*",FN_MC!K109)</f>
        <v>*</v>
      </c>
      <c r="I132" s="110" t="str">
        <f>IF(FN_MC!O109="","*",FN_MC!O109)</f>
        <v>*</v>
      </c>
      <c r="J132" s="110" t="str">
        <f>IF(FN_MC!P109="","*",FN_MC!P109)</f>
        <v>*</v>
      </c>
      <c r="K132" s="118" t="str">
        <f>IF(FN_MC!AK109="","*",FN_MC!AK109)</f>
        <v>-</v>
      </c>
      <c r="L132" s="118" t="str">
        <f>IF(FN_MC!AM109="","*",FN_MC!AM109)</f>
        <v>-</v>
      </c>
      <c r="M132" s="118" t="str">
        <f>IF(FN_MC!AP109="","*",FN_MC!AP109)</f>
        <v>-</v>
      </c>
      <c r="N132" s="118" t="str">
        <f>IF(FN_MC!AM109="","*",FN_MC!AM109)</f>
        <v>-</v>
      </c>
      <c r="O132" s="136">
        <f>FN_MC!BH109</f>
        <v>0</v>
      </c>
      <c r="P132" s="78"/>
      <c r="Q132" s="120" t="str">
        <f>IF($A$2=1,IF(FN_MC!BJ109="","*",FN_MC!BJ109),IF(FN_MC!BK109="","*",FN_MC!BK109))</f>
        <v>*</v>
      </c>
    </row>
    <row r="133" spans="1:17">
      <c r="A133" s="85" t="str">
        <f>IF(FN_MC!B110="","*",FN_MC!B110)</f>
        <v>*</v>
      </c>
      <c r="B133" s="86" t="str">
        <f>IF(FN_MC!X110="","*",FN_MC!X110)</f>
        <v>*</v>
      </c>
      <c r="C133" s="87" t="str">
        <f>IF(FN_MC!S110="","*",FN_MC!S110)</f>
        <v>-</v>
      </c>
      <c r="D133" s="87" t="str">
        <f>IF(FN_MC!T110="","*",FN_MC!T110)</f>
        <v>-</v>
      </c>
      <c r="E133" s="87" t="str">
        <f>IF(FN_MC!D110="","*",FN_MC!D110)</f>
        <v>*</v>
      </c>
      <c r="F133" s="87" t="str">
        <f>IF(FN_MC!H110="","*",FN_MC!H110)</f>
        <v>*</v>
      </c>
      <c r="G133" s="87" t="str">
        <f>IF(FN_MC!M110="","*",FN_MC!M110)</f>
        <v>-</v>
      </c>
      <c r="H133" s="125" t="str">
        <f>IF(FN_MC!K110="","*",FN_MC!K110)</f>
        <v>*</v>
      </c>
      <c r="I133" s="110" t="str">
        <f>IF(FN_MC!O110="","*",FN_MC!O110)</f>
        <v>*</v>
      </c>
      <c r="J133" s="110" t="str">
        <f>IF(FN_MC!P110="","*",FN_MC!P110)</f>
        <v>*</v>
      </c>
      <c r="K133" s="118" t="str">
        <f>IF(FN_MC!AK110="","*",FN_MC!AK110)</f>
        <v>-</v>
      </c>
      <c r="L133" s="118" t="str">
        <f>IF(FN_MC!AM110="","*",FN_MC!AM110)</f>
        <v>-</v>
      </c>
      <c r="M133" s="118" t="str">
        <f>IF(FN_MC!AP110="","*",FN_MC!AP110)</f>
        <v>-</v>
      </c>
      <c r="N133" s="118" t="str">
        <f>IF(FN_MC!AM110="","*",FN_MC!AM110)</f>
        <v>-</v>
      </c>
      <c r="O133" s="136">
        <f>FN_MC!BH110</f>
        <v>0</v>
      </c>
      <c r="P133" s="78"/>
      <c r="Q133" s="120" t="str">
        <f>IF($A$2=1,IF(FN_MC!BJ110="","*",FN_MC!BJ110),IF(FN_MC!BK110="","*",FN_MC!BK110))</f>
        <v>*</v>
      </c>
    </row>
    <row r="134" spans="1:17">
      <c r="A134" s="85" t="str">
        <f>IF(FN_MC!B111="","*",FN_MC!B111)</f>
        <v>*</v>
      </c>
      <c r="B134" s="86" t="str">
        <f>IF(FN_MC!X111="","*",FN_MC!X111)</f>
        <v>*</v>
      </c>
      <c r="C134" s="87" t="str">
        <f>IF(FN_MC!S111="","*",FN_MC!S111)</f>
        <v>-</v>
      </c>
      <c r="D134" s="87" t="str">
        <f>IF(FN_MC!T111="","*",FN_MC!T111)</f>
        <v>-</v>
      </c>
      <c r="E134" s="87" t="str">
        <f>IF(FN_MC!D111="","*",FN_MC!D111)</f>
        <v>*</v>
      </c>
      <c r="F134" s="87" t="str">
        <f>IF(FN_MC!H111="","*",FN_MC!H111)</f>
        <v>*</v>
      </c>
      <c r="G134" s="87" t="str">
        <f>IF(FN_MC!M111="","*",FN_MC!M111)</f>
        <v>-</v>
      </c>
      <c r="H134" s="125" t="str">
        <f>IF(FN_MC!K111="","*",FN_MC!K111)</f>
        <v>*</v>
      </c>
      <c r="I134" s="110" t="str">
        <f>IF(FN_MC!O111="","*",FN_MC!O111)</f>
        <v>*</v>
      </c>
      <c r="J134" s="110" t="str">
        <f>IF(FN_MC!P111="","*",FN_MC!P111)</f>
        <v>*</v>
      </c>
      <c r="K134" s="118" t="str">
        <f>IF(FN_MC!AK111="","*",FN_MC!AK111)</f>
        <v>-</v>
      </c>
      <c r="L134" s="118" t="str">
        <f>IF(FN_MC!AM111="","*",FN_MC!AM111)</f>
        <v>-</v>
      </c>
      <c r="M134" s="118" t="str">
        <f>IF(FN_MC!AP111="","*",FN_MC!AP111)</f>
        <v>-</v>
      </c>
      <c r="N134" s="118" t="str">
        <f>IF(FN_MC!AM111="","*",FN_MC!AM111)</f>
        <v>-</v>
      </c>
      <c r="O134" s="136">
        <f>FN_MC!BH111</f>
        <v>0</v>
      </c>
      <c r="P134" s="78"/>
      <c r="Q134" s="120" t="str">
        <f>IF($A$2=1,IF(FN_MC!BJ111="","*",FN_MC!BJ111),IF(FN_MC!BK111="","*",FN_MC!BK111))</f>
        <v>*</v>
      </c>
    </row>
    <row r="135" spans="1:17">
      <c r="A135" s="85" t="str">
        <f>IF(FN_MC!B112="","*",FN_MC!B112)</f>
        <v>*</v>
      </c>
      <c r="B135" s="86" t="str">
        <f>IF(FN_MC!X112="","*",FN_MC!X112)</f>
        <v>*</v>
      </c>
      <c r="C135" s="87" t="str">
        <f>IF(FN_MC!S112="","*",FN_MC!S112)</f>
        <v>-</v>
      </c>
      <c r="D135" s="87" t="str">
        <f>IF(FN_MC!T112="","*",FN_MC!T112)</f>
        <v>-</v>
      </c>
      <c r="E135" s="87" t="str">
        <f>IF(FN_MC!D112="","*",FN_MC!D112)</f>
        <v>*</v>
      </c>
      <c r="F135" s="87" t="str">
        <f>IF(FN_MC!H112="","*",FN_MC!H112)</f>
        <v>*</v>
      </c>
      <c r="G135" s="87" t="str">
        <f>IF(FN_MC!M112="","*",FN_MC!M112)</f>
        <v>-</v>
      </c>
      <c r="H135" s="125" t="str">
        <f>IF(FN_MC!K112="","*",FN_MC!K112)</f>
        <v>*</v>
      </c>
      <c r="I135" s="110" t="str">
        <f>IF(FN_MC!O112="","*",FN_MC!O112)</f>
        <v>*</v>
      </c>
      <c r="J135" s="110" t="str">
        <f>IF(FN_MC!P112="","*",FN_MC!P112)</f>
        <v>*</v>
      </c>
      <c r="K135" s="118" t="str">
        <f>IF(FN_MC!AK112="","*",FN_MC!AK112)</f>
        <v>-</v>
      </c>
      <c r="L135" s="118" t="str">
        <f>IF(FN_MC!AM112="","*",FN_MC!AM112)</f>
        <v>-</v>
      </c>
      <c r="M135" s="118" t="str">
        <f>IF(FN_MC!AP112="","*",FN_MC!AP112)</f>
        <v>-</v>
      </c>
      <c r="N135" s="118" t="str">
        <f>IF(FN_MC!AM112="","*",FN_MC!AM112)</f>
        <v>-</v>
      </c>
      <c r="O135" s="136">
        <f>FN_MC!BH112</f>
        <v>0</v>
      </c>
      <c r="P135" s="78"/>
      <c r="Q135" s="120" t="str">
        <f>IF($A$2=1,IF(FN_MC!BJ112="","*",FN_MC!BJ112),IF(FN_MC!BK112="","*",FN_MC!BK112))</f>
        <v>*</v>
      </c>
    </row>
    <row r="136" spans="1:17">
      <c r="A136" s="85" t="str">
        <f>IF(FN_MC!B113="","*",FN_MC!B113)</f>
        <v>*</v>
      </c>
      <c r="B136" s="86" t="str">
        <f>IF(FN_MC!X113="","*",FN_MC!X113)</f>
        <v>*</v>
      </c>
      <c r="C136" s="87" t="str">
        <f>IF(FN_MC!S113="","*",FN_MC!S113)</f>
        <v>-</v>
      </c>
      <c r="D136" s="87" t="str">
        <f>IF(FN_MC!T113="","*",FN_MC!T113)</f>
        <v>-</v>
      </c>
      <c r="E136" s="87" t="str">
        <f>IF(FN_MC!D113="","*",FN_MC!D113)</f>
        <v>*</v>
      </c>
      <c r="F136" s="87" t="str">
        <f>IF(FN_MC!H113="","*",FN_MC!H113)</f>
        <v>*</v>
      </c>
      <c r="G136" s="87" t="str">
        <f>IF(FN_MC!M113="","*",FN_MC!M113)</f>
        <v>-</v>
      </c>
      <c r="H136" s="125" t="str">
        <f>IF(FN_MC!K113="","*",FN_MC!K113)</f>
        <v>*</v>
      </c>
      <c r="I136" s="110" t="str">
        <f>IF(FN_MC!O113="","*",FN_MC!O113)</f>
        <v>*</v>
      </c>
      <c r="J136" s="110" t="str">
        <f>IF(FN_MC!P113="","*",FN_MC!P113)</f>
        <v>*</v>
      </c>
      <c r="K136" s="118" t="str">
        <f>IF(FN_MC!AK113="","*",FN_MC!AK113)</f>
        <v>-</v>
      </c>
      <c r="L136" s="118" t="str">
        <f>IF(FN_MC!AM113="","*",FN_MC!AM113)</f>
        <v>-</v>
      </c>
      <c r="M136" s="118" t="str">
        <f>IF(FN_MC!AP113="","*",FN_MC!AP113)</f>
        <v>-</v>
      </c>
      <c r="N136" s="118" t="str">
        <f>IF(FN_MC!AM113="","*",FN_MC!AM113)</f>
        <v>-</v>
      </c>
      <c r="O136" s="136">
        <f>FN_MC!BH113</f>
        <v>0</v>
      </c>
      <c r="P136" s="78"/>
      <c r="Q136" s="120" t="str">
        <f>IF($A$2=1,IF(FN_MC!BJ113="","*",FN_MC!BJ113),IF(FN_MC!BK113="","*",FN_MC!BK113))</f>
        <v>*</v>
      </c>
    </row>
    <row r="137" spans="1:17">
      <c r="A137" s="85" t="str">
        <f>IF(FN_MC!B114="","*",FN_MC!B114)</f>
        <v>*</v>
      </c>
      <c r="B137" s="86" t="str">
        <f>IF(FN_MC!X114="","*",FN_MC!X114)</f>
        <v>*</v>
      </c>
      <c r="C137" s="87" t="str">
        <f>IF(FN_MC!S114="","*",FN_MC!S114)</f>
        <v>-</v>
      </c>
      <c r="D137" s="87" t="str">
        <f>IF(FN_MC!T114="","*",FN_MC!T114)</f>
        <v>-</v>
      </c>
      <c r="E137" s="87" t="str">
        <f>IF(FN_MC!D114="","*",FN_MC!D114)</f>
        <v>*</v>
      </c>
      <c r="F137" s="87" t="str">
        <f>IF(FN_MC!H114="","*",FN_MC!H114)</f>
        <v>*</v>
      </c>
      <c r="G137" s="87" t="str">
        <f>IF(FN_MC!M114="","*",FN_MC!M114)</f>
        <v>-</v>
      </c>
      <c r="H137" s="125" t="str">
        <f>IF(FN_MC!K114="","*",FN_MC!K114)</f>
        <v>*</v>
      </c>
      <c r="I137" s="110" t="str">
        <f>IF(FN_MC!O114="","*",FN_MC!O114)</f>
        <v>*</v>
      </c>
      <c r="J137" s="110" t="str">
        <f>IF(FN_MC!P114="","*",FN_MC!P114)</f>
        <v>*</v>
      </c>
      <c r="K137" s="118" t="str">
        <f>IF(FN_MC!AK114="","*",FN_MC!AK114)</f>
        <v>-</v>
      </c>
      <c r="L137" s="118" t="str">
        <f>IF(FN_MC!AM114="","*",FN_MC!AM114)</f>
        <v>-</v>
      </c>
      <c r="M137" s="118" t="str">
        <f>IF(FN_MC!AP114="","*",FN_MC!AP114)</f>
        <v>-</v>
      </c>
      <c r="N137" s="118" t="str">
        <f>IF(FN_MC!AM114="","*",FN_MC!AM114)</f>
        <v>-</v>
      </c>
      <c r="O137" s="136">
        <f>FN_MC!BH114</f>
        <v>0</v>
      </c>
      <c r="P137" s="78"/>
      <c r="Q137" s="120" t="str">
        <f>IF($A$2=1,IF(FN_MC!BJ114="","*",FN_MC!BJ114),IF(FN_MC!BK114="","*",FN_MC!BK114))</f>
        <v>*</v>
      </c>
    </row>
    <row r="138" spans="1:17">
      <c r="A138" s="85" t="str">
        <f>IF(FN_MC!B115="","*",FN_MC!B115)</f>
        <v>*</v>
      </c>
      <c r="B138" s="86" t="str">
        <f>IF(FN_MC!X115="","*",FN_MC!X115)</f>
        <v>*</v>
      </c>
      <c r="C138" s="87" t="str">
        <f>IF(FN_MC!S115="","*",FN_MC!S115)</f>
        <v>-</v>
      </c>
      <c r="D138" s="87" t="str">
        <f>IF(FN_MC!T115="","*",FN_MC!T115)</f>
        <v>-</v>
      </c>
      <c r="E138" s="87" t="str">
        <f>IF(FN_MC!D115="","*",FN_MC!D115)</f>
        <v>*</v>
      </c>
      <c r="F138" s="87" t="str">
        <f>IF(FN_MC!H115="","*",FN_MC!H115)</f>
        <v>*</v>
      </c>
      <c r="G138" s="87" t="str">
        <f>IF(FN_MC!M115="","*",FN_MC!M115)</f>
        <v>-</v>
      </c>
      <c r="H138" s="125" t="str">
        <f>IF(FN_MC!K115="","*",FN_MC!K115)</f>
        <v>*</v>
      </c>
      <c r="I138" s="110" t="str">
        <f>IF(FN_MC!O115="","*",FN_MC!O115)</f>
        <v>*</v>
      </c>
      <c r="J138" s="110" t="str">
        <f>IF(FN_MC!P115="","*",FN_MC!P115)</f>
        <v>*</v>
      </c>
      <c r="K138" s="118" t="str">
        <f>IF(FN_MC!AK115="","*",FN_MC!AK115)</f>
        <v>-</v>
      </c>
      <c r="L138" s="118" t="str">
        <f>IF(FN_MC!AM115="","*",FN_MC!AM115)</f>
        <v>-</v>
      </c>
      <c r="M138" s="118" t="str">
        <f>IF(FN_MC!AP115="","*",FN_MC!AP115)</f>
        <v>-</v>
      </c>
      <c r="N138" s="118" t="str">
        <f>IF(FN_MC!AM115="","*",FN_MC!AM115)</f>
        <v>-</v>
      </c>
      <c r="O138" s="136">
        <f>FN_MC!BH115</f>
        <v>0</v>
      </c>
      <c r="P138" s="78"/>
      <c r="Q138" s="120" t="str">
        <f>IF($A$2=1,IF(FN_MC!BJ115="","*",FN_MC!BJ115),IF(FN_MC!BK115="","*",FN_MC!BK115))</f>
        <v>*</v>
      </c>
    </row>
    <row r="139" spans="1:17">
      <c r="A139" s="85" t="str">
        <f>IF(FN_MC!B116="","*",FN_MC!B116)</f>
        <v>*</v>
      </c>
      <c r="B139" s="86" t="str">
        <f>IF(FN_MC!X116="","*",FN_MC!X116)</f>
        <v>*</v>
      </c>
      <c r="C139" s="87" t="str">
        <f>IF(FN_MC!S116="","*",FN_MC!S116)</f>
        <v>-</v>
      </c>
      <c r="D139" s="87" t="str">
        <f>IF(FN_MC!T116="","*",FN_MC!T116)</f>
        <v>-</v>
      </c>
      <c r="E139" s="87" t="str">
        <f>IF(FN_MC!D116="","*",FN_MC!D116)</f>
        <v>*</v>
      </c>
      <c r="F139" s="87" t="str">
        <f>IF(FN_MC!H116="","*",FN_MC!H116)</f>
        <v>*</v>
      </c>
      <c r="G139" s="87" t="str">
        <f>IF(FN_MC!M116="","*",FN_MC!M116)</f>
        <v>-</v>
      </c>
      <c r="H139" s="125" t="str">
        <f>IF(FN_MC!K116="","*",FN_MC!K116)</f>
        <v>*</v>
      </c>
      <c r="I139" s="110" t="str">
        <f>IF(FN_MC!O116="","*",FN_MC!O116)</f>
        <v>*</v>
      </c>
      <c r="J139" s="110" t="str">
        <f>IF(FN_MC!P116="","*",FN_MC!P116)</f>
        <v>*</v>
      </c>
      <c r="K139" s="118" t="str">
        <f>IF(FN_MC!AK116="","*",FN_MC!AK116)</f>
        <v>-</v>
      </c>
      <c r="L139" s="118" t="str">
        <f>IF(FN_MC!AM116="","*",FN_MC!AM116)</f>
        <v>-</v>
      </c>
      <c r="M139" s="118" t="str">
        <f>IF(FN_MC!AP116="","*",FN_MC!AP116)</f>
        <v>-</v>
      </c>
      <c r="N139" s="118" t="str">
        <f>IF(FN_MC!AM116="","*",FN_MC!AM116)</f>
        <v>-</v>
      </c>
      <c r="O139" s="136">
        <f>FN_MC!BH116</f>
        <v>0</v>
      </c>
      <c r="P139" s="78"/>
      <c r="Q139" s="120" t="str">
        <f>IF($A$2=1,IF(FN_MC!BJ116="","*",FN_MC!BJ116),IF(FN_MC!BK116="","*",FN_MC!BK116))</f>
        <v>*</v>
      </c>
    </row>
    <row r="140" spans="1:17">
      <c r="A140" s="85" t="str">
        <f>IF(FN_MC!B117="","*",FN_MC!B117)</f>
        <v>*</v>
      </c>
      <c r="B140" s="86" t="str">
        <f>IF(FN_MC!X117="","*",FN_MC!X117)</f>
        <v>*</v>
      </c>
      <c r="C140" s="87" t="str">
        <f>IF(FN_MC!S117="","*",FN_MC!S117)</f>
        <v>-</v>
      </c>
      <c r="D140" s="87" t="str">
        <f>IF(FN_MC!T117="","*",FN_MC!T117)</f>
        <v>-</v>
      </c>
      <c r="E140" s="87" t="str">
        <f>IF(FN_MC!D117="","*",FN_MC!D117)</f>
        <v>*</v>
      </c>
      <c r="F140" s="87" t="str">
        <f>IF(FN_MC!H117="","*",FN_MC!H117)</f>
        <v>*</v>
      </c>
      <c r="G140" s="87" t="str">
        <f>IF(FN_MC!M117="","*",FN_MC!M117)</f>
        <v>-</v>
      </c>
      <c r="H140" s="125" t="str">
        <f>IF(FN_MC!K117="","*",FN_MC!K117)</f>
        <v>*</v>
      </c>
      <c r="I140" s="110" t="str">
        <f>IF(FN_MC!O117="","*",FN_MC!O117)</f>
        <v>*</v>
      </c>
      <c r="J140" s="110" t="str">
        <f>IF(FN_MC!P117="","*",FN_MC!P117)</f>
        <v>*</v>
      </c>
      <c r="K140" s="118" t="str">
        <f>IF(FN_MC!AK117="","*",FN_MC!AK117)</f>
        <v>-</v>
      </c>
      <c r="L140" s="118" t="str">
        <f>IF(FN_MC!AM117="","*",FN_MC!AM117)</f>
        <v>-</v>
      </c>
      <c r="M140" s="118" t="str">
        <f>IF(FN_MC!AP117="","*",FN_MC!AP117)</f>
        <v>-</v>
      </c>
      <c r="N140" s="118" t="str">
        <f>IF(FN_MC!AM117="","*",FN_MC!AM117)</f>
        <v>-</v>
      </c>
      <c r="O140" s="136">
        <f>FN_MC!BH117</f>
        <v>0</v>
      </c>
      <c r="P140" s="78"/>
      <c r="Q140" s="120" t="str">
        <f>IF($A$2=1,IF(FN_MC!BJ117="","*",FN_MC!BJ117),IF(FN_MC!BK117="","*",FN_MC!BK117))</f>
        <v>*</v>
      </c>
    </row>
    <row r="141" spans="1:17">
      <c r="A141" s="85" t="str">
        <f>IF(FN_MC!B118="","*",FN_MC!B118)</f>
        <v>*</v>
      </c>
      <c r="B141" s="86" t="str">
        <f>IF(FN_MC!X118="","*",FN_MC!X118)</f>
        <v>*</v>
      </c>
      <c r="C141" s="87" t="str">
        <f>IF(FN_MC!S118="","*",FN_MC!S118)</f>
        <v>-</v>
      </c>
      <c r="D141" s="87" t="str">
        <f>IF(FN_MC!T118="","*",FN_MC!T118)</f>
        <v>-</v>
      </c>
      <c r="E141" s="87" t="str">
        <f>IF(FN_MC!D118="","*",FN_MC!D118)</f>
        <v>*</v>
      </c>
      <c r="F141" s="87" t="str">
        <f>IF(FN_MC!H118="","*",FN_MC!H118)</f>
        <v>*</v>
      </c>
      <c r="G141" s="87" t="str">
        <f>IF(FN_MC!M118="","*",FN_MC!M118)</f>
        <v>-</v>
      </c>
      <c r="H141" s="125" t="str">
        <f>IF(FN_MC!K118="","*",FN_MC!K118)</f>
        <v>*</v>
      </c>
      <c r="I141" s="110" t="str">
        <f>IF(FN_MC!O118="","*",FN_MC!O118)</f>
        <v>*</v>
      </c>
      <c r="J141" s="110" t="str">
        <f>IF(FN_MC!P118="","*",FN_MC!P118)</f>
        <v>*</v>
      </c>
      <c r="K141" s="118" t="str">
        <f>IF(FN_MC!AK118="","*",FN_MC!AK118)</f>
        <v>-</v>
      </c>
      <c r="L141" s="118" t="str">
        <f>IF(FN_MC!AM118="","*",FN_MC!AM118)</f>
        <v>-</v>
      </c>
      <c r="M141" s="118" t="str">
        <f>IF(FN_MC!AP118="","*",FN_MC!AP118)</f>
        <v>-</v>
      </c>
      <c r="N141" s="118" t="str">
        <f>IF(FN_MC!AM118="","*",FN_MC!AM118)</f>
        <v>-</v>
      </c>
      <c r="O141" s="136">
        <f>FN_MC!BH118</f>
        <v>0</v>
      </c>
      <c r="P141" s="78"/>
      <c r="Q141" s="120" t="str">
        <f>IF($A$2=1,IF(FN_MC!BJ118="","*",FN_MC!BJ118),IF(FN_MC!BK118="","*",FN_MC!BK118))</f>
        <v>*</v>
      </c>
    </row>
    <row r="142" spans="1:17">
      <c r="A142" s="85" t="str">
        <f>IF(FN_MC!B119="","*",FN_MC!B119)</f>
        <v>*</v>
      </c>
      <c r="B142" s="86" t="str">
        <f>IF(FN_MC!X119="","*",FN_MC!X119)</f>
        <v>*</v>
      </c>
      <c r="C142" s="87" t="str">
        <f>IF(FN_MC!S119="","*",FN_MC!S119)</f>
        <v>-</v>
      </c>
      <c r="D142" s="87" t="str">
        <f>IF(FN_MC!T119="","*",FN_MC!T119)</f>
        <v>-</v>
      </c>
      <c r="E142" s="87" t="str">
        <f>IF(FN_MC!D119="","*",FN_MC!D119)</f>
        <v>*</v>
      </c>
      <c r="F142" s="87" t="str">
        <f>IF(FN_MC!H119="","*",FN_MC!H119)</f>
        <v>*</v>
      </c>
      <c r="G142" s="87" t="str">
        <f>IF(FN_MC!M119="","*",FN_MC!M119)</f>
        <v>-</v>
      </c>
      <c r="H142" s="125" t="str">
        <f>IF(FN_MC!K119="","*",FN_MC!K119)</f>
        <v>*</v>
      </c>
      <c r="I142" s="110" t="str">
        <f>IF(FN_MC!O119="","*",FN_MC!O119)</f>
        <v>*</v>
      </c>
      <c r="J142" s="110" t="str">
        <f>IF(FN_MC!P119="","*",FN_MC!P119)</f>
        <v>*</v>
      </c>
      <c r="K142" s="118" t="str">
        <f>IF(FN_MC!AK119="","*",FN_MC!AK119)</f>
        <v>-</v>
      </c>
      <c r="L142" s="118" t="str">
        <f>IF(FN_MC!AM119="","*",FN_MC!AM119)</f>
        <v>-</v>
      </c>
      <c r="M142" s="118" t="str">
        <f>IF(FN_MC!AP119="","*",FN_MC!AP119)</f>
        <v>-</v>
      </c>
      <c r="N142" s="118" t="str">
        <f>IF(FN_MC!AM119="","*",FN_MC!AM119)</f>
        <v>-</v>
      </c>
      <c r="O142" s="136">
        <f>FN_MC!BH119</f>
        <v>0</v>
      </c>
      <c r="P142" s="78"/>
      <c r="Q142" s="120" t="str">
        <f>IF($A$2=1,IF(FN_MC!BJ119="","*",FN_MC!BJ119),IF(FN_MC!BK119="","*",FN_MC!BK119))</f>
        <v>*</v>
      </c>
    </row>
    <row r="143" spans="1:17">
      <c r="A143" s="85" t="str">
        <f>IF(FN_MC!B120="","*",FN_MC!B120)</f>
        <v>*</v>
      </c>
      <c r="B143" s="86" t="str">
        <f>IF(FN_MC!X120="","*",FN_MC!X120)</f>
        <v>*</v>
      </c>
      <c r="C143" s="87" t="str">
        <f>IF(FN_MC!S120="","*",FN_MC!S120)</f>
        <v>-</v>
      </c>
      <c r="D143" s="87" t="str">
        <f>IF(FN_MC!T120="","*",FN_MC!T120)</f>
        <v>-</v>
      </c>
      <c r="E143" s="87" t="str">
        <f>IF(FN_MC!D120="","*",FN_MC!D120)</f>
        <v>*</v>
      </c>
      <c r="F143" s="87" t="str">
        <f>IF(FN_MC!H120="","*",FN_MC!H120)</f>
        <v>*</v>
      </c>
      <c r="G143" s="87" t="str">
        <f>IF(FN_MC!M120="","*",FN_MC!M120)</f>
        <v>-</v>
      </c>
      <c r="H143" s="125" t="str">
        <f>IF(FN_MC!K120="","*",FN_MC!K120)</f>
        <v>*</v>
      </c>
      <c r="I143" s="110" t="str">
        <f>IF(FN_MC!O120="","*",FN_MC!O120)</f>
        <v>*</v>
      </c>
      <c r="J143" s="110" t="str">
        <f>IF(FN_MC!P120="","*",FN_MC!P120)</f>
        <v>*</v>
      </c>
      <c r="K143" s="118" t="str">
        <f>IF(FN_MC!AK120="","*",FN_MC!AK120)</f>
        <v>-</v>
      </c>
      <c r="L143" s="118" t="str">
        <f>IF(FN_MC!AM120="","*",FN_MC!AM120)</f>
        <v>-</v>
      </c>
      <c r="M143" s="118" t="str">
        <f>IF(FN_MC!AP120="","*",FN_MC!AP120)</f>
        <v>-</v>
      </c>
      <c r="N143" s="118" t="str">
        <f>IF(FN_MC!AM120="","*",FN_MC!AM120)</f>
        <v>-</v>
      </c>
      <c r="O143" s="136">
        <f>FN_MC!BH120</f>
        <v>0</v>
      </c>
      <c r="P143" s="78"/>
      <c r="Q143" s="120" t="str">
        <f>IF($A$2=1,IF(FN_MC!BJ120="","*",FN_MC!BJ120),IF(FN_MC!BK120="","*",FN_MC!BK120))</f>
        <v>*</v>
      </c>
    </row>
    <row r="144" spans="1:17">
      <c r="A144" s="85" t="str">
        <f>IF(FN_MC!B121="","*",FN_MC!B121)</f>
        <v>*</v>
      </c>
      <c r="B144" s="86" t="str">
        <f>IF(FN_MC!X121="","*",FN_MC!X121)</f>
        <v>*</v>
      </c>
      <c r="C144" s="87" t="str">
        <f>IF(FN_MC!S121="","*",FN_MC!S121)</f>
        <v>-</v>
      </c>
      <c r="D144" s="87" t="str">
        <f>IF(FN_MC!T121="","*",FN_MC!T121)</f>
        <v>-</v>
      </c>
      <c r="E144" s="87" t="str">
        <f>IF(FN_MC!D121="","*",FN_MC!D121)</f>
        <v>*</v>
      </c>
      <c r="F144" s="87" t="str">
        <f>IF(FN_MC!H121="","*",FN_MC!H121)</f>
        <v>*</v>
      </c>
      <c r="G144" s="87" t="str">
        <f>IF(FN_MC!M121="","*",FN_MC!M121)</f>
        <v>-</v>
      </c>
      <c r="H144" s="125" t="str">
        <f>IF(FN_MC!K121="","*",FN_MC!K121)</f>
        <v>*</v>
      </c>
      <c r="I144" s="110" t="str">
        <f>IF(FN_MC!O121="","*",FN_MC!O121)</f>
        <v>*</v>
      </c>
      <c r="J144" s="110" t="str">
        <f>IF(FN_MC!P121="","*",FN_MC!P121)</f>
        <v>*</v>
      </c>
      <c r="K144" s="118" t="str">
        <f>IF(FN_MC!AK121="","*",FN_MC!AK121)</f>
        <v>-</v>
      </c>
      <c r="L144" s="118" t="str">
        <f>IF(FN_MC!AM121="","*",FN_MC!AM121)</f>
        <v>-</v>
      </c>
      <c r="M144" s="118" t="str">
        <f>IF(FN_MC!AP121="","*",FN_MC!AP121)</f>
        <v>-</v>
      </c>
      <c r="N144" s="118" t="str">
        <f>IF(FN_MC!AM121="","*",FN_MC!AM121)</f>
        <v>-</v>
      </c>
      <c r="O144" s="136">
        <f>FN_MC!BH121</f>
        <v>0</v>
      </c>
      <c r="P144" s="78"/>
      <c r="Q144" s="120" t="str">
        <f>IF($A$2=1,IF(FN_MC!BJ121="","*",FN_MC!BJ121),IF(FN_MC!BK121="","*",FN_MC!BK121))</f>
        <v>*</v>
      </c>
    </row>
    <row r="145" spans="1:17">
      <c r="A145" s="85" t="str">
        <f>IF(FN_MC!B122="","*",FN_MC!B122)</f>
        <v>*</v>
      </c>
      <c r="B145" s="86" t="str">
        <f>IF(FN_MC!X122="","*",FN_MC!X122)</f>
        <v>*</v>
      </c>
      <c r="C145" s="87" t="str">
        <f>IF(FN_MC!S122="","*",FN_MC!S122)</f>
        <v>-</v>
      </c>
      <c r="D145" s="87" t="str">
        <f>IF(FN_MC!T122="","*",FN_MC!T122)</f>
        <v>-</v>
      </c>
      <c r="E145" s="87" t="str">
        <f>IF(FN_MC!D122="","*",FN_MC!D122)</f>
        <v>*</v>
      </c>
      <c r="F145" s="87" t="str">
        <f>IF(FN_MC!H122="","*",FN_MC!H122)</f>
        <v>*</v>
      </c>
      <c r="G145" s="87" t="str">
        <f>IF(FN_MC!M122="","*",FN_MC!M122)</f>
        <v>-</v>
      </c>
      <c r="H145" s="125" t="str">
        <f>IF(FN_MC!K122="","*",FN_MC!K122)</f>
        <v>*</v>
      </c>
      <c r="I145" s="110" t="str">
        <f>IF(FN_MC!O122="","*",FN_MC!O122)</f>
        <v>*</v>
      </c>
      <c r="J145" s="110" t="str">
        <f>IF(FN_MC!P122="","*",FN_MC!P122)</f>
        <v>*</v>
      </c>
      <c r="K145" s="118" t="str">
        <f>IF(FN_MC!AK122="","*",FN_MC!AK122)</f>
        <v>-</v>
      </c>
      <c r="L145" s="118" t="str">
        <f>IF(FN_MC!AM122="","*",FN_MC!AM122)</f>
        <v>-</v>
      </c>
      <c r="M145" s="118" t="str">
        <f>IF(FN_MC!AP122="","*",FN_MC!AP122)</f>
        <v>-</v>
      </c>
      <c r="N145" s="118" t="str">
        <f>IF(FN_MC!AM122="","*",FN_MC!AM122)</f>
        <v>-</v>
      </c>
      <c r="O145" s="136">
        <f>FN_MC!BH122</f>
        <v>0</v>
      </c>
      <c r="P145" s="78"/>
      <c r="Q145" s="120" t="str">
        <f>IF($A$2=1,IF(FN_MC!BJ122="","*",FN_MC!BJ122),IF(FN_MC!BK122="","*",FN_MC!BK122))</f>
        <v>*</v>
      </c>
    </row>
    <row r="146" spans="1:17">
      <c r="A146" s="85" t="str">
        <f>IF(FN_MC!B123="","*",FN_MC!B123)</f>
        <v>*</v>
      </c>
      <c r="B146" s="86" t="str">
        <f>IF(FN_MC!X123="","*",FN_MC!X123)</f>
        <v>*</v>
      </c>
      <c r="C146" s="87" t="str">
        <f>IF(FN_MC!S123="","*",FN_MC!S123)</f>
        <v>-</v>
      </c>
      <c r="D146" s="87" t="str">
        <f>IF(FN_MC!T123="","*",FN_MC!T123)</f>
        <v>-</v>
      </c>
      <c r="E146" s="87" t="str">
        <f>IF(FN_MC!D123="","*",FN_MC!D123)</f>
        <v>*</v>
      </c>
      <c r="F146" s="87" t="str">
        <f>IF(FN_MC!H123="","*",FN_MC!H123)</f>
        <v>*</v>
      </c>
      <c r="G146" s="87" t="str">
        <f>IF(FN_MC!M123="","*",FN_MC!M123)</f>
        <v>-</v>
      </c>
      <c r="H146" s="125" t="str">
        <f>IF(FN_MC!K123="","*",FN_MC!K123)</f>
        <v>*</v>
      </c>
      <c r="I146" s="110" t="str">
        <f>IF(FN_MC!O123="","*",FN_MC!O123)</f>
        <v>*</v>
      </c>
      <c r="J146" s="110" t="str">
        <f>IF(FN_MC!P123="","*",FN_MC!P123)</f>
        <v>*</v>
      </c>
      <c r="K146" s="118" t="str">
        <f>IF(FN_MC!AK123="","*",FN_MC!AK123)</f>
        <v>-</v>
      </c>
      <c r="L146" s="118" t="str">
        <f>IF(FN_MC!AM123="","*",FN_MC!AM123)</f>
        <v>-</v>
      </c>
      <c r="M146" s="118" t="str">
        <f>IF(FN_MC!AP123="","*",FN_MC!AP123)</f>
        <v>-</v>
      </c>
      <c r="N146" s="118" t="str">
        <f>IF(FN_MC!AM123="","*",FN_MC!AM123)</f>
        <v>-</v>
      </c>
      <c r="O146" s="136">
        <f>FN_MC!BH123</f>
        <v>0</v>
      </c>
      <c r="P146" s="78"/>
      <c r="Q146" s="120" t="str">
        <f>IF($A$2=1,IF(FN_MC!BJ123="","*",FN_MC!BJ123),IF(FN_MC!BK123="","*",FN_MC!BK123))</f>
        <v>*</v>
      </c>
    </row>
    <row r="147" spans="1:17">
      <c r="A147" s="85" t="str">
        <f>IF(FN_MC!B124="","*",FN_MC!B124)</f>
        <v>*</v>
      </c>
      <c r="B147" s="86" t="str">
        <f>IF(FN_MC!X124="","*",FN_MC!X124)</f>
        <v>*</v>
      </c>
      <c r="C147" s="87" t="str">
        <f>IF(FN_MC!S124="","*",FN_MC!S124)</f>
        <v>-</v>
      </c>
      <c r="D147" s="87" t="str">
        <f>IF(FN_MC!T124="","*",FN_MC!T124)</f>
        <v>-</v>
      </c>
      <c r="E147" s="87" t="str">
        <f>IF(FN_MC!D124="","*",FN_MC!D124)</f>
        <v>*</v>
      </c>
      <c r="F147" s="87" t="str">
        <f>IF(FN_MC!H124="","*",FN_MC!H124)</f>
        <v>*</v>
      </c>
      <c r="G147" s="87" t="str">
        <f>IF(FN_MC!M124="","*",FN_MC!M124)</f>
        <v>-</v>
      </c>
      <c r="H147" s="125" t="str">
        <f>IF(FN_MC!K124="","*",FN_MC!K124)</f>
        <v>*</v>
      </c>
      <c r="I147" s="110" t="str">
        <f>IF(FN_MC!O124="","*",FN_MC!O124)</f>
        <v>*</v>
      </c>
      <c r="J147" s="110" t="str">
        <f>IF(FN_MC!P124="","*",FN_MC!P124)</f>
        <v>*</v>
      </c>
      <c r="K147" s="118" t="str">
        <f>IF(FN_MC!AK124="","*",FN_MC!AK124)</f>
        <v>-</v>
      </c>
      <c r="L147" s="118" t="str">
        <f>IF(FN_MC!AM124="","*",FN_MC!AM124)</f>
        <v>-</v>
      </c>
      <c r="M147" s="118" t="str">
        <f>IF(FN_MC!AP124="","*",FN_MC!AP124)</f>
        <v>-</v>
      </c>
      <c r="N147" s="118" t="str">
        <f>IF(FN_MC!AM124="","*",FN_MC!AM124)</f>
        <v>-</v>
      </c>
      <c r="O147" s="136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>
      <c r="A148" s="85" t="str">
        <f>IF(FN_MC!B125="","*",FN_MC!B125)</f>
        <v>*</v>
      </c>
      <c r="B148" s="86" t="str">
        <f>IF(FN_MC!X125="","*",FN_MC!X125)</f>
        <v>*</v>
      </c>
      <c r="C148" s="87" t="str">
        <f>IF(FN_MC!S125="","*",FN_MC!S125)</f>
        <v>-</v>
      </c>
      <c r="D148" s="87" t="str">
        <f>IF(FN_MC!T125="","*",FN_MC!T125)</f>
        <v>-</v>
      </c>
      <c r="E148" s="87" t="str">
        <f>IF(FN_MC!D125="","*",FN_MC!D125)</f>
        <v>*</v>
      </c>
      <c r="F148" s="87" t="str">
        <f>IF(FN_MC!H125="","*",FN_MC!H125)</f>
        <v>*</v>
      </c>
      <c r="G148" s="87" t="str">
        <f>IF(FN_MC!M125="","*",FN_MC!M125)</f>
        <v>-</v>
      </c>
      <c r="H148" s="125" t="str">
        <f>IF(FN_MC!K125="","*",FN_MC!K125)</f>
        <v>*</v>
      </c>
      <c r="I148" s="110" t="str">
        <f>IF(FN_MC!O125="","*",FN_MC!O125)</f>
        <v>*</v>
      </c>
      <c r="J148" s="110" t="str">
        <f>IF(FN_MC!P125="","*",FN_MC!P125)</f>
        <v>*</v>
      </c>
      <c r="K148" s="118" t="str">
        <f>IF(FN_MC!AK125="","*",FN_MC!AK125)</f>
        <v>-</v>
      </c>
      <c r="L148" s="118" t="str">
        <f>IF(FN_MC!AM125="","*",FN_MC!AM125)</f>
        <v>-</v>
      </c>
      <c r="M148" s="118" t="str">
        <f>IF(FN_MC!AP125="","*",FN_MC!AP125)</f>
        <v>-</v>
      </c>
      <c r="N148" s="118" t="str">
        <f>IF(FN_MC!AM125="","*",FN_MC!AM125)</f>
        <v>-</v>
      </c>
      <c r="O148" s="136">
        <f>FN_MC!BH125</f>
        <v>0</v>
      </c>
      <c r="P148" s="78"/>
      <c r="Q148" s="120" t="str">
        <f>IF($A$2=1,IF(FN_MC!BJ125="","*",FN_MC!BJ125),IF(FN_MC!BK125="","*",FN_MC!BK125))</f>
        <v>*</v>
      </c>
    </row>
    <row r="149" spans="1:17">
      <c r="A149" s="85" t="str">
        <f>IF(FN_MC!B126="","*",FN_MC!B126)</f>
        <v>*</v>
      </c>
      <c r="B149" s="86" t="str">
        <f>IF(FN_MC!X126="","*",FN_MC!X126)</f>
        <v>*</v>
      </c>
      <c r="C149" s="87" t="str">
        <f>IF(FN_MC!S126="","*",FN_MC!S126)</f>
        <v>-</v>
      </c>
      <c r="D149" s="87" t="str">
        <f>IF(FN_MC!T126="","*",FN_MC!T126)</f>
        <v>-</v>
      </c>
      <c r="E149" s="87" t="str">
        <f>IF(FN_MC!D126="","*",FN_MC!D126)</f>
        <v>*</v>
      </c>
      <c r="F149" s="87" t="str">
        <f>IF(FN_MC!H126="","*",FN_MC!H126)</f>
        <v>*</v>
      </c>
      <c r="G149" s="87" t="str">
        <f>IF(FN_MC!M126="","*",FN_MC!M126)</f>
        <v>-</v>
      </c>
      <c r="H149" s="125" t="str">
        <f>IF(FN_MC!K126="","*",FN_MC!K126)</f>
        <v>*</v>
      </c>
      <c r="I149" s="110" t="str">
        <f>IF(FN_MC!O126="","*",FN_MC!O126)</f>
        <v>*</v>
      </c>
      <c r="J149" s="110" t="str">
        <f>IF(FN_MC!P126="","*",FN_MC!P126)</f>
        <v>*</v>
      </c>
      <c r="K149" s="118" t="str">
        <f>IF(FN_MC!AK126="","*",FN_MC!AK126)</f>
        <v>-</v>
      </c>
      <c r="L149" s="118" t="str">
        <f>IF(FN_MC!AM126="","*",FN_MC!AM126)</f>
        <v>-</v>
      </c>
      <c r="M149" s="118" t="str">
        <f>IF(FN_MC!AP126="","*",FN_MC!AP126)</f>
        <v>-</v>
      </c>
      <c r="N149" s="118" t="str">
        <f>IF(FN_MC!AM126="","*",FN_MC!AM126)</f>
        <v>-</v>
      </c>
      <c r="O149" s="136">
        <f>FN_MC!BH126</f>
        <v>0</v>
      </c>
      <c r="P149" s="78"/>
      <c r="Q149" s="120" t="str">
        <f>IF($A$2=1,IF(FN_MC!BJ126="","*",FN_MC!BJ126),IF(FN_MC!BK126="","*",FN_MC!BK126))</f>
        <v>*</v>
      </c>
    </row>
    <row r="150" spans="1:17">
      <c r="A150" s="85" t="str">
        <f>IF(FN_MC!B127="","*",FN_MC!B127)</f>
        <v>*</v>
      </c>
      <c r="B150" s="86" t="str">
        <f>IF(FN_MC!X127="","*",FN_MC!X127)</f>
        <v>*</v>
      </c>
      <c r="C150" s="87" t="str">
        <f>IF(FN_MC!S127="","*",FN_MC!S127)</f>
        <v>-</v>
      </c>
      <c r="D150" s="87" t="str">
        <f>IF(FN_MC!T127="","*",FN_MC!T127)</f>
        <v>-</v>
      </c>
      <c r="E150" s="87" t="str">
        <f>IF(FN_MC!D127="","*",FN_MC!D127)</f>
        <v>*</v>
      </c>
      <c r="F150" s="87" t="str">
        <f>IF(FN_MC!H127="","*",FN_MC!H127)</f>
        <v>*</v>
      </c>
      <c r="G150" s="87" t="str">
        <f>IF(FN_MC!M127="","*",FN_MC!M127)</f>
        <v>-</v>
      </c>
      <c r="H150" s="125" t="str">
        <f>IF(FN_MC!K127="","*",FN_MC!K127)</f>
        <v>*</v>
      </c>
      <c r="I150" s="110" t="str">
        <f>IF(FN_MC!O127="","*",FN_MC!O127)</f>
        <v>*</v>
      </c>
      <c r="J150" s="110" t="str">
        <f>IF(FN_MC!P127="","*",FN_MC!P127)</f>
        <v>*</v>
      </c>
      <c r="K150" s="118" t="str">
        <f>IF(FN_MC!AK127="","*",FN_MC!AK127)</f>
        <v>-</v>
      </c>
      <c r="L150" s="118" t="str">
        <f>IF(FN_MC!AM127="","*",FN_MC!AM127)</f>
        <v>-</v>
      </c>
      <c r="M150" s="118" t="str">
        <f>IF(FN_MC!AP127="","*",FN_MC!AP127)</f>
        <v>-</v>
      </c>
      <c r="N150" s="118" t="str">
        <f>IF(FN_MC!AM127="","*",FN_MC!AM127)</f>
        <v>-</v>
      </c>
      <c r="O150" s="136">
        <f>FN_MC!BH127</f>
        <v>0</v>
      </c>
      <c r="P150" s="78"/>
      <c r="Q150" s="120" t="str">
        <f>IF($A$2=1,IF(FN_MC!BJ127="","*",FN_MC!BJ127),IF(FN_MC!BK127="","*",FN_MC!BK127))</f>
        <v>*</v>
      </c>
    </row>
    <row r="151" spans="1:17">
      <c r="A151" s="85" t="str">
        <f>IF(FN_MC!B128="","*",FN_MC!B128)</f>
        <v>*</v>
      </c>
      <c r="B151" s="86" t="str">
        <f>IF(FN_MC!X128="","*",FN_MC!X128)</f>
        <v>*</v>
      </c>
      <c r="C151" s="87" t="str">
        <f>IF(FN_MC!S128="","*",FN_MC!S128)</f>
        <v>-</v>
      </c>
      <c r="D151" s="87" t="str">
        <f>IF(FN_MC!T128="","*",FN_MC!T128)</f>
        <v>-</v>
      </c>
      <c r="E151" s="87" t="str">
        <f>IF(FN_MC!D128="","*",FN_MC!D128)</f>
        <v>*</v>
      </c>
      <c r="F151" s="87" t="str">
        <f>IF(FN_MC!H128="","*",FN_MC!H128)</f>
        <v>*</v>
      </c>
      <c r="G151" s="87" t="str">
        <f>IF(FN_MC!M128="","*",FN_MC!M128)</f>
        <v>-</v>
      </c>
      <c r="H151" s="125" t="str">
        <f>IF(FN_MC!K128="","*",FN_MC!K128)</f>
        <v>*</v>
      </c>
      <c r="I151" s="110" t="str">
        <f>IF(FN_MC!O128="","*",FN_MC!O128)</f>
        <v>*</v>
      </c>
      <c r="J151" s="110" t="str">
        <f>IF(FN_MC!P128="","*",FN_MC!P128)</f>
        <v>*</v>
      </c>
      <c r="K151" s="118" t="str">
        <f>IF(FN_MC!AK128="","*",FN_MC!AK128)</f>
        <v>-</v>
      </c>
      <c r="L151" s="118" t="str">
        <f>IF(FN_MC!AM128="","*",FN_MC!AM128)</f>
        <v>-</v>
      </c>
      <c r="M151" s="118" t="str">
        <f>IF(FN_MC!AP128="","*",FN_MC!AP128)</f>
        <v>-</v>
      </c>
      <c r="N151" s="118" t="str">
        <f>IF(FN_MC!AM128="","*",FN_MC!AM128)</f>
        <v>-</v>
      </c>
      <c r="O151" s="136">
        <f>FN_MC!BH128</f>
        <v>0</v>
      </c>
      <c r="P151" s="78"/>
      <c r="Q151" s="120" t="str">
        <f>IF($A$2=1,IF(FN_MC!BJ128="","*",FN_MC!BJ128),IF(FN_MC!BK128="","*",FN_MC!BK128))</f>
        <v>*</v>
      </c>
    </row>
    <row r="152" spans="1:17">
      <c r="A152" s="85" t="str">
        <f>IF(FN_MC!B129="","*",FN_MC!B129)</f>
        <v>*</v>
      </c>
      <c r="B152" s="86" t="str">
        <f>IF(FN_MC!X129="","*",FN_MC!X129)</f>
        <v>*</v>
      </c>
      <c r="C152" s="87" t="str">
        <f>IF(FN_MC!S129="","*",FN_MC!S129)</f>
        <v>-</v>
      </c>
      <c r="D152" s="87" t="str">
        <f>IF(FN_MC!T129="","*",FN_MC!T129)</f>
        <v>-</v>
      </c>
      <c r="E152" s="87" t="str">
        <f>IF(FN_MC!D129="","*",FN_MC!D129)</f>
        <v>*</v>
      </c>
      <c r="F152" s="87" t="str">
        <f>IF(FN_MC!H129="","*",FN_MC!H129)</f>
        <v>*</v>
      </c>
      <c r="G152" s="87" t="str">
        <f>IF(FN_MC!M129="","*",FN_MC!M129)</f>
        <v>-</v>
      </c>
      <c r="H152" s="125" t="str">
        <f>IF(FN_MC!K129="","*",FN_MC!K129)</f>
        <v>*</v>
      </c>
      <c r="I152" s="110" t="str">
        <f>IF(FN_MC!O129="","*",FN_MC!O129)</f>
        <v>*</v>
      </c>
      <c r="J152" s="110" t="str">
        <f>IF(FN_MC!P129="","*",FN_MC!P129)</f>
        <v>*</v>
      </c>
      <c r="K152" s="118" t="str">
        <f>IF(FN_MC!AK129="","*",FN_MC!AK129)</f>
        <v>-</v>
      </c>
      <c r="L152" s="118" t="str">
        <f>IF(FN_MC!AM129="","*",FN_MC!AM129)</f>
        <v>-</v>
      </c>
      <c r="M152" s="118" t="str">
        <f>IF(FN_MC!AP129="","*",FN_MC!AP129)</f>
        <v>-</v>
      </c>
      <c r="N152" s="118" t="str">
        <f>IF(FN_MC!AM129="","*",FN_MC!AM129)</f>
        <v>-</v>
      </c>
      <c r="O152" s="136">
        <f>FN_MC!BH129</f>
        <v>0</v>
      </c>
      <c r="P152" s="78"/>
      <c r="Q152" s="120" t="str">
        <f>IF($A$2=1,IF(FN_MC!BJ129="","*",FN_MC!BJ129),IF(FN_MC!BK129="","*",FN_MC!BK129))</f>
        <v>*</v>
      </c>
    </row>
    <row r="153" spans="1:17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>
      <c r="A155" s="85" t="str">
        <f>IF(FN_MC!B132="","*",FN_MC!B132)</f>
        <v>*</v>
      </c>
      <c r="B155" s="86" t="str">
        <f>IF(FN_MC!X132="","*",FN_MC!X132)</f>
        <v>*</v>
      </c>
      <c r="C155" s="87" t="str">
        <f>IF(FN_MC!S132="","*",FN_MC!S132)</f>
        <v>-</v>
      </c>
      <c r="D155" s="87" t="str">
        <f>IF(FN_MC!T132="","*",FN_MC!T132)</f>
        <v>-</v>
      </c>
      <c r="E155" s="87" t="str">
        <f>IF(FN_MC!D132="","*",FN_MC!D132)</f>
        <v>*</v>
      </c>
      <c r="F155" s="87" t="str">
        <f>IF(FN_MC!H132="","*",FN_MC!H132)</f>
        <v>*</v>
      </c>
      <c r="G155" s="87" t="str">
        <f>IF(FN_MC!M132="","*",FN_MC!M132)</f>
        <v>-</v>
      </c>
      <c r="H155" s="125" t="str">
        <f>IF(FN_MC!K132="","*",FN_MC!K132)</f>
        <v>*</v>
      </c>
      <c r="I155" s="110" t="str">
        <f>IF(FN_MC!O132="","*",FN_MC!O132)</f>
        <v>*</v>
      </c>
      <c r="J155" s="110" t="str">
        <f>IF(FN_MC!P132="","*",FN_MC!P132)</f>
        <v>*</v>
      </c>
      <c r="K155" s="118" t="str">
        <f>IF(FN_MC!AK132="","*",FN_MC!AK132)</f>
        <v>-</v>
      </c>
      <c r="L155" s="118" t="str">
        <f>IF(FN_MC!AM132="","*",FN_MC!AM132)</f>
        <v>-</v>
      </c>
      <c r="M155" s="118" t="str">
        <f>IF(FN_MC!AP132="","*",FN_MC!AP132)</f>
        <v>-</v>
      </c>
      <c r="N155" s="118" t="str">
        <f>IF(FN_MC!AM132="","*",FN_MC!AM132)</f>
        <v>-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>
      <c r="A156" s="85" t="str">
        <f>IF(FN_MC!B133="","*",FN_MC!B133)</f>
        <v>*</v>
      </c>
      <c r="B156" s="86" t="str">
        <f>IF(FN_MC!X133="","*",FN_MC!X133)</f>
        <v>*</v>
      </c>
      <c r="C156" s="87" t="str">
        <f>IF(FN_MC!S133="","*",FN_MC!S133)</f>
        <v>-</v>
      </c>
      <c r="D156" s="87" t="str">
        <f>IF(FN_MC!T133="","*",FN_MC!T133)</f>
        <v>-</v>
      </c>
      <c r="E156" s="87" t="str">
        <f>IF(FN_MC!D133="","*",FN_MC!D133)</f>
        <v>*</v>
      </c>
      <c r="F156" s="87" t="str">
        <f>IF(FN_MC!H133="","*",FN_MC!H133)</f>
        <v>*</v>
      </c>
      <c r="G156" s="87" t="str">
        <f>IF(FN_MC!M133="","*",FN_MC!M133)</f>
        <v>-</v>
      </c>
      <c r="H156" s="125" t="str">
        <f>IF(FN_MC!K133="","*",FN_MC!K133)</f>
        <v>*</v>
      </c>
      <c r="I156" s="110" t="str">
        <f>IF(FN_MC!O133="","*",FN_MC!O133)</f>
        <v>*</v>
      </c>
      <c r="J156" s="110" t="str">
        <f>IF(FN_MC!P133="","*",FN_MC!P133)</f>
        <v>*</v>
      </c>
      <c r="K156" s="118" t="str">
        <f>IF(FN_MC!AK133="","*",FN_MC!AK133)</f>
        <v>-</v>
      </c>
      <c r="L156" s="118" t="str">
        <f>IF(FN_MC!AM133="","*",FN_MC!AM133)</f>
        <v>-</v>
      </c>
      <c r="M156" s="118" t="str">
        <f>IF(FN_MC!AP133="","*",FN_MC!AP133)</f>
        <v>-</v>
      </c>
      <c r="N156" s="118" t="str">
        <f>IF(FN_MC!AM133="","*",FN_MC!AM133)</f>
        <v>-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>
      <c r="A158" s="85" t="str">
        <f>IF(FN_MC!B135="","*",FN_MC!B135)</f>
        <v>*</v>
      </c>
      <c r="B158" s="86" t="str">
        <f>IF(FN_MC!X135="","*",FN_MC!X135)</f>
        <v>*</v>
      </c>
      <c r="C158" s="87" t="str">
        <f>IF(FN_MC!S135="","*",FN_MC!S135)</f>
        <v>-</v>
      </c>
      <c r="D158" s="87" t="str">
        <f>IF(FN_MC!T135="","*",FN_MC!T135)</f>
        <v>-</v>
      </c>
      <c r="E158" s="87" t="str">
        <f>IF(FN_MC!D135="","*",FN_MC!D135)</f>
        <v>*</v>
      </c>
      <c r="F158" s="87" t="str">
        <f>IF(FN_MC!H135="","*",FN_MC!H135)</f>
        <v>*</v>
      </c>
      <c r="G158" s="87" t="str">
        <f>IF(FN_MC!M135="","*",FN_MC!M135)</f>
        <v>-</v>
      </c>
      <c r="H158" s="125" t="str">
        <f>IF(FN_MC!K135="","*",FN_MC!K135)</f>
        <v>*</v>
      </c>
      <c r="I158" s="110" t="str">
        <f>IF(FN_MC!O135="","*",FN_MC!O135)</f>
        <v>*</v>
      </c>
      <c r="J158" s="110" t="str">
        <f>IF(FN_MC!P135="","*",FN_MC!P135)</f>
        <v>*</v>
      </c>
      <c r="K158" s="118" t="str">
        <f>IF(FN_MC!AK135="","*",FN_MC!AK135)</f>
        <v>-</v>
      </c>
      <c r="L158" s="118" t="str">
        <f>IF(FN_MC!AM135="","*",FN_MC!AM135)</f>
        <v>-</v>
      </c>
      <c r="M158" s="118" t="str">
        <f>IF(FN_MC!AP135="","*",FN_MC!AP135)</f>
        <v>-</v>
      </c>
      <c r="N158" s="118" t="str">
        <f>IF(FN_MC!AM135="","*",FN_MC!AM135)</f>
        <v>-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*</v>
      </c>
      <c r="D802" s="87" t="str">
        <f>IF(FN_MC!T779="","*",FN_MC!T779)</f>
        <v>*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*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*</v>
      </c>
      <c r="L802" s="118" t="str">
        <f>IF(FN_MC!AM779="","*",FN_MC!AM779)</f>
        <v>*</v>
      </c>
      <c r="M802" s="118" t="str">
        <f>IF(FN_MC!AP779="","*",FN_MC!AP779)</f>
        <v>*</v>
      </c>
      <c r="N802" s="118" t="str">
        <f>IF(FN_MC!AM779="","*",FN_MC!AM779)</f>
        <v>*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2026-02-08T16:40:02Z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