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61" documentId="8_{B6337239-1A00-434D-AAD0-422EA1FEB5AE}" xr6:coauthVersionLast="47" xr6:coauthVersionMax="47" xr10:uidLastSave="{9E23D83B-66A0-402B-8432-9EC92264A67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304" i="1" l="1"/>
  <c r="AJ304" i="1" s="1"/>
  <c r="AI305" i="1"/>
  <c r="AJ305" i="1" s="1"/>
  <c r="AI306" i="1"/>
  <c r="U304" i="1"/>
  <c r="G304" i="1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H304" i="1" a="1"/>
  <c r="H304" i="1" s="1"/>
  <c r="I402" i="12" s="1"/>
  <c r="M304" i="1" a="1"/>
  <c r="M304" i="1" s="1"/>
  <c r="K402" i="12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5" i="1"/>
  <c r="C305" i="1"/>
  <c r="G305" i="1"/>
  <c r="F302" i="13"/>
  <c r="R305" i="1"/>
  <c r="S305" i="1" a="1"/>
  <c r="S305" i="1" s="1"/>
  <c r="D403" i="12" s="1"/>
  <c r="T305" i="1" a="1"/>
  <c r="T305" i="1" s="1"/>
  <c r="E403" i="12" s="1"/>
  <c r="U305" i="1"/>
  <c r="BB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R306" i="1"/>
  <c r="S306" i="1" a="1"/>
  <c r="S306" i="1" s="1"/>
  <c r="D404" i="12" s="1"/>
  <c r="T306" i="1" a="1"/>
  <c r="T306" i="1" s="1"/>
  <c r="E404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1" i="13" s="1"/>
  <c r="N334" i="1" a="1"/>
  <c r="N334" i="1" s="1"/>
  <c r="L431" i="12" s="1"/>
  <c r="R334" i="1"/>
  <c r="S334" i="1" a="1"/>
  <c r="S334" i="1" s="1"/>
  <c r="D431" i="12" s="1"/>
  <c r="T334" i="1" a="1"/>
  <c r="T334" i="1" s="1"/>
  <c r="E4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F328" i="13" l="1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<sst xmlns="http://schemas.openxmlformats.org/spreadsheetml/2006/main" count="6663" uniqueCount="1729">
  <si>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</si>
  <si>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</si>
  <si>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</si>
  <si>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</si>
  <si>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</si>
  <si>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</si>
  <si>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</si>
  <si>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</si>
  <si>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</si>
  <si>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</si>
  <si>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</si>
  <si>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</si>
  <si>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</si>
  <si>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</si>
  <si>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</si>
  <si>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</si>
  <si>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</si>
  <si>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</si>
  <si>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</si>
  <si>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</si>
  <si>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</si>
  <si>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</si>
  <si>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</si>
  <si>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</si>
  <si>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</si>
  <si>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</si>
  <si>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</si>
  <si>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</si>
  <si>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</si>
  <si>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</si>
  <si>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</si>
  <si>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</si>
  <si>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</si>
  <si>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</si>
  <si>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</si>
  <si>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</si>
  <si>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</si>
  <si>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</si>
  <si>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</si>
  <si>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</si>
  <si>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</si>
  <si>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</si>
  <si>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</si>
  <si>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</si>
  <si>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</si>
  <si>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</si>
  <si>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</si>
  <si>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</si>
  <si>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</si>
  <si>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</si>
  <si>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</si>
  <si>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</si>
  <si>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</si>
  <si>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</si>
  <si>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</si>
  <si>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</si>
  <si>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</si>
  <si>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</si>
  <si>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</si>
  <si>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</si>
  <si>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</si>
  <si>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</si>
  <si>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</si>
  <si>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</si>
  <si>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</si>
  <si>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</si>
  <si>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</si>
  <si>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</si>
  <si>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</si>
  <si>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</si>
  <si>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</si>
  <si>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</si>
  <si>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</si>
  <si>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</si>
  <si>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</si>
  <si>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</si>
  <si>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</si>
  <si>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</si>
  <si>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</si>
  <si>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</si>
  <si>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</si>
  <si>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</si>
  <si>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</si>
  <si>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</si>
  <si>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</si>
  <si>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</si>
  <si>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</si>
  <si>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</si>
  <si>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</si>
  <si>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</si>
  <si>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</si>
  <si>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</si>
  <si>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</si>
  <si>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</si>
  <si>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</si>
  <si>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</si>
  <si>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</si>
  <si>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</si>
  <si>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</si>
  <si>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</si>
  <si>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</si>
  <si>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</si>
  <si>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</si>
  <si>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</si>
  <si>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</si>
  <si>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</si>
  <si>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</si>
  <si>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</si>
  <si>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</si>
  <si>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</si>
  <si>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</si>
  <si>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</si>
  <si>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</si>
  <si>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</si>
  <si>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</si>
  <si>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</si>
  <si>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</si>
  <si>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</si>
  <si>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</si>
  <si>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</si>
  <si>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</si>
  <si>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</si>
  <si>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</si>
  <si>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</si>
  <si>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</si>
  <si>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</si>
  <si>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</si>
  <si>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</si>
  <si>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</si>
  <si>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</si>
  <si>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</si>
  <si>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</si>
  <si>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</si>
  <si>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</si>
  <si>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</si>
  <si>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</si>
  <si>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</si>
  <si>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</si>
  <si>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</si>
  <si>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</si>
  <si>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</si>
  <si>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</si>
  <si>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</si>
  <si>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</si>
  <si>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</si>
  <si>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</si>
  <si>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</si>
  <si>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</si>
  <si>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</si>
  <si>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</si>
  <si>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</si>
  <si>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</si>
  <si>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</si>
  <si>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</si>
  <si>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</si>
  <si>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</si>
  <si>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</si>
  <si>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</si>
  <si>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</si>
  <si>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</si>
  <si>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</si>
  <si>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</si>
  <si>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</si>
  <si>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</si>
  <si>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</si>
  <si>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</si>
  <si>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</si>
  <si>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</si>
  <si>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</si>
  <si>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</si>
  <si>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</si>
  <si>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</si>
  <si>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</si>
  <si>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</si>
  <si>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</si>
  <si>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</si>
  <si>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</si>
  <si>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</si>
  <si>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</si>
  <si>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</si>
  <si>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</si>
  <si>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</si>
  <si>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</si>
  <si>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</si>
  <si>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</si>
  <si>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</si>
  <si>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</si>
  <si>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</si>
  <si>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</si>
  <si>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</si>
  <si>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</si>
  <si>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</si>
  <si>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</si>
  <si>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</si>
  <si>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</si>
  <si>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</si>
  <si>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</si>
  <si>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</si>
  <si>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</si>
  <si>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</si>
  <si>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</si>
  <si>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</si>
  <si>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</si>
  <si>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</si>
  <si>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</si>
  <si>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</si>
  <si>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</si>
  <si>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</si>
  <si>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</si>
  <si>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</si>
  <si>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</si>
  <si>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</si>
  <si>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</si>
  <si>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</si>
  <si>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</si>
  <si>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</si>
  <si>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</si>
  <si>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</si>
  <si>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</si>
  <si>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</si>
  <si>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</si>
  <si>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</si>
  <si>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</si>
  <si>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</si>
  <si>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</si>
  <si>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</si>
  <si>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</si>
  <si>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</si>
  <si>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</si>
  <si>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</si>
  <si>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</si>
  <si>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</si>
  <si>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</si>
  <si>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</si>
  <si>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</si>
  <si>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</si>
  <si>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</si>
  <si>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</si>
  <si>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</si>
  <si>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</si>
  <si>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</si>
  <si>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</si>
  <si>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</si>
  <si>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</si>
  <si>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</si>
  <si>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</si>
  <si>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</si>
  <si>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</si>
  <si>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</si>
  <si>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</si>
  <si>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</si>
  <si>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</si>
  <si>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</si>
  <si>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</si>
  <si>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</si>
  <si>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</si>
  <si>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</si>
  <si>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</si>
  <si>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</si>
  <si>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</si>
  <si>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</si>
  <si>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</si>
  <si>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</si>
  <si>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</si>
  <si>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</si>
  <si>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</si>
  <si>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</si>
  <si>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</si>
  <si>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</si>
  <si>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</si>
  <si>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</si>
  <si>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</si>
  <si>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</si>
  <si>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</si>
  <si>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</si>
  <si>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</si>
  <si>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</si>
  <si>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</si>
  <si>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</si>
  <si>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</si>
  <si>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</si>
  <si>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</si>
  <si>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</si>
  <si>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</si>
  <si>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</si>
  <si>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</si>
  <si>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</si>
  <si>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</si>
  <si>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</si>
  <si>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</si>
  <si>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</si>
  <si>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</si>
  <si>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</si>
  <si>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</si>
  <si>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</si>
  <si>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</si>
  <si>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</si>
  <si>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</si>
  <si>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</si>
  <si>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</si>
  <si>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</si>
  <si>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</si>
  <si>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</si>
  <si>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</si>
  <si>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</si>
  <si>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</si>
  <si>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</si>
  <si>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</si>
  <si>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</si>
  <si>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</si>
  <si>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</si>
  <si>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</si>
  <si>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</si>
  <si>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</si>
  <si>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</si>
  <si>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</si>
  <si>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</si>
  <si>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</si>
  <si>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</si>
  <si>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</si>
  <si>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</si>
  <si>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</si>
  <si>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</si>
  <si>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</si>
  <si>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</si>
  <si>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</si>
  <si>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</si>
  <si>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</si>
  <si>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</si>
  <si>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</si>
  <si>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</si>
  <si>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</si>
  <si>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</si>
  <si>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</si>
  <si>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</si>
  <si>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</si>
  <si>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</si>
  <si>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</si>
  <si>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</si>
  <si>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</si>
  <si>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</si>
  <si>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</si>
  <si>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</si>
  <si>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</si>
  <si>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</si>
  <si>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</si>
  <si>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</si>
  <si>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</si>
  <si>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</si>
  <si>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</si>
  <si>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</si>
  <si>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</si>
  <si>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</si>
  <si>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</si>
  <si>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</si>
  <si>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</si>
  <si>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</si>
  <si>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</si>
  <si>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</si>
  <si>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</si>
  <si>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</si>
  <si>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</si>
  <si>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</si>
  <si>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</si>
  <si>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</si>
  <si>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</si>
  <si>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</si>
  <si>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</si>
  <si>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</si>
  <si>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</si>
  <si>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</si>
  <si>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</si>
  <si>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</si>
  <si>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</si>
  <si>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</si>
  <si>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</si>
  <si>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</si>
  <si>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</si>
  <si>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</si>
  <si>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</si>
  <si>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</si>
  <si>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</si>
  <si>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</si>
  <si>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</si>
  <si>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</si>
  <si>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</si>
  <si>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</si>
  <si>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</si>
  <si>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</si>
  <si>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</si>
  <si>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</si>
  <si>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</si>
  <si>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</si>
  <si>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</si>
  <si>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</si>
  <si>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</si>
  <si>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</si>
  <si>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</si>
  <si>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</si>
  <si>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</si>
  <si>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</si>
  <si>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</si>
  <si>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</si>
  <si>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</si>
  <si>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</si>
  <si>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</si>
  <si>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</si>
  <si>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</si>
  <si>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</si>
  <si>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</si>
  <si>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</si>
  <si>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</si>
  <si>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</si>
  <si>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</si>
  <si>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</si>
  <si>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</si>
  <si>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</si>
  <si>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</si>
  <si>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</si>
  <si>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</si>
  <si>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</si>
  <si>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</si>
  <si>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</si>
  <si>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</si>
  <si>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</si>
  <si>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</si>
  <si>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</si>
  <si>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</si>
  <si>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</si>
  <si>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</si>
  <si>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</si>
  <si>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</si>
  <si>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</si>
  <si>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</si>
  <si>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</si>
  <si>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</si>
  <si>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</si>
  <si>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</si>
  <si>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</si>
  <si>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</si>
  <si>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</si>
  <si>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</si>
  <si>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</si>
  <si>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</si>
  <si>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</si>
  <si>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</si>
  <si>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</si>
  <si>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</si>
  <si>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</si>
  <si>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</si>
  <si>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</si>
  <si>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</si>
  <si>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</si>
  <si>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</si>
  <si>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</si>
  <si>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</si>
  <si>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</si>
  <si>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</si>
  <si>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</si>
  <si>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</si>
  <si>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</si>
  <si>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</si>
  <si>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</si>
  <si>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</si>
  <si>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</si>
  <si>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</si>
  <si>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</si>
  <si>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</si>
  <si>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</si>
  <si>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</si>
  <si>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</si>
  <si>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</si>
  <si>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</si>
  <si>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</si>
  <si>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</si>
  <si>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</si>
  <si>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</si>
  <si>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</si>
  <si>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</si>
  <si>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</si>
  <si>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</si>
  <si>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</si>
  <si>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</si>
  <si>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</si>
  <si>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</si>
  <si>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</si>
  <si>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</si>
  <si>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</si>
  <si>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</si>
  <si>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</si>
  <si>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</si>
  <si>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</si>
  <si>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</si>
  <si>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</si>
  <si>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</si>
  <si>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</si>
  <si>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</si>
  <si>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</si>
  <si>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</si>
  <si>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</si>
  <si>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</si>
  <si>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</si>
  <si>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</si>
  <si>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</si>
  <si>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</si>
  <si>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</si>
  <si>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</si>
  <si>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</si>
  <si>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</si>
  <si>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</si>
  <si>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</si>
  <si>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</si>
  <si>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</si>
  <si>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</si>
  <si>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</si>
  <si>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</si>
  <si>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</si>
  <si>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</si>
  <si>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</si>
  <si>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</si>
  <si>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</si>
  <si>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</si>
  <si>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</si>
  <si>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</si>
  <si>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</si>
  <si>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</si>
  <si>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</si>
  <si>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</si>
  <si>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</si>
  <si>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</si>
  <si>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</si>
  <si>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</si>
  <si>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</si>
  <si>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</si>
  <si>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</si>
  <si>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</si>
  <si>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</si>
  <si>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</si>
  <si>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</si>
  <si>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</si>
  <si>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</si>
  <si>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</si>
  <si>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</si>
  <si>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</si>
  <si>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</si>
  <si>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</si>
  <si>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</si>
  <si>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</si>
  <si>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</si>
  <si>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</si>
  <si>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</si>
  <si>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</si>
  <si>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</si>
  <si>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</si>
  <si>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</si>
  <si>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</si>
  <si>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</si>
  <si>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</si>
  <si>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</si>
  <si>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</si>
  <si>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</si>
  <si>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</si>
  <si>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</si>
  <si>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</si>
  <si>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</si>
  <si>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</si>
  <si>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</si>
  <si>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</si>
  <si>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</si>
  <si>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</si>
  <si>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</si>
  <si>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</si>
  <si>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</si>
  <si>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</si>
  <si>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</si>
  <si>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</si>
  <si>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</si>
  <si>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</si>
  <si>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</si>
  <si>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</si>
  <si>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</si>
  <si>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</si>
  <si>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</si>
  <si>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</si>
  <si>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</si>
  <si>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</si>
  <si>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</si>
  <si>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</si>
  <si>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</si>
  <si>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</si>
  <si>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</si>
  <si>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</si>
  <si>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</si>
  <si>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</si>
  <si>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</si>
  <si>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</si>
  <si>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</si>
  <si>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</si>
  <si>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</si>
  <si>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</si>
  <si>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</si>
  <si>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</si>
  <si>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</si>
  <si>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</si>
  <si>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</si>
  <si>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</si>
  <si>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</si>
  <si>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</si>
  <si>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</si>
  <si>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</si>
  <si>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</si>
  <si>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</si>
  <si>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</si>
  <si>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</si>
  <si>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</si>
  <si>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</si>
  <si>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</si>
  <si>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</si>
  <si>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</si>
  <si>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</si>
  <si>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</si>
  <si>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</si>
  <si>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</si>
  <si>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</si>
  <si>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</si>
  <si>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</si>
  <si>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</si>
  <si>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</si>
  <si>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</si>
  <si>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</si>
  <si>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</si>
  <si>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</si>
  <si>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</si>
  <si>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</si>
  <si>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</si>
  <si>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</si>
  <si>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</si>
  <si>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</si>
  <si>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</si>
  <si>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</si>
  <si>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</si>
  <si>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</si>
  <si>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</si>
  <si>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</si>
  <si>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</si>
  <si>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</si>
  <si>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</si>
  <si>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</si>
  <si>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</si>
  <si>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</si>
  <si>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</si>
  <si>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</si>
  <si>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</si>
  <si>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</si>
  <si>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</si>
  <si>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</si>
  <si>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</si>
  <si>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</si>
  <si>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</si>
  <si>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</si>
  <si>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</si>
  <si>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</si>
  <si>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</si>
  <si>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</si>
  <si>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</si>
  <si>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</si>
  <si>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</si>
  <si>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</si>
  <si>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</si>
  <si>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</si>
  <si>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</si>
  <si>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</si>
  <si>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</si>
  <si>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</si>
  <si>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</si>
  <si>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</si>
  <si>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</si>
  <si>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</si>
  <si>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</si>
  <si>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</si>
  <si>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</si>
  <si>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</si>
  <si>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</si>
  <si>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</si>
  <si>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</si>
  <si>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</si>
  <si>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</si>
  <si>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</si>
  <si>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</si>
  <si>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</si>
  <si>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</si>
  <si>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</si>
  <si>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</si>
  <si>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</si>
  <si>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</si>
  <si>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</si>
  <si>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</si>
  <si>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</si>
  <si>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</si>
  <si>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</si>
  <si>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</si>
  <si>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</si>
  <si>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</si>
  <si>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</si>
  <si>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</si>
  <si>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</si>
  <si>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</si>
  <si>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</si>
  <si>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</si>
  <si>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</si>
  <si>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</si>
  <si>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</si>
  <si>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</si>
  <si>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</si>
  <si>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</si>
  <si>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</si>
  <si>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</si>
  <si>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</si>
  <si>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</si>
  <si>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</si>
  <si>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</si>
  <si>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</si>
  <si>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</si>
  <si>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</si>
  <si>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</si>
  <si>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</si>
  <si>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</si>
  <si>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</si>
  <si>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</si>
  <si>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</si>
  <si>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</si>
  <si>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</si>
  <si>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</si>
  <si>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</si>
  <si>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</si>
  <si>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</si>
  <si>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</si>
  <si>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</si>
  <si>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</si>
  <si>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</si>
  <si>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</si>
  <si>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</si>
  <si>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</si>
  <si>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</si>
  <si>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</si>
  <si>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</si>
  <si>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</si>
  <si>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</si>
  <si>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</si>
  <si>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</si>
  <si>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</si>
  <si>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</si>
  <si>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</si>
  <si>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</si>
  <si>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</si>
  <si>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</si>
  <si>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</si>
  <si>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</si>
  <si>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</si>
  <si>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</si>
  <si>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</si>
  <si>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</si>
  <si>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</si>
  <si>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</si>
  <si>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</si>
  <si>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</si>
  <si>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</si>
  <si>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</si>
  <si>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</si>
  <si>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</si>
  <si>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</si>
  <si>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</si>
  <si>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</si>
  <si>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</si>
  <si>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</si>
  <si>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</si>
  <si>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</si>
  <si>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</si>
  <si>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</si>
  <si>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</si>
  <si>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</si>
  <si>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</si>
  <si>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</si>
  <si>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</si>
  <si>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</si>
  <si>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</si>
  <si>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</si>
  <si>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</si>
  <si>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</si>
  <si>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</si>
  <si>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</si>
  <si>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</si>
  <si>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</si>
  <si>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</si>
  <si>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</si>
  <si>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</si>
  <si>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</si>
  <si>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</si>
  <si>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</si>
  <si>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</si>
  <si>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</si>
  <si>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</si>
  <si>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</si>
  <si>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</si>
  <si>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</si>
  <si>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</si>
  <si>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</si>
  <si>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</si>
  <si>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</si>
  <si>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</si>
  <si>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</si>
  <si>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</si>
  <si>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</si>
  <si>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</si>
  <si>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</si>
  <si>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</si>
  <si>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</si>
  <si>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</si>
  <si>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</si>
  <si>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</si>
  <si>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</si>
  <si>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</si>
  <si>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</si>
  <si>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</si>
  <si>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</si>
  <si>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</si>
  <si>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</si>
  <si>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</si>
  <si>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</si>
  <si>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</si>
  <si>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</si>
  <si>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</si>
  <si>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</si>
  <si>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</si>
  <si>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</si>
  <si>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</si>
  <si>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</si>
  <si>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</si>
  <si>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</si>
  <si>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</si>
  <si>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</si>
  <si>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</si>
  <si>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</si>
  <si>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</si>
  <si>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</si>
  <si>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</si>
  <si>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</si>
  <si>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</si>
  <si>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</si>
  <si>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</si>
  <si>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</si>
  <si>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</si>
  <si>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</si>
  <si>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</si>
  <si>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</si>
  <si>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</si>
  <si>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</si>
  <si>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</si>
  <si>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</si>
  <si>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</si>
  <si>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</si>
  <si>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</si>
  <si>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</si>
  <si>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</si>
  <si>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</si>
  <si>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</si>
  <si>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</si>
  <si>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</si>
  <si>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</si>
  <si>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</si>
  <si>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</si>
  <si>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</si>
  <si>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</si>
  <si>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</si>
  <si>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</si>
  <si>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</si>
  <si>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</si>
  <si>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</si>
  <si>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</si>
  <si>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</si>
  <si>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</si>
  <si>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</si>
  <si>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</si>
  <si>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</si>
  <si>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</si>
  <si>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</si>
  <si>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</si>
  <si>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</si>
  <si>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</si>
  <si>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</si>
  <si>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</si>
  <si>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</si>
  <si>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</si>
  <si>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</si>
  <si>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</si>
  <si>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</si>
  <si>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</si>
  <si>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</si>
  <si>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</si>
  <si>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</si>
  <si>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</si>
  <si>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</si>
  <si>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</si>
  <si>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</si>
  <si>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</si>
  <si>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</si>
  <si>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</si>
  <si>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</si>
  <si>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</si>
  <si>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</si>
  <si>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</si>
  <si>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</si>
  <si>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</si>
  <si>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</si>
  <si>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</si>
  <si>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</si>
  <si>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</si>
  <si>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</si>
  <si>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</si>
  <si>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</si>
  <si>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</si>
  <si>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</si>
  <si>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</si>
  <si>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</si>
  <si>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</si>
  <si>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</si>
  <si>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</si>
  <si>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</si>
  <si>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</si>
  <si>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</si>
  <si>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</si>
  <si>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</si>
  <si>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</si>
  <si>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</si>
  <si>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</si>
  <si>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</si>
  <si>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</si>
  <si>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</si>
  <si>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</si>
  <si>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</si>
  <si>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</si>
  <si>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</si>
  <si>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</si>
  <si>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</si>
  <si>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</si>
  <si>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</si>
  <si>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</si>
  <si>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</si>
  <si>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</si>
  <si>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</si>
  <si>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</si>
  <si>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</si>
  <si>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</si>
  <si>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</si>
  <si>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</si>
  <si>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</si>
  <si>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</si>
  <si>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</si>
  <si>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</si>
  <si>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</si>
  <si>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</si>
  <si>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</si>
  <si>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</si>
  <si>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</si>
  <si>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</si>
  <si>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</si>
  <si>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</si>
  <si>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</si>
  <si>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</si>
  <si>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</si>
  <si>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</si>
  <si>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</si>
  <si>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</si>
  <si>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</si>
  <si>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</si>
  <si>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</si>
  <si>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</si>
  <si>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</si>
  <si>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</si>
  <si>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</si>
  <si>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</si>
  <si>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</si>
  <si>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</si>
  <si>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</si>
  <si>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</si>
  <si>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</si>
  <si>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</si>
  <si>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</si>
  <si>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</si>
  <si>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</si>
  <si>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</si>
  <si>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</si>
  <si>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</si>
  <si>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</si>
  <si>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</si>
  <si>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</si>
  <si>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</si>
  <si>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</si>
  <si>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</si>
  <si>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</si>
  <si>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</si>
  <si>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</si>
  <si>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</si>
  <si>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</si>
  <si>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</si>
  <si>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</si>
  <si>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</si>
  <si>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</si>
  <si>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</si>
  <si>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</si>
  <si>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</si>
  <si>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</si>
  <si>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</si>
  <si>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</si>
  <si>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</si>
  <si>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</si>
  <si>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</si>
  <si>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</si>
  <si>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</si>
  <si>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</si>
  <si>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</si>
  <si>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</si>
  <si>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</si>
  <si>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</si>
  <si>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</si>
  <si>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</si>
  <si>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</si>
  <si>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</si>
  <si>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</si>
  <si>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</si>
  <si>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</si>
  <si>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</si>
  <si>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</si>
  <si>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</si>
  <si>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</si>
  <si>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</si>
  <si>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</si>
  <si>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</si>
  <si>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</si>
  <si>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</si>
  <si>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</si>
  <si>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</si>
  <si>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</si>
  <si>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</si>
  <si>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</si>
  <si>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</si>
  <si>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</si>
  <si>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</si>
  <si>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</si>
  <si>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</si>
  <si>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</si>
  <si>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</si>
  <si>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</si>
  <si>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</si>
  <si>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</si>
  <si>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</si>
  <si>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</si>
  <si>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</si>
  <si>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</si>
  <si>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</si>
  <si>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</si>
  <si>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</si>
  <si>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</si>
  <si>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</si>
  <si>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</si>
  <si>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</si>
  <si>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</si>
  <si>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</si>
  <si>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</si>
  <si>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</si>
  <si>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</si>
  <si>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</si>
  <si>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</si>
  <si>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</si>
  <si>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</si>
  <si>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</si>
  <si>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</si>
  <si>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</si>
  <si>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</si>
  <si>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</si>
  <si>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</si>
  <si>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</si>
  <si>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</si>
  <si>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</si>
  <si>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</si>
  <si>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</si>
  <si>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</si>
  <si>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</si>
  <si>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</si>
  <si>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</si>
  <si>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</si>
  <si>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</si>
  <si>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</si>
  <si>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</si>
  <si>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</si>
  <si>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</si>
  <si>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</si>
  <si>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</si>
  <si>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</si>
  <si>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</si>
  <si>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</si>
  <si>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</si>
  <si>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</si>
  <si>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</si>
  <si>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</si>
  <si>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</si>
  <si>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</si>
  <si>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</si>
  <si>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</si>
  <si>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</si>
  <si>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</si>
  <si>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</si>
  <si>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</si>
  <si>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</si>
  <si>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</si>
  <si>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</si>
  <si>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</si>
  <si>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</si>
  <si>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</si>
  <si>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</si>
  <si>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</si>
  <si>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</si>
  <si>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</si>
  <si>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</si>
  <si>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</si>
  <si>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</si>
  <si>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</si>
  <si>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</si>
  <si>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</si>
  <si>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</si>
  <si>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</si>
  <si>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</si>
  <si>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</si>
  <si>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</si>
  <si>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</si>
  <si>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</si>
  <si>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</si>
  <si>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</si>
  <si>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</si>
  <si>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</si>
  <si>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</si>
  <si>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</si>
  <si>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</si>
  <si>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</si>
  <si>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</si>
  <si>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</si>
  <si>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</si>
  <si>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</si>
  <si>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</si>
  <si>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</si>
  <si>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</si>
  <si>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</si>
  <si>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</si>
  <si>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</si>
  <si>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</si>
  <si>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</si>
  <si>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</si>
  <si>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</si>
  <si>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</si>
  <si>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</si>
  <si>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</si>
  <si>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</si>
  <si>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</si>
  <si>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</si>
  <si>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</si>
  <si>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</si>
  <si>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</si>
  <si>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</si>
  <si>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</si>
  <si>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</si>
  <si>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</si>
  <si>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</si>
  <si>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</si>
  <si>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</si>
  <si>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</si>
  <si>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</si>
  <si>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</si>
  <si>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</si>
  <si>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</si>
  <si>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</si>
  <si>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</si>
  <si>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</si>
  <si>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</si>
  <si>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</si>
  <si>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</si>
  <si>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</si>
  <si>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</si>
  <si>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</si>
  <si>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</si>
  <si>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</si>
  <si>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</si>
  <si>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</si>
  <si>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</si>
  <si>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</si>
  <si>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</si>
  <si>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</si>
  <si>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</si>
  <si>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</si>
  <si>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</si>
  <si>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</si>
  <si>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</si>
  <si>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</si>
  <si>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</si>
  <si>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</si>
  <si>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</si>
  <si>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</si>
  <si>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</si>
  <si>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</si>
  <si>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</si>
  <si>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</si>
  <si>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</si>
  <si>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</si>
  <si>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</si>
  <si>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</si>
  <si>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</si>
  <si>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</si>
  <si>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</si>
  <si>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</si>
  <si>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</si>
  <si>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</si>
  <si>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</si>
  <si>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</si>
  <si>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</si>
  <si>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</si>
  <si>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</si>
  <si>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</si>
  <si>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</si>
  <si>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</si>
  <si>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</si>
  <si>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</si>
  <si>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</si>
  <si>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</si>
  <si>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</si>
  <si>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</si>
  <si>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</si>
  <si>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</si>
  <si>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</si>
  <si>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</si>
  <si>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</si>
  <si>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</si>
  <si>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</si>
  <si>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</si>
  <si>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</si>
  <si>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</si>
  <si>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</si>
  <si>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</si>
  <si>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</si>
  <si>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</si>
  <si>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</si>
  <si>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</si>
  <si>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</si>
  <si>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</si>
  <si>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</si>
  <si>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</si>
  <si>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</si>
  <si>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</si>
  <si>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</si>
  <si>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</si>
  <si>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</si>
  <si>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</si>
  <si>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</si>
  <si>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</si>
  <si>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</si>
  <si>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</si>
  <si>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</si>
  <si>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</si>
  <si>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</si>
  <si>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</si>
  <si>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</si>
  <si>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</si>
  <si>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</si>
  <si>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</si>
  <si>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</si>
  <si>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</si>
  <si>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</si>
  <si>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</si>
  <si>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</si>
  <si>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</si>
  <si>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</si>
  <si>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</si>
  <si>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</si>
  <si>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</si>
  <si>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</si>
  <si>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</si>
  <si>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</si>
  <si>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</si>
  <si>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</si>
  <si>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</si>
  <si>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</si>
  <si>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</si>
  <si>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</si>
  <si>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</si>
  <si>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</si>
  <si>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</si>
  <si>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</si>
  <si>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</si>
  <si>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</si>
  <si>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</si>
  <si>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</si>
  <si>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</si>
  <si>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</si>
  <si>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</si>
  <si>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</si>
  <si>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</si>
  <si>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</si>
  <si>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</si>
  <si>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</si>
  <si>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</si>
  <si>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</si>
  <si>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</si>
  <si>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</si>
  <si>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</si>
  <si>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</si>
  <si>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</si>
  <si>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</si>
  <si>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</si>
  <si>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</si>
  <si>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</si>
  <si>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</si>
  <si>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</si>
  <si>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</si>
  <si>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</si>
  <si>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</si>
  <si>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</si>
  <si>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</si>
  <si>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</si>
  <si>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</si>
  <si>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</si>
  <si>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</si>
  <si>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</si>
  <si>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</si>
  <si>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</si>
  <si>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</si>
  <si>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</si>
  <si>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</si>
  <si>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</si>
  <si>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</si>
  <si>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</si>
  <si>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</si>
  <si>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</si>
  <si>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</si>
  <si>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</si>
  <si>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</si>
  <si>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</si>
  <si>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</si>
  <si>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</si>
  <si>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</si>
  <si>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</si>
  <si>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</si>
  <si>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</si>
  <si>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</si>
  <si>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</si>
  <si>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</si>
  <si>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</si>
  <si>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</si>
  <si>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</si>
  <si>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</si>
  <si>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</si>
  <si>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</si>
  <si>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</si>
  <si>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</si>
  <si>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</si>
  <si>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</si>
  <si>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</si>
  <si>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</si>
  <si>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</si>
  <si>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</si>
  <si>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</si>
  <si>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</si>
  <si>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</si>
  <si>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</si>
  <si>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</si>
  <si>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</si>
  <si>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</si>
  <si>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</si>
  <si>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</si>
  <si>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</si>
  <si>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</si>
  <si>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</si>
  <si>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</si>
  <si>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</si>
  <si>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</si>
  <si>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</si>
  <si>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</si>
  <si>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</si>
  <si>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</si>
  <si>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</si>
  <si>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</si>
  <si>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</si>
  <si>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</si>
  <si>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</si>
  <si>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</si>
  <si>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</si>
  <si>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</si>
  <si>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</si>
  <si>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</si>
  <si>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</si>
  <si>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</si>
  <si>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</si>
  <si>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</si>
  <si>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</si>
  <si>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</si>
  <si>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</si>
  <si>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</si>
  <si>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</si>
  <si>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</si>
  <si>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</si>
  <si>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</si>
  <si>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</si>
  <si>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</si>
  <si>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</si>
  <si>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</si>
  <si>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</si>
  <si>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</si>
  <si>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</si>
  <si>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</si>
  <si>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</si>
  <si>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</si>
  <si>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</si>
  <si>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</si>
  <si>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</si>
  <si>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</si>
  <si>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</si>
  <si>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</si>
  <si>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</si>
  <si>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</si>
  <si>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</si>
  <si>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</si>
  <si>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</si>
  <si>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</si>
  <si>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</si>
  <si>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</si>
  <si>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</si>
  <si>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</si>
  <si>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</si>
  <si>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</si>
  <si>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</si>
  <si>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</si>
  <si>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</si>
  <si>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</si>
  <si>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</si>
  <si>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</si>
  <si>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</si>
  <si>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</si>
  <si>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</si>
  <si>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</si>
  <si>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</si>
  <si>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</si>
  <si>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</si>
  <si>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</si>
  <si>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</si>
  <si>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</si>
  <si>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</si>
  <si>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</si>
  <si>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</si>
  <si>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</si>
  <si>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</si>
  <si>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</si>
  <si>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</si>
  <si>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</si>
  <si>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</si>
  <si>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</si>
  <si>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</si>
  <si>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</si>
  <si>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</si>
  <si>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</si>
  <si>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</si>
  <si>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</si>
  <si>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</si>
  <si>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</si>
  <si>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</si>
  <si>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</si>
  <si>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</si>
  <si>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</si>
  <si>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</si>
  <si>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</si>
  <si>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</si>
  <si>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</si>
  <si>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</si>
  <si>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</si>
  <si>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</si>
  <si>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</si>
  <si>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</si>
  <si>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</si>
  <si>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</si>
  <si>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</si>
  <si>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</si>
  <si>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</si>
  <si>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</si>
  <si>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</si>
  <si>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</si>
  <si>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</si>
  <si>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</si>
  <si>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</si>
  <si>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</si>
  <si>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</si>
  <si>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</si>
  <si>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</si>
  <si>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</si>
  <si>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</si>
  <si>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</si>
  <si>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</si>
  <si>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</si>
  <si>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</si>
  <si>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</si>
  <si>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</si>
  <si>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</si>
  <si>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</si>
  <si>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</si>
  <si>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</si>
  <si>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</si>
  <si>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</si>
  <si>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</si>
  <si>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</si>
  <si>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</si>
  <si>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</si>
  <si>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</si>
  <si>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</si>
  <si>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</si>
  <si>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</si>
  <si>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</si>
  <si>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</si>
  <si>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</si>
  <si>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</si>
  <si>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</si>
  <si>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</si>
  <si>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</si>
  <si>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</si>
  <si>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</si>
  <si>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</si>
  <si>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</si>
  <si>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</si>
  <si>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</si>
  <si>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</si>
  <si>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</si>
  <si>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</si>
  <si>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</si>
  <si>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</si>
  <si>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</si>
  <si>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</si>
  <si>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</si>
  <si>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</si>
  <si>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</si>
  <si>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</si>
  <si>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</si>
  <si>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</si>
  <si>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</si>
  <si>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</si>
  <si>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</si>
  <si>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</si>
  <si>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</si>
  <si>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</si>
  <si>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</si>
  <si>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</si>
  <si>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</si>
  <si>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</si>
  <si>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</si>
  <si>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</si>
  <si>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</si>
  <si>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</si>
  <si>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</si>
  <si>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</si>
  <si>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</si>
  <si>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</si>
  <si>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</si>
  <si>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</si>
  <si>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</si>
  <si>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</si>
  <si>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</si>
  <si>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</si>
  <si>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</si>
  <si>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</si>
  <si>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</si>
  <si>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</si>
  <si>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</si>
  <si>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</si>
  <si>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</si>
  <si>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</si>
  <si>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</si>
  <si>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</si>
  <si>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</si>
  <si>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</si>
  <si>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</si>
  <si>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</si>
  <si>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</si>
  <si>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</si>
  <si>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</si>
  <si>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</si>
  <si>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</si>
  <si>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</si>
  <si>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</si>
  <si>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</si>
  <si>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</si>
  <si>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</si>
  <si>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</si>
  <si>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</si>
  <si>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</si>
  <si>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</si>
  <si>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</si>
  <si>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</si>
  <si>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</si>
  <si>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</si>
  <si>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</si>
  <si>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</si>
  <si>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</si>
  <si>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</si>
  <si>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</si>
  <si>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</si>
  <si>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</si>
  <si>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</si>
  <si>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</si>
  <si>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</si>
  <si>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</si>
  <si>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</si>
  <si>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</si>
  <si>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</si>
  <si>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</si>
  <si>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</si>
  <si>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</si>
  <si>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</si>
  <si>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</si>
  <si>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</si>
  <si>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</si>
  <si>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</si>
  <si>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</si>
  <si>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</si>
  <si>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</si>
  <si>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</si>
  <si>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</si>
  <si>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</si>
  <si>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</si>
  <si>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</si>
  <si>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</si>
  <si>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</si>
  <si>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</si>
  <si>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</si>
  <si>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</si>
  <si>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</si>
  <si>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</si>
  <si>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</si>
  <si>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</si>
  <si>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</si>
  <si>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</si>
  <si>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</si>
  <si>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</si>
  <si>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</si>
  <si>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</si>
  <si>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</si>
  <si>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</si>
  <si>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</si>
  <si>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</si>
  <si>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</si>
  <si>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</si>
  <si>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</si>
  <si>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</si>
  <si>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</si>
  <si>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</si>
  <si>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</si>
  <si>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</si>
  <si>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</si>
  <si>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</si>
  <si>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</si>
  <si>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</si>
  <si>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</si>
  <si>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</si>
  <si>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</si>
  <si>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</si>
  <si>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</si>
  <si>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Ênio + Uanderson</t>
  </si>
  <si>
    <t>TVLN</t>
  </si>
  <si>
    <t>Dill</t>
  </si>
  <si>
    <t>Substituição de jacaré AMV Norte de TVL</t>
  </si>
  <si>
    <t>Elson</t>
  </si>
  <si>
    <t>Execução de solda - Condicionado à temperatura</t>
  </si>
  <si>
    <t>Marcos Euzébio</t>
  </si>
  <si>
    <t>Inspeção R7D</t>
  </si>
  <si>
    <t>Descarga de dormentes</t>
  </si>
  <si>
    <t>Maicon + Eder</t>
  </si>
  <si>
    <t>Posicionamento de trilho curto</t>
  </si>
  <si>
    <t>Francisco / Josimar</t>
  </si>
  <si>
    <t>Troca de jacaré AMV Norte de ZBO</t>
  </si>
  <si>
    <t>Victor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</si>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</sst>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T281" activePane="bottomRight" state="frozen"/>
      <selection pane="bottomRight" activeCell="BA281" sqref="BA28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/>
      <c r="BN281" s="14"/>
      <c r="BO281" s="160"/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12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1668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 hidden="1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1669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1670</v>
      </c>
      <c r="W304" s="168" t="s">
        <v>1671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300"/>
      <c r="AL304" s="300"/>
      <c r="AM304" s="300"/>
      <c r="AN304" s="300"/>
      <c r="AO304" s="280"/>
      <c r="AP304" s="281"/>
      <c r="AQ304" s="281"/>
      <c r="AR304" s="237"/>
      <c r="AS304" s="237"/>
      <c r="AT304" s="237"/>
      <c r="AU304" s="237"/>
      <c r="AV304" s="237"/>
      <c r="AW304" s="237"/>
      <c r="AX304" s="38"/>
      <c r="AY304" s="313"/>
      <c r="AZ304" s="13"/>
      <c r="BA304" s="71"/>
      <c r="BB304" s="10"/>
      <c r="BC304" s="70"/>
      <c r="BD304" s="70"/>
      <c r="BE304" s="11"/>
      <c r="BF304" s="282"/>
      <c r="BG304" s="15"/>
      <c r="BH304" s="16"/>
      <c r="BI304" s="16"/>
      <c r="BJ304" s="304"/>
      <c r="BK304" s="16"/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1594</v>
      </c>
      <c r="I305" s="168" t="s">
        <v>11</v>
      </c>
      <c r="J305" s="212">
        <v>74</v>
      </c>
      <c r="K305" s="212">
        <v>300.95600000000002</v>
      </c>
      <c r="L305" s="83" t="s">
        <v>11</v>
      </c>
      <c r="M305" s="199" t="s">
        <v>1069</v>
      </c>
      <c r="N305" s="199" t="s">
        <v>1594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1672</v>
      </c>
      <c r="W305" s="168" t="s">
        <v>1673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THESUL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THESUL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300.95600000000002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Produção e Intervalo</v>
      </c>
      <c r="BR305" s="18">
        <f t="shared" si="51"/>
        <v>0</v>
      </c>
      <c r="BS305" s="18">
        <f t="shared" si="52"/>
        <v>0</v>
      </c>
      <c r="BT305" s="220" t="str">
        <f t="shared" si="53"/>
        <v/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1674</v>
      </c>
      <c r="W306" s="168" t="s">
        <v>1673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Produção e Intervalo</v>
      </c>
      <c r="BR306" s="18">
        <f t="shared" si="51"/>
        <v>0</v>
      </c>
      <c r="BS306" s="18">
        <f t="shared" si="52"/>
        <v>0</v>
      </c>
      <c r="BT306" s="220" t="str">
        <f t="shared" si="53"/>
        <v/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804</v>
      </c>
      <c r="I307" s="168" t="s">
        <v>1135</v>
      </c>
      <c r="J307" s="212">
        <v>74</v>
      </c>
      <c r="K307" s="212">
        <v>290</v>
      </c>
      <c r="L307" s="83" t="s">
        <v>11</v>
      </c>
      <c r="M307" s="199" t="s">
        <v>732</v>
      </c>
      <c r="N307" s="199" t="s">
        <v>1542</v>
      </c>
      <c r="O307" s="168">
        <v>0.375</v>
      </c>
      <c r="P307" s="168">
        <v>4.1666666666666664E-2</v>
      </c>
      <c r="Q307" s="83">
        <v>210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1675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TCS2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TCS-TGR</v>
      </c>
      <c r="AN307" s="279" t="str">
        <f>IF(BS_CONTROLE[[#This Row],[SB]]=0, "-", BS_CONTROLE[[#This Row],[SB]])</f>
        <v>TCSTGR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290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1676</v>
      </c>
      <c r="X308" s="213" t="s">
        <v>374</v>
      </c>
      <c r="Y308" s="153" t="s">
        <v>377</v>
      </c>
      <c r="Z308" s="153"/>
      <c r="AA308" s="83" t="s">
        <v>1677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Produção e Intervalo</v>
      </c>
      <c r="BR308" s="18">
        <f t="shared" si="51"/>
        <v>0</v>
      </c>
      <c r="BS308" s="18">
        <f t="shared" si="52"/>
        <v>0</v>
      </c>
      <c r="BT308" s="220" t="str">
        <f t="shared" si="53"/>
        <v/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1678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Produção e Intervalo</v>
      </c>
      <c r="BR309" s="18">
        <f t="shared" si="51"/>
        <v>0</v>
      </c>
      <c r="BS309" s="18">
        <f t="shared" si="52"/>
        <v>0</v>
      </c>
      <c r="BT309" s="220" t="str">
        <f t="shared" si="53"/>
        <v/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1679</v>
      </c>
      <c r="W310" s="168" t="s">
        <v>1680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/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1681</v>
      </c>
      <c r="W311" s="168" t="s">
        <v>1673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/>
      <c r="AS311" s="38"/>
      <c r="AT311" s="38"/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415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417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419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421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4">D323&amp;B323</f>
        <v/>
      </c>
      <c r="B323" s="166"/>
      <c r="C323" s="8" t="str">
        <f>IF(BS_CONTROLE[[#This Row],[DATA]]="","",WEEKNUM(BS_CONTROLE[[#This Row],[DATA]]))</f>
        <v/>
      </c>
      <c r="D323" s="51"/>
      <c r="E323" s="314">
        <v>424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5">IF(AND(BR323&lt;1,BS323&lt;1),"Produção e Intervalo",IF(BR323&lt;1,"Intervalo",IF(BS323&lt;1,"Produção","Aderente")))</f>
        <v>Aderente</v>
      </c>
      <c r="BR323" s="18" t="str">
        <f t="shared" ref="BR323:BR386" si="56">IF(OR(B323="",F323=""),"*",AY323/P323)</f>
        <v>*</v>
      </c>
      <c r="BS323" s="18" t="str">
        <f t="shared" ref="BS323:BS386" si="57">IF(OR(B323="",F323=""),"*",BA323/Q323)</f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 t="str">
        <f t="shared" si="53"/>
        <v/>
      </c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426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/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si="53"/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429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ref="BT328:BT368" si="58">IF(BN328="","",SUBSTITUTE(BM328," ","")&amp;SUBSTITUTE(BN328," ",""))</f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433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435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5">
        <v>437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162" t="str">
        <f t="shared" ref="A345:A347" si="59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si="59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ref="A348:A411" si="60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1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2">IF(BN370="","",SUBSTITUTE(BM370," ","")&amp;SUBSTITUTE(BN370," ",""))</f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ref="A412:A446" si="63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3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M6:BM446 BN287:BO287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1682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1683</v>
      </c>
      <c r="E3" s="316" t="s">
        <v>1684</v>
      </c>
      <c r="F3" s="316" t="s">
        <v>1685</v>
      </c>
      <c r="G3" s="316" t="s">
        <v>1686</v>
      </c>
      <c r="H3" s="316" t="s">
        <v>1687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1688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1689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2" sqref="A403:H300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1690</v>
      </c>
      <c r="W1" s="390"/>
      <c r="X1" s="390"/>
      <c r="Y1" s="103"/>
    </row>
    <row r="2" spans="1:25" s="100" customFormat="1" ht="11.25" customHeight="1">
      <c r="A2" s="104" t="s">
        <v>1691</v>
      </c>
      <c r="B2" s="104" t="s">
        <v>1692</v>
      </c>
      <c r="C2" s="104" t="s">
        <v>7</v>
      </c>
      <c r="D2" s="105" t="s">
        <v>1177</v>
      </c>
      <c r="E2" s="105" t="s">
        <v>1178</v>
      </c>
      <c r="F2" s="105" t="s">
        <v>1693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1694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1880</v>
      </c>
      <c r="W8" s="111">
        <f ca="1">_xlfn.XLOOKUP(G8&amp;$W$2,BS_CONTROLE[CHAVE],BS_CONTROLE[Quantidade_11],"-")</f>
        <v>2312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1880</v>
      </c>
      <c r="W20" s="111">
        <f ca="1">_xlfn.XLOOKUP(G20&amp;$W$2,BS_CONTROLE[CHAVE],BS_CONTROLE[Quantidade_11],"-")</f>
        <v>2312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1248</v>
      </c>
      <c r="W27" s="111">
        <f ca="1">_xlfn.XLOOKUP(G27&amp;$W$2,BS_CONTROLE[CHAVE],BS_CONTROLE[Quantidade_11],"-")</f>
        <v>624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1880</v>
      </c>
      <c r="W39" s="111">
        <f ca="1">_xlfn.XLOOKUP(G39&amp;$W$2,BS_CONTROLE[CHAVE],BS_CONTROLE[Quantidade_11],"-")</f>
        <v>2312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1880</v>
      </c>
      <c r="W49" s="111">
        <f ca="1">_xlfn.XLOOKUP(G49&amp;$W$2,BS_CONTROLE[CHAVE],BS_CONTROLE[Quantidade_11],"-")</f>
        <v>2312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1880</v>
      </c>
      <c r="W59" s="111">
        <f ca="1">_xlfn.XLOOKUP(G59&amp;$W$2,BS_CONTROLE[CHAVE],BS_CONTROLE[Quantidade_11],"-")</f>
        <v>2312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289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1880</v>
      </c>
      <c r="W68" s="111">
        <f ca="1">_xlfn.XLOOKUP(G68&amp;$W$2,BS_CONTROLE[CHAVE],BS_CONTROLE[Quantidade_11],"-")</f>
        <v>2312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1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289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1248</v>
      </c>
      <c r="W75" s="111">
        <f ca="1">_xlfn.XLOOKUP(G75&amp;$W$2,BS_CONTROLE[CHAVE],BS_CONTROLE[Quantidade_11],"-")</f>
        <v>624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1880</v>
      </c>
      <c r="W85" s="111">
        <f ca="1">_xlfn.XLOOKUP(G85&amp;$W$2,BS_CONTROLE[CHAVE],BS_CONTROLE[Quantidade_11],"-")</f>
        <v>2312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1880</v>
      </c>
      <c r="W110" s="111">
        <f ca="1">_xlfn.XLOOKUP(G110&amp;$W$2,BS_CONTROLE[CHAVE],BS_CONTROLE[Quantidade_11],"-")</f>
        <v>2312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1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1248</v>
      </c>
      <c r="W121" s="111">
        <f ca="1">_xlfn.XLOOKUP(G121&amp;$W$2,BS_CONTROLE[CHAVE],BS_CONTROLE[Quantidade_11],"-")</f>
        <v>624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1880</v>
      </c>
      <c r="W138" s="111">
        <f ca="1">_xlfn.XLOOKUP(G138&amp;$W$2,BS_CONTROLE[CHAVE],BS_CONTROLE[Quantidade_11],"-")</f>
        <v>2312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1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1248</v>
      </c>
      <c r="W145" s="111">
        <f ca="1">_xlfn.XLOOKUP(G145&amp;$W$2,BS_CONTROLE[CHAVE],BS_CONTROLE[Quantidade_11],"-")</f>
        <v>624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1880</v>
      </c>
      <c r="W171" s="111">
        <f ca="1">_xlfn.XLOOKUP(G171&amp;$W$2,BS_CONTROLE[CHAVE],BS_CONTROLE[Quantidade_11],"-")</f>
        <v>2312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1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</v>
      </c>
      <c r="X182" s="111">
        <f ca="1">_xlfn.XLOOKUP(G182&amp;$X$2,BS_CONTROLE[CHAVE],BS_CONTROLE[Quantidade_11],"-")</f>
        <v>47510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1880</v>
      </c>
      <c r="W188" s="111">
        <f ca="1">_xlfn.XLOOKUP(G188&amp;$W$2,BS_CONTROLE[CHAVE],BS_CONTROLE[Quantidade_11],"-")</f>
        <v>2312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>
        <f ca="1">_xlfn.XLOOKUP(G195&amp;$W$2,BS_CONTROLE[CHAVE],BS_CONTROLE[Quantidade_11],"-")</f>
        <v>1</v>
      </c>
      <c r="X195" s="111">
        <f ca="1">_xlfn.XLOOKUP(G195&amp;$X$2,BS_CONTROLE[CHAVE],BS_CONTROLE[Quantidade_11],"-")</f>
        <v>47510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1880</v>
      </c>
      <c r="W207" s="111">
        <f ca="1">_xlfn.XLOOKUP(G207&amp;$W$2,BS_CONTROLE[CHAVE],BS_CONTROLE[Quantidade_11],"-")</f>
        <v>2312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1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1248</v>
      </c>
      <c r="W225" s="111">
        <f ca="1">_xlfn.XLOOKUP(G225&amp;$W$2,BS_CONTROLE[CHAVE],BS_CONTROLE[Quantidade_11],"-")</f>
        <v>624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1880</v>
      </c>
      <c r="W228" s="111">
        <f ca="1">_xlfn.XLOOKUP(G228&amp;$W$2,BS_CONTROLE[CHAVE],BS_CONTROLE[Quantidade_11],"-")</f>
        <v>2312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1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289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1880</v>
      </c>
      <c r="W261" s="111">
        <f ca="1">_xlfn.XLOOKUP(G261&amp;$W$2,BS_CONTROLE[CHAVE],BS_CONTROLE[Quantidade_11],"-")</f>
        <v>2312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1248</v>
      </c>
      <c r="W264" s="111">
        <f ca="1">_xlfn.XLOOKUP(G264&amp;$W$2,BS_CONTROLE[CHAVE],BS_CONTROLE[Quantidade_11],"-")</f>
        <v>624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289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1</v>
      </c>
      <c r="X289" s="111">
        <f ca="1">_xlfn.XLOOKUP(G289&amp;$X$2,BS_CONTROLE[CHAVE],BS_CONTROLE[Quantidade_11],"-")</f>
        <v>47510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1880</v>
      </c>
      <c r="W296" s="111">
        <f ca="1">_xlfn.XLOOKUP(G296&amp;$W$2,BS_CONTROLE[CHAVE],BS_CONTROLE[Quantidade_11],"-")</f>
        <v>2312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1248</v>
      </c>
      <c r="W299" s="111">
        <f ca="1">_xlfn.XLOOKUP(G299&amp;$W$2,BS_CONTROLE[CHAVE],BS_CONTROLE[Quantidade_11],"-")</f>
        <v>624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>
        <f ca="1">_xlfn.XLOOKUP(G319&amp;$W$2,BS_CONTROLE[CHAVE],BS_CONTROLE[Quantidade_11],"-")</f>
        <v>1</v>
      </c>
      <c r="X319" s="111">
        <f ca="1">_xlfn.XLOOKUP(G319&amp;$X$2,BS_CONTROLE[CHAVE],BS_CONTROLE[Quantidade_11],"-")</f>
        <v>47510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1880</v>
      </c>
      <c r="W328" s="111">
        <f ca="1">_xlfn.XLOOKUP(G328&amp;$W$2,BS_CONTROLE[CHAVE],BS_CONTROLE[Quantidade_11],"-")</f>
        <v>2312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1248</v>
      </c>
      <c r="W331" s="111">
        <f ca="1">_xlfn.XLOOKUP(G331&amp;$W$2,BS_CONTROLE[CHAVE],BS_CONTROLE[Quantidade_11],"-")</f>
        <v>624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1</v>
      </c>
      <c r="W335" s="111" t="str">
        <f ca="1">_xlfn.XLOOKUP(G335&amp;$W$2,BS_CONTROLE[CHAVE],BS_CONTROLE[Quantidade_11],"-")</f>
        <v>-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 t="str">
        <f ca="1">_xlfn.XLOOKUP(G342&amp;$W$2,BS_CONTROLE[CHAVE],BS_CONTROLE[Quantidade_11],"-")</f>
        <v>-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 t="str">
        <f ca="1">_xlfn.XLOOKUP(G346&amp;$V$2,BS_CONTROLE[CHAVE],BS_CONTROLE[Quantidade_11],"-")</f>
        <v>-</v>
      </c>
      <c r="W346" s="111">
        <f ca="1">_xlfn.XLOOKUP(G346&amp;$W$2,BS_CONTROLE[CHAVE],BS_CONTROLE[Quantidade_11],"-")</f>
        <v>1</v>
      </c>
      <c r="X346" s="111">
        <f ca="1">_xlfn.XLOOKUP(G346&amp;$X$2,BS_CONTROLE[CHAVE],BS_CONTROLE[Quantidade_11],"-")</f>
        <v>47510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1880</v>
      </c>
      <c r="W354" s="111">
        <f ca="1">_xlfn.XLOOKUP(G354&amp;$W$2,BS_CONTROLE[CHAVE],BS_CONTROLE[Quantidade_11],"-")</f>
        <v>2312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1248</v>
      </c>
      <c r="W360" s="111">
        <f ca="1">_xlfn.XLOOKUP(G360&amp;$W$2,BS_CONTROLE[CHAVE],BS_CONTROLE[Quantidade_11],"-")</f>
        <v>624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0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 t="str">
        <f ca="1">_xlfn.XLOOKUP(G368&amp;$V$2,BS_CONTROLE[CHAVE],BS_CONTROLE[Quantidade_11],"-")</f>
        <v>-</v>
      </c>
      <c r="W368" s="111">
        <f ca="1">_xlfn.XLOOKUP(G368&amp;$W$2,BS_CONTROLE[CHAVE],BS_CONTROLE[Quantidade_11],"-")</f>
        <v>1</v>
      </c>
      <c r="X368" s="111">
        <f ca="1">_xlfn.XLOOKUP(G368&amp;$X$2,BS_CONTROLE[CHAVE],BS_CONTROLE[Quantidade_11],"-")</f>
        <v>47510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1880</v>
      </c>
      <c r="W370" s="111">
        <f ca="1">_xlfn.XLOOKUP(G370&amp;$W$2,BS_CONTROLE[CHAVE],BS_CONTROLE[Quantidade_11],"-")</f>
        <v>2312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1248</v>
      </c>
      <c r="W373" s="111">
        <f ca="1">_xlfn.XLOOKUP(G373&amp;$W$2,BS_CONTROLE[CHAVE],BS_CONTROLE[Quantidade_11],"-")</f>
        <v>624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1</v>
      </c>
      <c r="X374" s="111">
        <f ca="1">_xlfn.XLOOKUP(G374&amp;$X$2,BS_CONTROLE[CHAVE],BS_CONTROLE[Quantidade_11],"-")</f>
        <v>47510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1880</v>
      </c>
      <c r="W379" s="111">
        <f ca="1">_xlfn.XLOOKUP(G379&amp;$W$2,BS_CONTROLE[CHAVE],BS_CONTROLE[Quantidade_11],"-")</f>
        <v>2312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1248</v>
      </c>
      <c r="W385" s="111">
        <f ca="1">_xlfn.XLOOKUP(G385&amp;$W$2,BS_CONTROLE[CHAVE],BS_CONTROLE[Quantidade_11],"-")</f>
        <v>624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1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1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 t="str">
        <f ca="1">_xlfn.XLOOKUP(G390&amp;$W$2,BS_CONTROLE[CHAVE],BS_CONTROLE[Quantidade_11],"-")</f>
        <v>-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>
        <f ca="1">_xlfn.XLOOKUP(G393&amp;$V$2,BS_CONTROLE[CHAVE],BS_CONTROLE[Quantidade_11],"-")</f>
        <v>289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>
        <f ca="1">_xlfn.XLOOKUP(G394&amp;$V$2,BS_CONTROLE[CHAVE],BS_CONTROLE[Quantidade_11],"-")</f>
        <v>1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>
        <f ca="1">_xlfn.XLOOKUP(G396&amp;$V$2,BS_CONTROLE[CHAVE],BS_CONTROLE[Quantidade_11],"-")</f>
        <v>1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1248</v>
      </c>
      <c r="W399" s="111">
        <f ca="1">_xlfn.XLOOKUP(G399&amp;$W$2,BS_CONTROLE[CHAVE],BS_CONTROLE[Quantidade_11],"-")</f>
        <v>624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OPORTUNIDADE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>
        <f ca="1">_xlfn.XLOOKUP(G401&amp;$V$2,BS_CONTROLE[CHAVE],BS_CONTROLE[Quantidade_11],"-")</f>
        <v>1</v>
      </c>
      <c r="W401" s="111" t="str">
        <f ca="1">_xlfn.XLOOKUP(G401&amp;$W$2,BS_CONTROLE[CHAVE],BS_CONTROLE[Quantidade_11],"-")</f>
        <v>-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OPORTUNIDADE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OPORTUNIDADE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THESUL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THESUL</v>
      </c>
      <c r="M403" s="110">
        <f>IF(FN_MC!J305="","*",FN_MC!J305)</f>
        <v>74</v>
      </c>
      <c r="N403" s="291">
        <f>IF(FN_MC!K305="","*",FN_MC!K305)</f>
        <v>300.95600000000002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>
      <c r="A404" s="108" t="str">
        <f>IF(FN_MC!Y306="","*",FN_MC!Y306)</f>
        <v>OPORTUNIDADE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>
        <f ca="1">_xlfn.XLOOKUP(G404&amp;$V$2,BS_CONTROLE[CHAVE],BS_CONTROLE[Quantidade_11],"-")</f>
        <v>2</v>
      </c>
      <c r="W404" s="111" t="str">
        <f ca="1">_xlfn.XLOOKUP(G404&amp;$W$2,BS_CONTROLE[CHAVE],BS_CONTROLE[Quantidade_11],"-")</f>
        <v>-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OPORTUNIDADE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TCS2</v>
      </c>
      <c r="J405" s="109" t="str">
        <f>IF(FN_MC!I307="","*",FN_MC!I307)</f>
        <v>TGR2</v>
      </c>
      <c r="K405" s="109" t="str">
        <f>IF(FN_MC!M307="","*",FN_MC!M307)</f>
        <v>TCS-TGR</v>
      </c>
      <c r="L405" s="328" t="str">
        <f>IF(FN_MC!N307="","*",FN_MC!N307)</f>
        <v>TCSTGR</v>
      </c>
      <c r="M405" s="110">
        <f>IF(FN_MC!J307="","*",FN_MC!J307)</f>
        <v>74</v>
      </c>
      <c r="N405" s="291">
        <f>IF(FN_MC!K307="","*",FN_MC!K307)</f>
        <v>290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210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>
        <f ca="1">_xlfn.XLOOKUP(G405&amp;$V$2,BS_CONTROLE[CHAVE],BS_CONTROLE[Quantidade_11],"-")</f>
        <v>289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OPORTUNIDADE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>
      <c r="A407" s="108" t="str">
        <f>IF(FN_MC!Y309="","*",FN_MC!Y309)</f>
        <v>OPORTUNIDADE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>
        <f ca="1">_xlfn.XLOOKUP(G407&amp;$V$2,BS_CONTROLE[CHAVE],BS_CONTROLE[Quantidade_11],"-")</f>
        <v>1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IF(FN_MC!Y310="","*",FN_MC!Y310)</f>
        <v>OPORTUNIDADE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>
      <c r="A409" s="108" t="str">
        <f>IF(FN_MC!Y311="","*",FN_MC!Y311)</f>
        <v>OPORTUNIDADE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*</v>
      </c>
      <c r="C431" s="108" t="str">
        <f>IF(FN_MC!Z334="","*",FN_MC!Z334)</f>
        <v>*</v>
      </c>
      <c r="D431" s="109" t="str">
        <f>IF(FN_MC!S334="","*",FN_MC!S334)</f>
        <v>-</v>
      </c>
      <c r="E431" s="109" t="str">
        <f>IF(FN_MC!T334="","*",FN_MC!T334)</f>
        <v>-</v>
      </c>
      <c r="F431" s="109" t="str">
        <f>IF(FN_MC!B334="","*",FN_MC!B334)</f>
        <v>*</v>
      </c>
      <c r="G431" s="109" t="str">
        <f>IF(FN_MC!D334="","*",FN_MC!D334)</f>
        <v>*</v>
      </c>
      <c r="H431" s="109" t="str">
        <f>IF(FN_MC!F334="","*",FN_MC!F334)</f>
        <v>*</v>
      </c>
      <c r="I431" s="109" t="str">
        <f>IF(FN_MC!H334="","*",FN_MC!H334)</f>
        <v>*</v>
      </c>
      <c r="J431" s="109" t="str">
        <f>IF(FN_MC!I334="","*",FN_MC!I334)</f>
        <v>*</v>
      </c>
      <c r="K431" s="109" t="str">
        <f>IF(FN_MC!M334="","*",FN_MC!M334)</f>
        <v>-</v>
      </c>
      <c r="L431" s="328" t="str">
        <f>IF(FN_MC!N334="","*",FN_MC!N334)</f>
        <v>-</v>
      </c>
      <c r="M431" s="110" t="str">
        <f>IF(FN_MC!J334="","*",FN_MC!J334)</f>
        <v>*</v>
      </c>
      <c r="N431" s="291" t="str">
        <f>IF(FN_MC!K334="","*",FN_MC!K334)</f>
        <v>*</v>
      </c>
      <c r="O431" s="291" t="str">
        <f>IF(FN_MC!L334="","*",FN_MC!L334)</f>
        <v>-</v>
      </c>
      <c r="P431" s="110"/>
      <c r="Q431" s="127" t="str">
        <f>IF(FN_MC!O334="","*",FN_MC!O334)</f>
        <v>*</v>
      </c>
      <c r="R431" s="127" t="str">
        <f>IF(FN_MC!P334="","*",FN_MC!P334)</f>
        <v>*</v>
      </c>
      <c r="S431" s="109" t="str">
        <f>IF(FN_MC!Q334="","*",CONCATENATE(FN_MC!Q334," ",FN_MC!R334))</f>
        <v>*</v>
      </c>
      <c r="T431" s="109" t="str">
        <f>IF(FN_MC!V334="","*",FN_MC!V334)</f>
        <v>*</v>
      </c>
      <c r="U431" s="109" t="str">
        <f>IF(FN_MC!W334="","*",FN_MC!W334)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-</v>
      </c>
      <c r="E433" s="109" t="str">
        <f>IF(FN_MC!T336="","*",FN_MC!T336)</f>
        <v>-</v>
      </c>
      <c r="F433" s="109" t="str">
        <f>IF(FN_MC!B336="","*",FN_MC!B336)</f>
        <v>*</v>
      </c>
      <c r="G433" s="109" t="str">
        <f>IF(FN_MC!D336="","*",FN_MC!D336)</f>
        <v>*</v>
      </c>
      <c r="H433" s="109" t="str">
        <f>IF(FN_MC!F336="","*",FN_MC!F336)</f>
        <v>*</v>
      </c>
      <c r="I433" s="109" t="str">
        <f>IF(FN_MC!H336="","*",FN_MC!H336)</f>
        <v>*</v>
      </c>
      <c r="J433" s="109" t="str">
        <f>IF(FN_MC!I336="","*",FN_MC!I336)</f>
        <v>*</v>
      </c>
      <c r="K433" s="109" t="str">
        <f>IF(FN_MC!M336="","*",FN_MC!M336)</f>
        <v>-</v>
      </c>
      <c r="L433" s="328" t="str">
        <f>IF(FN_MC!N336="","*",FN_MC!N336)</f>
        <v>-</v>
      </c>
      <c r="M433" s="110" t="str">
        <f>IF(FN_MC!J336="","*",FN_MC!J336)</f>
        <v>*</v>
      </c>
      <c r="N433" s="291" t="str">
        <f>IF(FN_MC!K336="","*",FN_MC!K336)</f>
        <v>*</v>
      </c>
      <c r="O433" s="291" t="str">
        <f>IF(FN_MC!L336="","*",FN_MC!L336)</f>
        <v>-</v>
      </c>
      <c r="P433" s="110"/>
      <c r="Q433" s="127" t="str">
        <f>IF(FN_MC!O336="","*",FN_MC!O336)</f>
        <v>*</v>
      </c>
      <c r="R433" s="127" t="str">
        <f>IF(FN_MC!P336="","*",FN_MC!P336)</f>
        <v>*</v>
      </c>
      <c r="S433" s="109" t="str">
        <f>IF(FN_MC!Q336="","*",CONCATENATE(FN_MC!Q336," ",FN_MC!R336))</f>
        <v>*</v>
      </c>
      <c r="T433" s="109" t="str">
        <f>IF(FN_MC!V336="","*",FN_MC!V336)</f>
        <v>*</v>
      </c>
      <c r="U433" s="109" t="str">
        <f>IF(FN_MC!W336="","*",FN_MC!W336)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1695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1696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1697</v>
      </c>
      <c r="C4" s="321" t="s">
        <v>1698</v>
      </c>
      <c r="D4" s="321" t="s">
        <v>1699</v>
      </c>
      <c r="E4" s="321" t="s">
        <v>1700</v>
      </c>
      <c r="F4" s="321" t="s">
        <v>545</v>
      </c>
      <c r="G4" s="321" t="s">
        <v>1701</v>
      </c>
      <c r="H4" s="187"/>
    </row>
    <row r="5" spans="1:8" ht="43.5">
      <c r="A5" s="187"/>
      <c r="B5" s="322" t="s">
        <v>1702</v>
      </c>
      <c r="C5" s="322">
        <v>309525</v>
      </c>
      <c r="D5" s="322" t="s">
        <v>1703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1704</v>
      </c>
      <c r="C6" s="322">
        <v>256875</v>
      </c>
      <c r="D6" s="322" t="s">
        <v>1705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1706</v>
      </c>
      <c r="C7" s="322">
        <v>257278</v>
      </c>
      <c r="D7" s="322" t="s">
        <v>1707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1708</v>
      </c>
      <c r="C8" s="322">
        <v>261794</v>
      </c>
      <c r="D8" s="322" t="s">
        <v>1709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1710</v>
      </c>
      <c r="C9" s="322">
        <v>257033</v>
      </c>
      <c r="D9" s="322" t="s">
        <v>1711</v>
      </c>
      <c r="E9" s="322" t="s">
        <v>240</v>
      </c>
      <c r="F9" s="322" t="s">
        <v>732</v>
      </c>
      <c r="G9" s="322" t="s">
        <v>1712</v>
      </c>
      <c r="H9" s="187"/>
    </row>
    <row r="10" spans="1:8" ht="43.5">
      <c r="A10" s="187"/>
      <c r="B10" s="322" t="s">
        <v>1713</v>
      </c>
      <c r="C10" s="322">
        <v>396578</v>
      </c>
      <c r="D10" s="322" t="s">
        <v>1714</v>
      </c>
      <c r="E10" s="322" t="s">
        <v>240</v>
      </c>
      <c r="F10" s="322" t="s">
        <v>732</v>
      </c>
      <c r="G10" s="322" t="s">
        <v>1712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1715</v>
      </c>
      <c r="C2" s="95" t="s">
        <v>1162</v>
      </c>
      <c r="D2" s="95" t="s">
        <v>1164</v>
      </c>
      <c r="E2" s="95" t="s">
        <v>1716</v>
      </c>
      <c r="F2" s="95" t="s">
        <v>1717</v>
      </c>
      <c r="G2" s="95" t="s">
        <v>1718</v>
      </c>
      <c r="H2" s="95" t="s">
        <v>1719</v>
      </c>
      <c r="I2" s="95" t="s">
        <v>1720</v>
      </c>
      <c r="J2" s="95" t="s">
        <v>1721</v>
      </c>
      <c r="K2" s="130" t="s">
        <v>1722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THESUL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TCS2</v>
      </c>
      <c r="F304" s="136" t="str">
        <f>IF(FN_MC!M307="","*",FN_MC!M307)</f>
        <v>TCS-TGR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*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 t="str">
        <f>IF(FN_MC!B316="","*",FN_MC!B316)</f>
        <v>*</v>
      </c>
      <c r="D313" s="120" t="str">
        <f>IF(FN_MC!D316="","*",FN_MC!D316)</f>
        <v>*</v>
      </c>
      <c r="E313" s="120" t="str">
        <f>IF(FN_MC!H316="","*",FN_MC!H316)</f>
        <v>*</v>
      </c>
      <c r="F313" s="136" t="str">
        <f>IF(FN_MC!M316="","*",FN_MC!M316)</f>
        <v>-</v>
      </c>
      <c r="G313" s="120" t="str">
        <f>IF(FN_MC!I316="","*",FN_MC!I316)</f>
        <v>*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 t="str">
        <f>IF(FN_MC!B318="","*",FN_MC!B318)</f>
        <v>*</v>
      </c>
      <c r="D315" s="120" t="str">
        <f>IF(FN_MC!D318="","*",FN_MC!D318)</f>
        <v>*</v>
      </c>
      <c r="E315" s="120" t="str">
        <f>IF(FN_MC!H318="","*",FN_MC!H318)</f>
        <v>*</v>
      </c>
      <c r="F315" s="136" t="str">
        <f>IF(FN_MC!M318="","*",FN_MC!M318)</f>
        <v>-</v>
      </c>
      <c r="G315" s="120" t="str">
        <f>IF(FN_MC!I318="","*",FN_MC!I318)</f>
        <v>*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 t="str">
        <f>IF(FN_MC!B320="","*",FN_MC!B320)</f>
        <v>*</v>
      </c>
      <c r="D317" s="120" t="str">
        <f>IF(FN_MC!D320="","*",FN_MC!D320)</f>
        <v>*</v>
      </c>
      <c r="E317" s="120" t="str">
        <f>IF(FN_MC!H320="","*",FN_MC!H320)</f>
        <v>*</v>
      </c>
      <c r="F317" s="136" t="str">
        <f>IF(FN_MC!M320="","*",FN_MC!M320)</f>
        <v>-</v>
      </c>
      <c r="G317" s="120" t="str">
        <f>IF(FN_MC!I320="","*",FN_MC!I320)</f>
        <v>*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 t="str">
        <f>IF(FN_MC!B323="","*",FN_MC!B323)</f>
        <v>*</v>
      </c>
      <c r="D320" s="120" t="str">
        <f>IF(FN_MC!D323="","*",FN_MC!D323)</f>
        <v>*</v>
      </c>
      <c r="E320" s="120" t="str">
        <f>IF(FN_MC!H323="","*",FN_MC!H323)</f>
        <v>*</v>
      </c>
      <c r="F320" s="136" t="str">
        <f>IF(FN_MC!M323="","*",FN_MC!M323)</f>
        <v>-</v>
      </c>
      <c r="G320" s="120" t="str">
        <f>IF(FN_MC!I323="","*",FN_MC!I323)</f>
        <v>*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 t="str">
        <f>IF(FN_MC!B325="","*",FN_MC!B325)</f>
        <v>*</v>
      </c>
      <c r="D322" s="120" t="str">
        <f>IF(FN_MC!D325="","*",FN_MC!D325)</f>
        <v>*</v>
      </c>
      <c r="E322" s="120" t="str">
        <f>IF(FN_MC!H325="","*",FN_MC!H325)</f>
        <v>*</v>
      </c>
      <c r="F322" s="136" t="str">
        <f>IF(FN_MC!M325="","*",FN_MC!M325)</f>
        <v>-</v>
      </c>
      <c r="G322" s="120" t="str">
        <f>IF(FN_MC!I325="","*",FN_MC!I325)</f>
        <v>*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 t="str">
        <f>IF(FN_MC!B328="","*",FN_MC!B328)</f>
        <v>*</v>
      </c>
      <c r="D325" s="120" t="str">
        <f>IF(FN_MC!D328="","*",FN_MC!D328)</f>
        <v>*</v>
      </c>
      <c r="E325" s="120" t="str">
        <f>IF(FN_MC!H328="","*",FN_MC!H328)</f>
        <v>*</v>
      </c>
      <c r="F325" s="136" t="str">
        <f>IF(FN_MC!M328="","*",FN_MC!M328)</f>
        <v>-</v>
      </c>
      <c r="G325" s="120" t="str">
        <f>IF(FN_MC!I328="","*",FN_MC!I328)</f>
        <v>*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*</v>
      </c>
      <c r="E329" s="120" t="str">
        <f>IF(FN_MC!H332="","*",FN_MC!H332)</f>
        <v>*</v>
      </c>
      <c r="F329" s="136" t="str">
        <f>IF(FN_MC!M332="","*",FN_MC!M332)</f>
        <v>-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 t="str">
        <f>IF(FN_MC!B334="","*",FN_MC!B334)</f>
        <v>*</v>
      </c>
      <c r="D331" s="120" t="str">
        <f>IF(FN_MC!D334="","*",FN_MC!D334)</f>
        <v>*</v>
      </c>
      <c r="E331" s="120" t="str">
        <f>IF(FN_MC!H334="","*",FN_MC!H334)</f>
        <v>*</v>
      </c>
      <c r="F331" s="136" t="str">
        <f>IF(FN_MC!M334="","*",FN_MC!M334)</f>
        <v>-</v>
      </c>
      <c r="G331" s="120" t="str">
        <f>IF(FN_MC!I334="","*",FN_MC!I334)</f>
        <v>*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 t="str">
        <f>IF(FN_MC!B336="","*",FN_MC!B336)</f>
        <v>*</v>
      </c>
      <c r="D333" s="120" t="str">
        <f>IF(FN_MC!D336="","*",FN_MC!D336)</f>
        <v>*</v>
      </c>
      <c r="E333" s="120" t="str">
        <f>IF(FN_MC!H336="","*",FN_MC!H336)</f>
        <v>*</v>
      </c>
      <c r="F333" s="136" t="str">
        <f>IF(FN_MC!M336="","*",FN_MC!M336)</f>
        <v>-</v>
      </c>
      <c r="G333" s="120" t="str">
        <f>IF(FN_MC!I336="","*",FN_MC!I336)</f>
        <v>*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1723</v>
      </c>
      <c r="D5" s="394"/>
      <c r="E5" s="394"/>
      <c r="F5" s="394"/>
      <c r="G5" s="394"/>
      <c r="H5" s="394"/>
      <c r="I5" s="394"/>
      <c r="J5" s="395"/>
      <c r="K5" s="396" t="s">
        <v>1724</v>
      </c>
      <c r="L5" s="397"/>
      <c r="M5" s="397"/>
      <c r="N5" s="397"/>
      <c r="O5" s="398" t="s">
        <v>1725</v>
      </c>
      <c r="P5" s="399"/>
      <c r="Q5" s="400"/>
    </row>
    <row r="6" spans="1:17" s="93" customFormat="1" ht="15.75" customHeight="1">
      <c r="A6" s="87" t="s">
        <v>1693</v>
      </c>
      <c r="B6" s="94" t="s">
        <v>1692</v>
      </c>
      <c r="C6" s="95" t="s">
        <v>1177</v>
      </c>
      <c r="D6" s="96" t="s">
        <v>1178</v>
      </c>
      <c r="E6" s="95" t="s">
        <v>1726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1727</v>
      </c>
      <c r="M6" s="138" t="s">
        <v>30</v>
      </c>
      <c r="N6" s="139" t="s">
        <v>1172</v>
      </c>
      <c r="O6" s="241" t="s">
        <v>1215</v>
      </c>
      <c r="P6" s="152"/>
      <c r="Q6" s="188" t="s">
        <v>1728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12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THESUL</v>
      </c>
      <c r="G392" s="99" t="str">
        <f>IF(FN_MC!M305="","*",FN_MC!M305)</f>
        <v>TRC-THE</v>
      </c>
      <c r="H392" s="149">
        <f>IF(FN_MC!K305="","*",FN_MC!K305)</f>
        <v>300.95600000000002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THESUL</v>
      </c>
      <c r="L392" s="140" t="str">
        <f>IF(FN_MC!AM305="","*",FN_MC!AM305)</f>
        <v>TRC-THE</v>
      </c>
      <c r="M392" s="140">
        <f>IF(FN_MC!AP305="","*",FN_MC!AP305)</f>
        <v>300.95600000000002</v>
      </c>
      <c r="N392" s="140" t="str">
        <f>IF(FN_MC!AM305="","*",FN_MC!AM305)</f>
        <v>TRC-THE</v>
      </c>
      <c r="O392" s="169" t="str">
        <f>IF(FN_MC!BH305="","*",FN_MC!BH305)</f>
        <v>*</v>
      </c>
      <c r="P392" s="90"/>
      <c r="Q392" s="144" t="str">
        <f>IF($A$2=1,IF(FN_MC!BJ305="","*",FN_MC!BJ305),IF(FN_MC!BK305="","*",FN_MC!BK305))</f>
        <v>*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 t="str">
        <f>IF(FN_MC!BH306="","*",FN_MC!BH306)</f>
        <v>*</v>
      </c>
      <c r="P393" s="90"/>
      <c r="Q393" s="144" t="str">
        <f>IF($A$2=1,IF(FN_MC!BJ306="","*",FN_MC!BJ306),IF(FN_MC!BK306="","*",FN_MC!BK306))</f>
        <v>*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TCS2</v>
      </c>
      <c r="G394" s="99" t="str">
        <f>IF(FN_MC!M307="","*",FN_MC!M307)</f>
        <v>TCS-TGR</v>
      </c>
      <c r="H394" s="149">
        <f>IF(FN_MC!K307="","*",FN_MC!K307)</f>
        <v>290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TCS2</v>
      </c>
      <c r="L394" s="140" t="str">
        <f>IF(FN_MC!AM307="","*",FN_MC!AM307)</f>
        <v>TCS-TGR</v>
      </c>
      <c r="M394" s="140">
        <f>IF(FN_MC!AP307="","*",FN_MC!AP307)</f>
        <v>290</v>
      </c>
      <c r="N394" s="140" t="str">
        <f>IF(FN_MC!AM307="","*",FN_MC!AM307)</f>
        <v>TCS-TGR</v>
      </c>
      <c r="O394" s="169" t="str">
        <f>IF(FN_MC!BH307="","*",FN_MC!BH307)</f>
        <v>*</v>
      </c>
      <c r="P394" s="90"/>
      <c r="Q394" s="144" t="str">
        <f>IF($A$2=1,IF(FN_MC!BJ307="","*",FN_MC!BJ307),IF(FN_MC!BK307="","*",FN_MC!BK307))</f>
        <v>*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 t="str">
        <f>IF(FN_MC!BH308="","*",FN_MC!BH308)</f>
        <v>*</v>
      </c>
      <c r="P395" s="90"/>
      <c r="Q395" s="144" t="str">
        <f>IF($A$2=1,IF(FN_MC!BJ308="","*",FN_MC!BJ308),IF(FN_MC!BK308="","*",FN_MC!BK308))</f>
        <v>*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 t="str">
        <f>IF(FN_MC!BH309="","*",FN_MC!BH309)</f>
        <v>*</v>
      </c>
      <c r="P396" s="90"/>
      <c r="Q396" s="144" t="str">
        <f>IF($A$2=1,IF(FN_MC!BJ309="","*",FN_MC!BJ309),IF(FN_MC!BK309="","*",FN_MC!BK309))</f>
        <v>*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 t="str">
        <f>IF(FN_MC!BH310="","*",FN_MC!BH310)</f>
        <v>*</v>
      </c>
      <c r="P397" s="90"/>
      <c r="Q397" s="144" t="str">
        <f>IF($A$2=1,IF(FN_MC!BJ310="","*",FN_MC!BJ310),IF(FN_MC!BK310="","*",FN_MC!BK310))</f>
        <v>*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 t="str">
        <f>IF(FN_MC!BH311="","*",FN_MC!BH311)</f>
        <v>*</v>
      </c>
      <c r="P398" s="90"/>
      <c r="Q398" s="144" t="str">
        <f>IF($A$2=1,IF(FN_MC!BJ311="","*",FN_MC!BJ311),IF(FN_MC!BK311="","*",FN_MC!BK311))</f>
        <v>*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*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 t="str">
        <f>IF(FN_MC!B316="","*",FN_MC!B316)</f>
        <v>*</v>
      </c>
      <c r="B403" s="98" t="str">
        <f>IF(FN_MC!X316="","*",FN_MC!X316)</f>
        <v>*</v>
      </c>
      <c r="C403" s="99" t="str">
        <f>IF(FN_MC!S316="","*",FN_MC!S316)</f>
        <v>-</v>
      </c>
      <c r="D403" s="99" t="str">
        <f>IF(FN_MC!T316="","*",FN_MC!T316)</f>
        <v>-</v>
      </c>
      <c r="E403" s="99" t="str">
        <f>IF(FN_MC!D316="","*",FN_MC!D316)</f>
        <v>*</v>
      </c>
      <c r="F403" s="99" t="str">
        <f>IF(FN_MC!H316="","*",FN_MC!H316)</f>
        <v>*</v>
      </c>
      <c r="G403" s="99" t="str">
        <f>IF(FN_MC!M316="","*",FN_MC!M316)</f>
        <v>-</v>
      </c>
      <c r="H403" s="149" t="str">
        <f>IF(FN_MC!K316="","*",FN_MC!K316)</f>
        <v>*</v>
      </c>
      <c r="I403" s="131" t="str">
        <f>IF(FN_MC!O316="","*",FN_MC!O316)</f>
        <v>*</v>
      </c>
      <c r="J403" s="131" t="str">
        <f>IF(FN_MC!P316="","*",FN_MC!P316)</f>
        <v>*</v>
      </c>
      <c r="K403" s="140" t="str">
        <f>IF(FN_MC!AK316="","*",FN_MC!AK316)</f>
        <v>-</v>
      </c>
      <c r="L403" s="140" t="str">
        <f>IF(FN_MC!AM316="","*",FN_MC!AM316)</f>
        <v>-</v>
      </c>
      <c r="M403" s="140" t="str">
        <f>IF(FN_MC!AP316="","*",FN_MC!AP316)</f>
        <v>-</v>
      </c>
      <c r="N403" s="140" t="str">
        <f>IF(FN_MC!AM316="","*",FN_MC!AM316)</f>
        <v>-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 t="str">
        <f>IF(FN_MC!B318="","*",FN_MC!B318)</f>
        <v>*</v>
      </c>
      <c r="B405" s="98" t="str">
        <f>IF(FN_MC!X318="","*",FN_MC!X318)</f>
        <v>*</v>
      </c>
      <c r="C405" s="99" t="str">
        <f>IF(FN_MC!S318="","*",FN_MC!S318)</f>
        <v>-</v>
      </c>
      <c r="D405" s="99" t="str">
        <f>IF(FN_MC!T318="","*",FN_MC!T318)</f>
        <v>-</v>
      </c>
      <c r="E405" s="99" t="str">
        <f>IF(FN_MC!D318="","*",FN_MC!D318)</f>
        <v>*</v>
      </c>
      <c r="F405" s="99" t="str">
        <f>IF(FN_MC!H318="","*",FN_MC!H318)</f>
        <v>*</v>
      </c>
      <c r="G405" s="99" t="str">
        <f>IF(FN_MC!M318="","*",FN_MC!M318)</f>
        <v>-</v>
      </c>
      <c r="H405" s="149" t="str">
        <f>IF(FN_MC!K318="","*",FN_MC!K318)</f>
        <v>*</v>
      </c>
      <c r="I405" s="131" t="str">
        <f>IF(FN_MC!O318="","*",FN_MC!O318)</f>
        <v>*</v>
      </c>
      <c r="J405" s="131" t="str">
        <f>IF(FN_MC!P318="","*",FN_MC!P318)</f>
        <v>*</v>
      </c>
      <c r="K405" s="140" t="str">
        <f>IF(FN_MC!AK318="","*",FN_MC!AK318)</f>
        <v>-</v>
      </c>
      <c r="L405" s="140" t="str">
        <f>IF(FN_MC!AM318="","*",FN_MC!AM318)</f>
        <v>-</v>
      </c>
      <c r="M405" s="140" t="str">
        <f>IF(FN_MC!AP318="","*",FN_MC!AP318)</f>
        <v>-</v>
      </c>
      <c r="N405" s="140" t="str">
        <f>IF(FN_MC!AM318="","*",FN_MC!AM318)</f>
        <v>-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 t="str">
        <f>IF(FN_MC!B320="","*",FN_MC!B320)</f>
        <v>*</v>
      </c>
      <c r="B407" s="98" t="str">
        <f>IF(FN_MC!X320="","*",FN_MC!X320)</f>
        <v>*</v>
      </c>
      <c r="C407" s="99" t="str">
        <f>IF(FN_MC!S320="","*",FN_MC!S320)</f>
        <v>-</v>
      </c>
      <c r="D407" s="99" t="str">
        <f>IF(FN_MC!T320="","*",FN_MC!T320)</f>
        <v>-</v>
      </c>
      <c r="E407" s="99" t="str">
        <f>IF(FN_MC!D320="","*",FN_MC!D320)</f>
        <v>*</v>
      </c>
      <c r="F407" s="99" t="str">
        <f>IF(FN_MC!H320="","*",FN_MC!H320)</f>
        <v>*</v>
      </c>
      <c r="G407" s="99" t="str">
        <f>IF(FN_MC!M320="","*",FN_MC!M320)</f>
        <v>-</v>
      </c>
      <c r="H407" s="149" t="str">
        <f>IF(FN_MC!K320="","*",FN_MC!K320)</f>
        <v>*</v>
      </c>
      <c r="I407" s="131" t="str">
        <f>IF(FN_MC!O320="","*",FN_MC!O320)</f>
        <v>*</v>
      </c>
      <c r="J407" s="131" t="str">
        <f>IF(FN_MC!P320="","*",FN_MC!P320)</f>
        <v>*</v>
      </c>
      <c r="K407" s="140" t="str">
        <f>IF(FN_MC!AK320="","*",FN_MC!AK320)</f>
        <v>-</v>
      </c>
      <c r="L407" s="140" t="str">
        <f>IF(FN_MC!AM320="","*",FN_MC!AM320)</f>
        <v>-</v>
      </c>
      <c r="M407" s="140" t="str">
        <f>IF(FN_MC!AP320="","*",FN_MC!AP320)</f>
        <v>-</v>
      </c>
      <c r="N407" s="140" t="str">
        <f>IF(FN_MC!AM320="","*",FN_MC!AM320)</f>
        <v>-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 t="str">
        <f>IF(FN_MC!B323="","*",FN_MC!B323)</f>
        <v>*</v>
      </c>
      <c r="B410" s="98" t="str">
        <f>IF(FN_MC!X323="","*",FN_MC!X323)</f>
        <v>*</v>
      </c>
      <c r="C410" s="99" t="str">
        <f>IF(FN_MC!S323="","*",FN_MC!S323)</f>
        <v>-</v>
      </c>
      <c r="D410" s="99" t="str">
        <f>IF(FN_MC!T323="","*",FN_MC!T323)</f>
        <v>-</v>
      </c>
      <c r="E410" s="99" t="str">
        <f>IF(FN_MC!D323="","*",FN_MC!D323)</f>
        <v>*</v>
      </c>
      <c r="F410" s="99" t="str">
        <f>IF(FN_MC!H323="","*",FN_MC!H323)</f>
        <v>*</v>
      </c>
      <c r="G410" s="99" t="str">
        <f>IF(FN_MC!M323="","*",FN_MC!M323)</f>
        <v>-</v>
      </c>
      <c r="H410" s="149" t="str">
        <f>IF(FN_MC!K323="","*",FN_MC!K323)</f>
        <v>*</v>
      </c>
      <c r="I410" s="131" t="str">
        <f>IF(FN_MC!O323="","*",FN_MC!O323)</f>
        <v>*</v>
      </c>
      <c r="J410" s="131" t="str">
        <f>IF(FN_MC!P323="","*",FN_MC!P323)</f>
        <v>*</v>
      </c>
      <c r="K410" s="140" t="str">
        <f>IF(FN_MC!AK323="","*",FN_MC!AK323)</f>
        <v>-</v>
      </c>
      <c r="L410" s="140" t="str">
        <f>IF(FN_MC!AM323="","*",FN_MC!AM323)</f>
        <v>-</v>
      </c>
      <c r="M410" s="140" t="str">
        <f>IF(FN_MC!AP323="","*",FN_MC!AP323)</f>
        <v>-</v>
      </c>
      <c r="N410" s="140" t="str">
        <f>IF(FN_MC!AM323="","*",FN_MC!AM323)</f>
        <v>-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 t="str">
        <f>IF(FN_MC!B328="","*",FN_MC!B328)</f>
        <v>*</v>
      </c>
      <c r="B414" s="98" t="str">
        <f>IF(FN_MC!X328="","*",FN_MC!X328)</f>
        <v>*</v>
      </c>
      <c r="C414" s="99" t="str">
        <f>IF(FN_MC!S328="","*",FN_MC!S328)</f>
        <v>-</v>
      </c>
      <c r="D414" s="99" t="str">
        <f>IF(FN_MC!T328="","*",FN_MC!T328)</f>
        <v>-</v>
      </c>
      <c r="E414" s="99" t="str">
        <f>IF(FN_MC!D328="","*",FN_MC!D328)</f>
        <v>*</v>
      </c>
      <c r="F414" s="99" t="str">
        <f>IF(FN_MC!H328="","*",FN_MC!H328)</f>
        <v>*</v>
      </c>
      <c r="G414" s="99" t="str">
        <f>IF(FN_MC!M328="","*",FN_MC!M328)</f>
        <v>-</v>
      </c>
      <c r="H414" s="149" t="str">
        <f>IF(FN_MC!K328="","*",FN_MC!K328)</f>
        <v>*</v>
      </c>
      <c r="I414" s="131" t="str">
        <f>IF(FN_MC!O328="","*",FN_MC!O328)</f>
        <v>*</v>
      </c>
      <c r="J414" s="131" t="str">
        <f>IF(FN_MC!P328="","*",FN_MC!P328)</f>
        <v>*</v>
      </c>
      <c r="K414" s="140" t="str">
        <f>IF(FN_MC!AK328="","*",FN_MC!AK328)</f>
        <v>-</v>
      </c>
      <c r="L414" s="140" t="str">
        <f>IF(FN_MC!AM328="","*",FN_MC!AM328)</f>
        <v>-</v>
      </c>
      <c r="M414" s="140" t="str">
        <f>IF(FN_MC!AP328="","*",FN_MC!AP328)</f>
        <v>-</v>
      </c>
      <c r="N414" s="140" t="str">
        <f>IF(FN_MC!AM328="","*",FN_MC!AM328)</f>
        <v>-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-</v>
      </c>
      <c r="D418" s="99" t="str">
        <f>IF(FN_MC!T332="","*",FN_MC!T332)</f>
        <v>-</v>
      </c>
      <c r="E418" s="99" t="str">
        <f>IF(FN_MC!D332="","*",FN_MC!D332)</f>
        <v>*</v>
      </c>
      <c r="F418" s="99" t="str">
        <f>IF(FN_MC!H332="","*",FN_MC!H332)</f>
        <v>*</v>
      </c>
      <c r="G418" s="99" t="str">
        <f>IF(FN_MC!M332="","*",FN_MC!M332)</f>
        <v>-</v>
      </c>
      <c r="H418" s="149" t="str">
        <f>IF(FN_MC!K332="","*",FN_MC!K332)</f>
        <v>*</v>
      </c>
      <c r="I418" s="131" t="str">
        <f>IF(FN_MC!O332="","*",FN_MC!O332)</f>
        <v>*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-</v>
      </c>
      <c r="M418" s="140" t="str">
        <f>IF(FN_MC!AP332="","*",FN_MC!AP332)</f>
        <v>-</v>
      </c>
      <c r="N418" s="140" t="str">
        <f>IF(FN_MC!AM332="","*",FN_MC!AM332)</f>
        <v>-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 t="str">
        <f>IF(FN_MC!B334="","*",FN_MC!B334)</f>
        <v>*</v>
      </c>
      <c r="B420" s="98" t="str">
        <f>IF(FN_MC!X334="","*",FN_MC!X334)</f>
        <v>*</v>
      </c>
      <c r="C420" s="99" t="str">
        <f>IF(FN_MC!S334="","*",FN_MC!S334)</f>
        <v>-</v>
      </c>
      <c r="D420" s="99" t="str">
        <f>IF(FN_MC!T334="","*",FN_MC!T334)</f>
        <v>-</v>
      </c>
      <c r="E420" s="99" t="str">
        <f>IF(FN_MC!D334="","*",FN_MC!D334)</f>
        <v>*</v>
      </c>
      <c r="F420" s="99" t="str">
        <f>IF(FN_MC!H334="","*",FN_MC!H334)</f>
        <v>*</v>
      </c>
      <c r="G420" s="99" t="str">
        <f>IF(FN_MC!M334="","*",FN_MC!M334)</f>
        <v>-</v>
      </c>
      <c r="H420" s="149" t="str">
        <f>IF(FN_MC!K334="","*",FN_MC!K334)</f>
        <v>*</v>
      </c>
      <c r="I420" s="131" t="str">
        <f>IF(FN_MC!O334="","*",FN_MC!O334)</f>
        <v>*</v>
      </c>
      <c r="J420" s="131" t="str">
        <f>IF(FN_MC!P334="","*",FN_MC!P334)</f>
        <v>*</v>
      </c>
      <c r="K420" s="140" t="str">
        <f>IF(FN_MC!AK334="","*",FN_MC!AK334)</f>
        <v>-</v>
      </c>
      <c r="L420" s="140" t="str">
        <f>IF(FN_MC!AM334="","*",FN_MC!AM334)</f>
        <v>-</v>
      </c>
      <c r="M420" s="140" t="str">
        <f>IF(FN_MC!AP334="","*",FN_MC!AP334)</f>
        <v>-</v>
      </c>
      <c r="N420" s="140" t="str">
        <f>IF(FN_MC!AM334="","*",FN_MC!AM334)</f>
        <v>-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 t="str">
        <f>IF(FN_MC!B336="","*",FN_MC!B336)</f>
        <v>*</v>
      </c>
      <c r="B422" s="98" t="str">
        <f>IF(FN_MC!X336="","*",FN_MC!X336)</f>
        <v>*</v>
      </c>
      <c r="C422" s="99" t="str">
        <f>IF(FN_MC!S336="","*",FN_MC!S336)</f>
        <v>-</v>
      </c>
      <c r="D422" s="99" t="str">
        <f>IF(FN_MC!T336="","*",FN_MC!T336)</f>
        <v>-</v>
      </c>
      <c r="E422" s="99" t="str">
        <f>IF(FN_MC!D336="","*",FN_MC!D336)</f>
        <v>*</v>
      </c>
      <c r="F422" s="99" t="str">
        <f>IF(FN_MC!H336="","*",FN_MC!H336)</f>
        <v>*</v>
      </c>
      <c r="G422" s="99" t="str">
        <f>IF(FN_MC!M336="","*",FN_MC!M336)</f>
        <v>-</v>
      </c>
      <c r="H422" s="149" t="str">
        <f>IF(FN_MC!K336="","*",FN_MC!K336)</f>
        <v>*</v>
      </c>
      <c r="I422" s="131" t="str">
        <f>IF(FN_MC!O336="","*",FN_MC!O336)</f>
        <v>*</v>
      </c>
      <c r="J422" s="131" t="str">
        <f>IF(FN_MC!P336="","*",FN_MC!P336)</f>
        <v>*</v>
      </c>
      <c r="K422" s="140" t="str">
        <f>IF(FN_MC!AK336="","*",FN_MC!AK336)</f>
        <v>-</v>
      </c>
      <c r="L422" s="140" t="str">
        <f>IF(FN_MC!AM336="","*",FN_MC!AM336)</f>
        <v>-</v>
      </c>
      <c r="M422" s="140" t="str">
        <f>IF(FN_MC!AP336="","*",FN_MC!AP336)</f>
        <v>-</v>
      </c>
      <c r="N422" s="140" t="str">
        <f>IF(FN_MC!AM336="","*",FN_MC!AM336)</f>
        <v>-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1728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2026-01-20T09:58:14Z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