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145" documentId="8_{B6337239-1A00-434D-AAD0-422EA1FEB5AE}" xr6:coauthVersionLast="47" xr6:coauthVersionMax="47" xr10:uidLastSave="{35C43039-9F63-4027-BC76-847475F30BF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4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3" i="1" l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 s="1"/>
  <c r="BD500" i="1" a="1"/>
  <c r="BD500" i="1" s="1"/>
  <c r="BE500" i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M501" i="1"/>
  <c r="AO501" i="1"/>
  <c r="BE501" i="1" s="1"/>
  <c r="AP501" i="1"/>
  <c r="AQ501" i="1"/>
  <c r="BB501" i="1"/>
  <c r="BC501" i="1" a="1"/>
  <c r="BC501" i="1" s="1"/>
  <c r="BD501" i="1" a="1"/>
  <c r="BD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M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BB512" i="1" s="1"/>
  <c r="AJ512" i="1"/>
  <c r="AK512" i="1"/>
  <c r="AL512" i="1"/>
  <c r="AM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D517" i="1" s="1" a="1"/>
  <c r="BD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AP518" i="1"/>
  <c r="AQ518" i="1"/>
  <c r="BB518" i="1"/>
  <c r="BC518" i="1" a="1"/>
  <c r="BC518" i="1" s="1"/>
  <c r="BD518" i="1" a="1"/>
  <c r="BD518" i="1"/>
  <c r="BE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D519" i="1" a="1"/>
  <c r="BD519" i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M529" i="1"/>
  <c r="AO529" i="1"/>
  <c r="BE529" i="1" s="1"/>
  <c r="AP529" i="1"/>
  <c r="AQ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O534" i="1"/>
  <c r="BE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E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AJ539" i="1"/>
  <c r="AK539" i="1"/>
  <c r="AL539" i="1"/>
  <c r="AO539" i="1"/>
  <c r="BE539" i="1" s="1"/>
  <c r="AP539" i="1"/>
  <c r="AQ539" i="1"/>
  <c r="BB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AJ542" i="1"/>
  <c r="AK542" i="1"/>
  <c r="AL542" i="1"/>
  <c r="AO542" i="1"/>
  <c r="BE542" i="1" s="1"/>
  <c r="AP542" i="1"/>
  <c r="AQ542" i="1"/>
  <c r="BB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/>
  <c r="AN548" i="1" s="1"/>
  <c r="R548" i="1"/>
  <c r="S548" i="1" a="1"/>
  <c r="S548" i="1"/>
  <c r="T548" i="1" a="1"/>
  <c r="T548" i="1" s="1"/>
  <c r="U548" i="1"/>
  <c r="AI548" i="1"/>
  <c r="AJ548" i="1"/>
  <c r="AK548" i="1"/>
  <c r="AL548" i="1"/>
  <c r="AO548" i="1"/>
  <c r="BD548" i="1" s="1" a="1"/>
  <c r="BD548" i="1" s="1"/>
  <c r="AP548" i="1"/>
  <c r="AQ548" i="1"/>
  <c r="BB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/>
  <c r="U551" i="1"/>
  <c r="AI551" i="1"/>
  <c r="AJ551" i="1"/>
  <c r="AK551" i="1"/>
  <c r="AL551" i="1"/>
  <c r="AO551" i="1"/>
  <c r="BE551" i="1" s="1"/>
  <c r="AP551" i="1"/>
  <c r="AQ551" i="1"/>
  <c r="BB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D302" i="1" a="1"/>
  <c r="BD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D308" i="1" a="1"/>
  <c r="BD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14" i="12" s="1"/>
  <c r="U316" i="1"/>
  <c r="AI316" i="1"/>
  <c r="AJ316" i="1"/>
  <c r="AK316" i="1"/>
  <c r="AL316" i="1"/>
  <c r="AO316" i="1"/>
  <c r="BE316" i="1" s="1"/>
  <c r="AP316" i="1"/>
  <c r="AQ316" i="1"/>
  <c r="BB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50" i="12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K267" i="11" s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U277" i="1"/>
  <c r="AI277" i="1"/>
  <c r="BB277" i="1" s="1"/>
  <c r="AJ277" i="1"/>
  <c r="AK277" i="1"/>
  <c r="K272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96" i="12"/>
  <c r="K281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82" i="12"/>
  <c r="E236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99" i="12"/>
  <c r="E288" i="12"/>
  <c r="D285" i="12"/>
  <c r="E280" i="12"/>
  <c r="E278" i="12"/>
  <c r="D277" i="12"/>
  <c r="D276" i="12"/>
  <c r="E275" i="12"/>
  <c r="E274" i="12"/>
  <c r="D274" i="12"/>
  <c r="D273" i="12"/>
  <c r="E272" i="12"/>
  <c r="E271" i="12"/>
  <c r="D271" i="12"/>
  <c r="E270" i="12"/>
  <c r="E269" i="12"/>
  <c r="D269" i="12"/>
  <c r="E267" i="12"/>
  <c r="D267" i="12"/>
  <c r="E266" i="12"/>
  <c r="D266" i="12"/>
  <c r="E265" i="12"/>
  <c r="D265" i="12"/>
  <c r="E264" i="12"/>
  <c r="D264" i="12"/>
  <c r="E262" i="12"/>
  <c r="E261" i="12"/>
  <c r="E260" i="12"/>
  <c r="D260" i="12"/>
  <c r="D259" i="12"/>
  <c r="E258" i="12"/>
  <c r="E257" i="12"/>
  <c r="D257" i="12"/>
  <c r="D256" i="12"/>
  <c r="E255" i="12"/>
  <c r="E254" i="12"/>
  <c r="D254" i="12"/>
  <c r="D253" i="12"/>
  <c r="E252" i="12"/>
  <c r="E251" i="12"/>
  <c r="D251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M248" i="11"/>
  <c r="K249" i="11"/>
  <c r="M249" i="11"/>
  <c r="M250" i="11"/>
  <c r="K251" i="11"/>
  <c r="K252" i="11"/>
  <c r="M252" i="11"/>
  <c r="M253" i="11"/>
  <c r="K254" i="11"/>
  <c r="M254" i="11"/>
  <c r="K255" i="11"/>
  <c r="M255" i="11"/>
  <c r="K256" i="11"/>
  <c r="M256" i="11"/>
  <c r="K257" i="11"/>
  <c r="K258" i="11"/>
  <c r="K259" i="11"/>
  <c r="M259" i="11"/>
  <c r="K260" i="11"/>
  <c r="M260" i="11"/>
  <c r="K261" i="11"/>
  <c r="M261" i="11"/>
  <c r="M262" i="11"/>
  <c r="K263" i="11"/>
  <c r="K264" i="11"/>
  <c r="M264" i="11"/>
  <c r="K265" i="11"/>
  <c r="M265" i="11"/>
  <c r="K266" i="11"/>
  <c r="M267" i="11"/>
  <c r="K268" i="11"/>
  <c r="K269" i="11"/>
  <c r="M269" i="11"/>
  <c r="M270" i="11"/>
  <c r="M271" i="11"/>
  <c r="M272" i="11"/>
  <c r="K273" i="11"/>
  <c r="M274" i="11"/>
  <c r="K275" i="11"/>
  <c r="M276" i="11"/>
  <c r="K277" i="11"/>
  <c r="M278" i="11"/>
  <c r="M279" i="11"/>
  <c r="M281" i="11"/>
  <c r="M282" i="11"/>
  <c r="K290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74" i="1" l="1"/>
  <c r="AJ73" i="1"/>
  <c r="AJ72" i="1"/>
  <c r="AJ71" i="1"/>
  <c r="K298" i="12"/>
  <c r="G287" i="11"/>
  <c r="L285" i="12"/>
  <c r="AJ70" i="1"/>
  <c r="AN304" i="1"/>
  <c r="L302" i="12"/>
  <c r="AN302" i="1"/>
  <c r="L300" i="12"/>
  <c r="AM301" i="1"/>
  <c r="K299" i="12"/>
  <c r="BD301" i="1" a="1"/>
  <c r="BD301" i="1" s="1"/>
  <c r="AJ69" i="1"/>
  <c r="AN314" i="1"/>
  <c r="L312" i="12"/>
  <c r="AN312" i="1"/>
  <c r="L310" i="12"/>
  <c r="AM328" i="1"/>
  <c r="K326" i="12"/>
  <c r="BE552" i="1"/>
  <c r="BD552" i="1" a="1"/>
  <c r="BD552" i="1" s="1"/>
  <c r="BD304" i="1" a="1"/>
  <c r="BD304" i="1" s="1"/>
  <c r="BE549" i="1"/>
  <c r="BE535" i="1"/>
  <c r="BD535" i="1" a="1"/>
  <c r="BD535" i="1" s="1"/>
  <c r="BD328" i="1" a="1"/>
  <c r="BD328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04" i="1"/>
  <c r="K302" i="12"/>
  <c r="BE548" i="1"/>
  <c r="BD536" i="1" a="1"/>
  <c r="BD536" i="1" s="1"/>
  <c r="BD533" i="1" a="1"/>
  <c r="BD533" i="1" s="1"/>
  <c r="AN266" i="1"/>
  <c r="L274" i="12"/>
  <c r="K287" i="12"/>
  <c r="L277" i="12"/>
  <c r="K263" i="12"/>
  <c r="K249" i="12"/>
  <c r="BD320" i="1" a="1"/>
  <c r="BD320" i="1" s="1"/>
  <c r="BE311" i="1"/>
  <c r="BE306" i="1"/>
  <c r="BD551" i="1" a="1"/>
  <c r="BD551" i="1" s="1"/>
  <c r="BD309" i="1" a="1"/>
  <c r="BD309" i="1" s="1"/>
  <c r="BD305" i="1" a="1"/>
  <c r="BD305" i="1" s="1"/>
  <c r="BD550" i="1" a="1"/>
  <c r="BD550" i="1" s="1"/>
  <c r="BD534" i="1" a="1"/>
  <c r="BD534" i="1" s="1"/>
  <c r="BD531" i="1" a="1"/>
  <c r="BD531" i="1" s="1"/>
  <c r="BD530" i="1" a="1"/>
  <c r="BD530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8" i="1"/>
  <c r="AN311" i="1"/>
  <c r="L309" i="12"/>
  <c r="AM307" i="1"/>
  <c r="K305" i="12"/>
  <c r="L303" i="12"/>
  <c r="AN305" i="1"/>
  <c r="BD319" i="1" a="1"/>
  <c r="BD319" i="1" s="1"/>
  <c r="BD316" i="1" a="1"/>
  <c r="BD316" i="1" s="1"/>
  <c r="BD313" i="1" a="1"/>
  <c r="BD313" i="1" s="1"/>
  <c r="BD327" i="1" a="1"/>
  <c r="BD327" i="1" s="1"/>
  <c r="BE323" i="1"/>
  <c r="BD315" i="1" a="1"/>
  <c r="BD315" i="1" s="1"/>
  <c r="BD312" i="1" a="1"/>
  <c r="BD312" i="1" s="1"/>
  <c r="BE310" i="1"/>
  <c r="BD307" i="1" a="1"/>
  <c r="BD307" i="1" s="1"/>
  <c r="AN326" i="1"/>
  <c r="L324" i="12"/>
  <c r="AN316" i="1"/>
  <c r="L314" i="12"/>
  <c r="AN313" i="1"/>
  <c r="L311" i="12"/>
  <c r="L307" i="12"/>
  <c r="AN309" i="1"/>
  <c r="AM303" i="1"/>
  <c r="K301" i="12"/>
  <c r="AM324" i="1"/>
  <c r="K322" i="12"/>
  <c r="AN310" i="1"/>
  <c r="L308" i="12"/>
  <c r="AM309" i="1"/>
  <c r="K307" i="12"/>
  <c r="AM308" i="1"/>
  <c r="K306" i="12"/>
  <c r="AN307" i="1"/>
  <c r="L305" i="12"/>
  <c r="K303" i="12"/>
  <c r="AM305" i="1"/>
  <c r="AM302" i="1"/>
  <c r="K300" i="12"/>
  <c r="AN322" i="1"/>
  <c r="L320" i="12"/>
  <c r="AN303" i="1"/>
  <c r="L301" i="12"/>
  <c r="BE329" i="1"/>
  <c r="BD326" i="1" a="1"/>
  <c r="BD326" i="1" s="1"/>
  <c r="BD325" i="1" a="1"/>
  <c r="BD325" i="1" s="1"/>
  <c r="BD321" i="1" a="1"/>
  <c r="BD321" i="1" s="1"/>
  <c r="BD318" i="1" a="1"/>
  <c r="BD318" i="1" s="1"/>
  <c r="BE317" i="1"/>
  <c r="BD314" i="1" a="1"/>
  <c r="BD314" i="1" s="1"/>
  <c r="BD544" i="1" a="1"/>
  <c r="BD544" i="1" s="1"/>
  <c r="BD541" i="1" a="1"/>
  <c r="BD541" i="1" s="1"/>
  <c r="BD538" i="1" a="1"/>
  <c r="BD538" i="1" s="1"/>
  <c r="BE332" i="1"/>
  <c r="BD331" i="1" a="1"/>
  <c r="BD331" i="1" s="1"/>
  <c r="BD322" i="1" a="1"/>
  <c r="BD322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5" i="11" l="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<sst xmlns="http://schemas.openxmlformats.org/spreadsheetml/2006/main" count="5228" uniqueCount="1413">
  <si>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</si>
  <si>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</si>
  <si>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</si>
  <si>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</si>
  <si>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</si>
  <si>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</si>
  <si>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</si>
  <si>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</si>
  <si>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</si>
  <si>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</si>
  <si>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</si>
  <si>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</si>
  <si>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</si>
  <si>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</si>
  <si>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</si>
  <si>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</si>
  <si>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</si>
  <si>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</si>
  <si>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</si>
  <si>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</si>
  <si>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</si>
  <si>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</si>
  <si>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</si>
  <si>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</si>
  <si>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</si>
  <si>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</si>
  <si>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</si>
  <si>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</si>
  <si>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</si>
  <si>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</si>
  <si>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</si>
  <si>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</si>
  <si>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</si>
  <si>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</si>
  <si>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</si>
  <si>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</si>
  <si>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</si>
  <si>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</si>
  <si>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</si>
  <si>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</si>
  <si>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</si>
  <si>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</si>
  <si>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</si>
  <si>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</si>
  <si>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</si>
  <si>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</si>
  <si>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</si>
  <si>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</si>
  <si>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</si>
  <si>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</si>
  <si>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</si>
  <si>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</si>
  <si>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</si>
  <si>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</si>
  <si>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</si>
  <si>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</si>
  <si>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</si>
  <si>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</si>
  <si>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</si>
  <si>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</si>
  <si>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</si>
  <si>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</si>
  <si>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</si>
  <si>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</si>
  <si>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</si>
  <si>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</si>
  <si>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</si>
  <si>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</si>
  <si>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</si>
  <si>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</si>
  <si>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</si>
  <si>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</si>
  <si>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</si>
  <si>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</si>
  <si>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</si>
  <si>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</si>
  <si>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</si>
  <si>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</si>
  <si>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</si>
  <si>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</si>
  <si>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</si>
  <si>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</si>
  <si>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</si>
  <si>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</si>
  <si>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</si>
  <si>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</si>
  <si>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</si>
  <si>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</si>
  <si>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</si>
  <si>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</si>
  <si>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</si>
  <si>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</si>
  <si>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</si>
  <si>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</si>
  <si>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</si>
  <si>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</si>
  <si>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</si>
  <si>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</si>
  <si>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</si>
  <si>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</si>
  <si>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</si>
  <si>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</si>
  <si>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</si>
  <si>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</si>
  <si>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</si>
  <si>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</si>
  <si>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</si>
  <si>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</si>
  <si>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</si>
  <si>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</si>
  <si>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</si>
  <si>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</si>
  <si>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</si>
  <si>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</si>
  <si>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</si>
  <si>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</si>
  <si>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</si>
  <si>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</si>
  <si>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</si>
  <si>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</si>
  <si>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</si>
  <si>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</si>
  <si>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</si>
  <si>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</si>
  <si>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</si>
  <si>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</si>
  <si>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</si>
  <si>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</si>
  <si>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</si>
  <si>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</si>
  <si>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</si>
  <si>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</si>
  <si>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</si>
  <si>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</si>
  <si>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</si>
  <si>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</si>
  <si>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</si>
  <si>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</si>
  <si>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</si>
  <si>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</si>
  <si>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</si>
  <si>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</si>
  <si>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</si>
  <si>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</si>
  <si>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</si>
  <si>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</si>
  <si>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</si>
  <si>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</si>
  <si>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</si>
  <si>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</si>
  <si>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</si>
  <si>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</si>
  <si>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</si>
  <si>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</si>
  <si>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</si>
  <si>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</si>
  <si>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</si>
  <si>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</si>
  <si>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</si>
  <si>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</si>
  <si>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</si>
  <si>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</si>
  <si>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</si>
  <si>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</si>
  <si>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</si>
  <si>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</si>
  <si>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</si>
  <si>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</si>
  <si>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</si>
  <si>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</si>
  <si>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</si>
  <si>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</si>
  <si>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</si>
  <si>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</si>
  <si>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</si>
  <si>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</si>
  <si>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</si>
  <si>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</si>
  <si>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</si>
  <si>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</si>
  <si>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</si>
  <si>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</si>
  <si>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</si>
  <si>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</si>
  <si>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</si>
  <si>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</si>
  <si>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</si>
  <si>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</si>
  <si>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</si>
  <si>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</si>
  <si>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</si>
  <si>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</si>
  <si>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</si>
  <si>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</si>
  <si>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</si>
  <si>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</si>
  <si>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</si>
  <si>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</si>
  <si>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</si>
  <si>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</si>
  <si>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</si>
  <si>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</si>
  <si>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</si>
  <si>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</si>
  <si>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</si>
  <si>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</si>
  <si>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</si>
  <si>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</si>
  <si>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</si>
  <si>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</si>
  <si>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</si>
  <si>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</si>
  <si>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</si>
  <si>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</si>
  <si>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</si>
  <si>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</si>
  <si>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</si>
  <si>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</si>
  <si>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</si>
  <si>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</si>
  <si>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</si>
  <si>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</si>
  <si>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</si>
  <si>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</si>
  <si>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</si>
  <si>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</si>
  <si>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</si>
  <si>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</si>
  <si>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</si>
  <si>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</si>
  <si>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</si>
  <si>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</si>
  <si>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</si>
  <si>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</si>
  <si>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</si>
  <si>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</si>
  <si>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</si>
  <si>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</si>
  <si>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</si>
  <si>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</si>
  <si>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</si>
  <si>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</si>
  <si>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</si>
  <si>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</si>
  <si>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</si>
  <si>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</si>
  <si>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</si>
  <si>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</si>
  <si>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</si>
  <si>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</si>
  <si>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</si>
  <si>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</si>
  <si>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</si>
  <si>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</si>
  <si>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</si>
  <si>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</si>
  <si>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</si>
  <si>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</si>
  <si>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</si>
  <si>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</si>
  <si>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</si>
  <si>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</si>
  <si>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</si>
  <si>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</si>
  <si>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</si>
  <si>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</si>
  <si>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</si>
  <si>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</si>
  <si>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</si>
  <si>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</si>
  <si>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</si>
  <si>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</si>
  <si>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</si>
  <si>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</si>
  <si>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</si>
  <si>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</si>
  <si>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</si>
  <si>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</si>
  <si>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</si>
  <si>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</si>
  <si>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</si>
  <si>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</si>
  <si>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</si>
  <si>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</si>
  <si>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</si>
  <si>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</si>
  <si>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</si>
  <si>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</si>
  <si>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</si>
  <si>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</si>
  <si>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</si>
  <si>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</si>
  <si>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</si>
  <si>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</si>
  <si>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</si>
  <si>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</si>
  <si>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</si>
  <si>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</si>
  <si>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</si>
  <si>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</si>
  <si>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</si>
  <si>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</si>
  <si>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</si>
  <si>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</si>
  <si>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</si>
  <si>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</si>
  <si>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</si>
  <si>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</si>
  <si>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</si>
  <si>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</si>
  <si>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</si>
  <si>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</si>
  <si>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</si>
  <si>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</si>
  <si>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</si>
  <si>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</si>
  <si>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</si>
  <si>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</si>
  <si>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</si>
  <si>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</si>
  <si>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</si>
  <si>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</si>
  <si>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</si>
  <si>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</si>
  <si>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</si>
  <si>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</si>
  <si>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</si>
  <si>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</si>
  <si>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</si>
  <si>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</si>
  <si>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</si>
  <si>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</si>
  <si>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</si>
  <si>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</si>
  <si>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</si>
  <si>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</si>
  <si>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</si>
  <si>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</si>
  <si>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</si>
  <si>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</si>
  <si>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</si>
  <si>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</si>
  <si>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</si>
  <si>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</si>
  <si>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</si>
  <si>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</si>
  <si>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</si>
  <si>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</si>
  <si>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</si>
  <si>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</si>
  <si>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</si>
  <si>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</si>
  <si>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</si>
  <si>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</si>
  <si>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</si>
  <si>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</si>
  <si>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</si>
  <si>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</si>
  <si>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</si>
  <si>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</si>
  <si>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</si>
  <si>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</si>
  <si>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</si>
  <si>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</si>
  <si>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</si>
  <si>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</si>
  <si>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</si>
  <si>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</si>
  <si>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</si>
  <si>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</si>
  <si>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</si>
  <si>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</si>
  <si>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</si>
  <si>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</si>
  <si>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</si>
  <si>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</si>
  <si>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</si>
  <si>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</si>
  <si>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</si>
  <si>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</si>
  <si>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</si>
  <si>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</si>
  <si>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</si>
  <si>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</si>
  <si>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</si>
  <si>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</si>
  <si>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</si>
  <si>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</si>
  <si>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</si>
  <si>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</si>
  <si>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</si>
  <si>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</si>
  <si>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</si>
  <si>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</si>
  <si>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</si>
  <si>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</si>
  <si>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</si>
  <si>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</si>
  <si>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</si>
  <si>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</si>
  <si>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</si>
  <si>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</si>
  <si>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</si>
  <si>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</si>
  <si>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</si>
  <si>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</si>
  <si>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</si>
  <si>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</si>
  <si>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</si>
  <si>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</si>
  <si>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</si>
  <si>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</si>
  <si>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</si>
  <si>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</si>
  <si>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</si>
  <si>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</si>
  <si>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</si>
  <si>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</si>
  <si>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</si>
  <si>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</si>
  <si>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</si>
  <si>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</si>
  <si>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</si>
  <si>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</si>
  <si>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</si>
  <si>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</si>
  <si>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</si>
  <si>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</si>
  <si>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</si>
  <si>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</si>
  <si>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</si>
  <si>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</si>
  <si>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</si>
  <si>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</si>
  <si>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</si>
  <si>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</si>
  <si>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</si>
  <si>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</si>
  <si>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</si>
  <si>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</si>
  <si>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</si>
  <si>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</si>
  <si>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</si>
  <si>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</si>
  <si>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</si>
  <si>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</si>
  <si>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</si>
  <si>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</si>
  <si>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</si>
  <si>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</si>
  <si>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</si>
  <si>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</si>
  <si>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</si>
  <si>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</si>
  <si>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</si>
  <si>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</si>
  <si>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</si>
  <si>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</si>
  <si>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</si>
  <si>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</si>
  <si>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</si>
  <si>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</si>
  <si>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</si>
  <si>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</si>
  <si>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</si>
  <si>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</si>
  <si>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</si>
  <si>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</si>
  <si>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</si>
  <si>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</si>
  <si>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</si>
  <si>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</si>
  <si>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</si>
  <si>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</si>
  <si>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</si>
  <si>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</si>
  <si>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</si>
  <si>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</si>
  <si>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</si>
  <si>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</si>
  <si>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</si>
  <si>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</si>
  <si>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</si>
  <si>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</si>
  <si>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</si>
  <si>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</si>
  <si>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</si>
  <si>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</si>
  <si>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</si>
  <si>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</si>
  <si>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</si>
  <si>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</si>
  <si>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</si>
  <si>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</si>
  <si>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</si>
  <si>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</si>
  <si>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</si>
  <si>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</si>
  <si>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</si>
  <si>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</si>
  <si>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</si>
  <si>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</si>
  <si>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</si>
  <si>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</si>
  <si>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</si>
  <si>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</si>
  <si>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</si>
  <si>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</si>
  <si>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</si>
  <si>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</si>
  <si>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</si>
  <si>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</si>
  <si>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</si>
  <si>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</si>
  <si>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</si>
  <si>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</si>
  <si>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</si>
  <si>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</si>
  <si>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</si>
  <si>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</si>
  <si>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</si>
  <si>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</si>
  <si>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</si>
  <si>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</si>
  <si>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</si>
  <si>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</si>
  <si>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</si>
  <si>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</si>
  <si>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</si>
  <si>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</si>
  <si>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</si>
  <si>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</si>
  <si>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</si>
  <si>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</si>
  <si>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</si>
  <si>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</si>
  <si>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</si>
  <si>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</si>
  <si>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</si>
  <si>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</si>
  <si>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</si>
  <si>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</si>
  <si>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</si>
  <si>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</si>
  <si>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</si>
  <si>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</si>
  <si>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</si>
  <si>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</si>
  <si>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</si>
  <si>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</si>
  <si>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</si>
  <si>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</si>
  <si>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</si>
  <si>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</si>
  <si>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</si>
  <si>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</si>
  <si>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</si>
  <si>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</si>
  <si>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</si>
  <si>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</si>
  <si>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</si>
  <si>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</si>
  <si>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</si>
  <si>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</si>
  <si>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</si>
  <si>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</si>
  <si>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</si>
  <si>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</si>
  <si>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</si>
  <si>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</si>
  <si>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</si>
  <si>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</si>
  <si>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</si>
  <si>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</si>
  <si>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</si>
  <si>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</si>
  <si>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</si>
  <si>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</si>
  <si>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</si>
  <si>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</si>
  <si>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</si>
  <si>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</si>
  <si>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</si>
  <si>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</si>
  <si>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</si>
  <si>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</si>
  <si>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</si>
  <si>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</si>
  <si>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</si>
  <si>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</si>
  <si>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</si>
  <si>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</si>
  <si>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</si>
  <si>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</si>
  <si>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</si>
  <si>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</si>
  <si>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</si>
  <si>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</si>
  <si>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</si>
  <si>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</si>
  <si>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</si>
  <si>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</si>
  <si>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</si>
  <si>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</si>
  <si>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</si>
  <si>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</si>
  <si>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</si>
  <si>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</si>
  <si>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</si>
  <si>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</si>
  <si>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</si>
  <si>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</si>
  <si>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</si>
  <si>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</si>
  <si>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</si>
  <si>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</si>
  <si>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</si>
  <si>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</si>
  <si>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</si>
  <si>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</si>
  <si>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</si>
  <si>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</si>
  <si>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</si>
  <si>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</si>
  <si>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</si>
  <si>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</si>
  <si>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</si>
  <si>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</si>
  <si>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</si>
  <si>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</si>
  <si>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</si>
  <si>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</si>
  <si>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</si>
  <si>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</si>
  <si>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</si>
  <si>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</si>
  <si>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</si>
  <si>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</si>
  <si>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</si>
  <si>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</si>
  <si>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</si>
  <si>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</si>
  <si>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</si>
  <si>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</si>
  <si>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</si>
  <si>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</si>
  <si>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</si>
  <si>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</si>
  <si>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</si>
  <si>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</si>
  <si>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</si>
  <si>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</si>
  <si>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</si>
  <si>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</si>
  <si>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</si>
  <si>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</si>
  <si>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</si>
  <si>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</si>
  <si>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</si>
  <si>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</si>
  <si>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</si>
  <si>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</si>
  <si>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</si>
  <si>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</si>
  <si>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</si>
  <si>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</si>
  <si>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</si>
  <si>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</si>
  <si>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</si>
  <si>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</si>
  <si>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</si>
  <si>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</si>
  <si>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</si>
  <si>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</si>
  <si>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</si>
  <si>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</si>
  <si>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</si>
  <si>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</si>
  <si>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</si>
  <si>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</si>
  <si>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</si>
  <si>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</si>
  <si>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</si>
  <si>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</si>
  <si>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</si>
  <si>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</si>
  <si>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</si>
  <si>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</si>
  <si>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</si>
  <si>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</si>
  <si>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</si>
  <si>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</si>
  <si>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</si>
  <si>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</si>
  <si>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</si>
  <si>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</si>
  <si>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</si>
  <si>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</si>
  <si>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</si>
  <si>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</si>
  <si>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</si>
  <si>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</si>
  <si>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</si>
  <si>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</si>
  <si>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</si>
  <si>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</si>
  <si>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</si>
  <si>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</si>
  <si>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</si>
  <si>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</si>
  <si>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</si>
  <si>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</si>
  <si>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</si>
  <si>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</si>
  <si>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</si>
  <si>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</si>
  <si>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</si>
  <si>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</si>
  <si>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</si>
  <si>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</si>
  <si>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</si>
  <si>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</si>
  <si>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</si>
  <si>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</si>
  <si>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</si>
  <si>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</si>
  <si>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</si>
  <si>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</si>
  <si>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</si>
  <si>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</si>
  <si>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</si>
  <si>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</si>
  <si>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</si>
  <si>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</si>
  <si>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</si>
  <si>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</si>
  <si>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</si>
  <si>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</si>
  <si>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</si>
  <si>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</si>
  <si>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</si>
  <si>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</si>
  <si>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</si>
  <si>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</si>
  <si>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</si>
  <si>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</si>
  <si>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</si>
  <si>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</si>
  <si>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</si>
  <si>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</si>
  <si>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</si>
  <si>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</si>
  <si>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</si>
  <si>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</si>
  <si>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</si>
  <si>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</si>
  <si>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</si>
  <si>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</si>
  <si>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</si>
  <si>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</si>
  <si>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</si>
  <si>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</si>
  <si>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</si>
  <si>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</si>
  <si>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</si>
  <si>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</si>
  <si>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</si>
  <si>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</si>
  <si>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</si>
  <si>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</si>
  <si>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</si>
  <si>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</si>
  <si>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</si>
  <si>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</si>
  <si>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</si>
  <si>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</si>
  <si>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</si>
  <si>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</si>
  <si>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</si>
  <si>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</si>
  <si>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</si>
  <si>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</si>
  <si>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</si>
  <si>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</si>
  <si>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</si>
  <si>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</si>
  <si>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</si>
  <si>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</si>
  <si>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</si>
  <si>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</si>
  <si>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</si>
  <si>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</si>
  <si>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</si>
  <si>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</si>
  <si>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</si>
  <si>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</si>
  <si>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</si>
  <si>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</si>
  <si>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</si>
  <si>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</si>
  <si>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</si>
  <si>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</si>
  <si>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</si>
  <si>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</si>
  <si>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</si>
  <si>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</si>
  <si>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</si>
  <si>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</si>
  <si>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</si>
  <si>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</si>
  <si>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</si>
  <si>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</si>
  <si>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</si>
  <si>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</si>
  <si>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</si>
  <si>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</si>
  <si>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</si>
  <si>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</si>
  <si>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</si>
  <si>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</si>
  <si>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</si>
  <si>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</si>
  <si>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</si>
  <si>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</si>
  <si>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</si>
  <si>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</si>
  <si>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</si>
  <si>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</si>
  <si>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</si>
  <si>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</si>
  <si>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</si>
  <si>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</si>
  <si>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</si>
  <si>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</si>
  <si>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</si>
  <si>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</si>
  <si>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</si>
  <si>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</si>
  <si>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</si>
  <si>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</si>
  <si>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</si>
  <si>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</si>
  <si>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</si>
  <si>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</si>
  <si>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</si>
  <si>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</si>
  <si>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</si>
  <si>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</si>
  <si>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</si>
  <si>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</si>
  <si>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</si>
  <si>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</si>
  <si>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</si>
  <si>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</si>
  <si>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</si>
  <si>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</si>
  <si>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</si>
  <si>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</si>
  <si>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</si>
  <si>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</si>
  <si>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</si>
  <si>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</si>
  <si>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</si>
  <si>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</si>
  <si>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</si>
  <si>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</si>
  <si>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</si>
  <si>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</si>
  <si>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</si>
  <si>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</si>
  <si>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</si>
  <si>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</si>
  <si>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</si>
  <si>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</si>
  <si>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</si>
  <si>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</si>
  <si>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</si>
  <si>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</si>
  <si>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</si>
  <si>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</si>
  <si>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</si>
  <si>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</si>
  <si>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</si>
  <si>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</si>
  <si>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</si>
  <si>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</si>
  <si>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</si>
  <si>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</si>
  <si>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</si>
  <si>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</si>
  <si>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</si>
  <si>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</si>
  <si>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</si>
  <si>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</si>
  <si>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</si>
  <si>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</si>
  <si>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</si>
  <si>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</si>
  <si>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</si>
  <si>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</si>
  <si>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</si>
  <si>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</si>
  <si>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</si>
  <si>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</si>
  <si>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</si>
  <si>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</si>
  <si>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</si>
  <si>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</si>
  <si>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</si>
  <si>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</si>
  <si>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</si>
  <si>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</si>
  <si>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</si>
  <si>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</si>
  <si>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</si>
  <si>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</si>
  <si>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</si>
  <si>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</si>
  <si>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</si>
  <si>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</si>
  <si>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</si>
  <si>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</si>
  <si>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</si>
  <si>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</si>
  <si>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</si>
  <si>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</si>
  <si>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</si>
  <si>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</si>
  <si>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</si>
  <si>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</si>
  <si>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</si>
  <si>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</si>
  <si>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</si>
  <si>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</si>
  <si>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</si>
  <si>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</si>
  <si>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</si>
  <si>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</si>
  <si>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</si>
  <si>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</si>
  <si>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</si>
  <si>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</si>
  <si>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</si>
  <si>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</si>
  <si>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</si>
  <si>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</si>
  <si>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</si>
  <si>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</si>
  <si>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</si>
  <si>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</si>
  <si>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</si>
  <si>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</si>
  <si>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</si>
  <si>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</si>
  <si>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</si>
  <si>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</si>
  <si>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</si>
  <si>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</si>
  <si>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</si>
  <si>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</si>
  <si>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</si>
  <si>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</si>
  <si>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</si>
  <si>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</si>
  <si>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</si>
  <si>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</si>
  <si>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</si>
  <si>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</si>
  <si>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</si>
  <si>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</si>
  <si>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</si>
  <si>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</si>
  <si>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</si>
  <si>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</si>
  <si>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</si>
  <si>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</si>
  <si>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</si>
  <si>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</si>
  <si>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</si>
  <si>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</si>
  <si>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</si>
  <si>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</si>
  <si>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</si>
  <si>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</si>
  <si>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</si>
  <si>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</si>
  <si>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</si>
  <si>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</si>
  <si>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</si>
  <si>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</si>
  <si>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</si>
  <si>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</si>
  <si>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</si>
  <si>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</si>
  <si>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</si>
  <si>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</si>
  <si>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</si>
  <si>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</si>
  <si>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</si>
  <si>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</si>
  <si>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</si>
  <si>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</si>
  <si>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</si>
  <si>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</si>
  <si>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</si>
  <si>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</si>
  <si>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</si>
  <si>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</si>
  <si>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</si>
  <si>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</si>
  <si>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</si>
  <si>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</si>
  <si>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</si>
  <si>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</si>
  <si>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</si>
  <si>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</si>
  <si>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</si>
  <si>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</si>
  <si>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</si>
  <si>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</si>
  <si>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</si>
  <si>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</si>
  <si>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</si>
  <si>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</si>
  <si>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</si>
  <si>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</si>
  <si>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</si>
  <si>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</si>
  <si>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</si>
  <si>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</si>
  <si>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</si>
  <si>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</si>
  <si>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</si>
  <si>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</si>
  <si>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</si>
  <si>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</si>
  <si>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</si>
  <si>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</si>
  <si>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</si>
  <si>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</si>
  <si>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</si>
  <si>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</si>
  <si>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</si>
  <si>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</si>
  <si>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</si>
  <si>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</si>
  <si>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</si>
  <si>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</si>
  <si>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</si>
  <si>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</si>
  <si>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</si>
  <si>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</si>
  <si>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</si>
  <si>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</si>
  <si>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</si>
  <si>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</si>
  <si>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</si>
  <si>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</si>
  <si>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</si>
  <si>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</si>
  <si>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</si>
  <si>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</si>
  <si>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</si>
  <si>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</si>
  <si>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</si>
  <si>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</si>
  <si>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</si>
  <si>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</si>
  <si>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</si>
  <si>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</si>
  <si>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</si>
  <si>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</si>
  <si>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</si>
  <si>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</si>
  <si>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</si>
  <si>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</si>
  <si>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</si>
  <si>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</si>
  <si>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</si>
  <si>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</si>
  <si>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</si>
  <si>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</si>
  <si>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</si>
  <si>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</si>
  <si>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</si>
  <si>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</si>
  <si>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</si>
  <si>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</si>
  <si>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</si>
  <si>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</si>
  <si>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</si>
  <si>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</si>
  <si>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</si>
  <si>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</si>
  <si>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</si>
  <si>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</si>
  <si>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</si>
  <si>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</si>
  <si>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</si>
  <si>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</si>
  <si>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</si>
  <si>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</si>
  <si>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</si>
  <si>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</si>
  <si>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</si>
  <si>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</si>
  <si>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</si>
  <si>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</si>
  <si>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</si>
  <si>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</si>
  <si>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</si>
  <si>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</si>
  <si>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</si>
  <si>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</si>
  <si>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</si>
  <si>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</si>
  <si>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</si>
  <si>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</si>
  <si>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</si>
  <si>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</si>
  <si>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</si>
  <si>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</si>
  <si>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</si>
  <si>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</si>
  <si>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</si>
  <si>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</si>
  <si>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</si>
  <si>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</si>
  <si>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</si>
  <si>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</si>
  <si>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</si>
  <si>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</si>
  <si>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</si>
  <si>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</si>
  <si>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</si>
  <si>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</si>
  <si>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</si>
  <si>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</si>
  <si>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</si>
  <si>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</si>
  <si>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</si>
  <si>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</si>
  <si>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</si>
  <si>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</si>
  <si>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</si>
  <si>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</si>
  <si>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</si>
  <si>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</si>
  <si>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</si>
  <si>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</si>
  <si>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</si>
  <si>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</si>
  <si>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</si>
  <si>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</si>
  <si>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</si>
  <si>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</si>
  <si>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</si>
  <si>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</si>
  <si>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</si>
  <si>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</si>
  <si>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</si>
  <si>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</si>
  <si>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</si>
  <si>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</si>
  <si>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</si>
  <si>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</si>
  <si>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</si>
  <si>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</si>
  <si>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</si>
  <si>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</si>
  <si>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</si>
  <si>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</si>
  <si>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</si>
  <si>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</si>
  <si>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</si>
  <si>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</si>
  <si>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</si>
  <si>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</si>
  <si>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</si>
  <si>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</si>
  <si>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</si>
  <si>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</si>
  <si>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</si>
  <si>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</si>
  <si>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</si>
  <si>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</si>
  <si>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</si>
  <si>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</si>
  <si>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</si>
  <si>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</si>
  <si>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</si>
  <si>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</si>
  <si>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</si>
  <si>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</si>
  <si>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</si>
  <si>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</si>
  <si>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</si>
  <si>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</si>
  <si>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</si>
  <si>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</si>
  <si>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</si>
  <si>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</si>
  <si>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</si>
  <si>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</si>
  <si>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</si>
  <si>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</si>
  <si>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</si>
  <si>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</si>
  <si>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</si>
  <si>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</si>
  <si>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</si>
  <si>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</si>
  <si>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</si>
  <si>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</si>
  <si>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</si>
  <si>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</si>
  <si>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</si>
  <si>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</si>
  <si>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</si>
  <si>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</si>
  <si>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</si>
  <si>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</si>
  <si>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</si>
  <si>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</si>
  <si>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</si>
  <si>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</si>
  <si>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</si>
  <si>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</si>
  <si>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</si>
  <si>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</si>
  <si>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</si>
  <si>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</si>
  <si>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</si>
  <si>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</si>
  <si>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</si>
  <si>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</si>
  <si>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</si>
  <si>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</si>
  <si>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</si>
  <si>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</si>
  <si>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</si>
  <si>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</si>
  <si>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</si>
  <si>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</si>
  <si>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</si>
  <si>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</si>
  <si>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</si>
  <si>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</si>
  <si>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</si>
  <si>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</si>
  <si>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</si>
  <si>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</si>
  <si>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</si>
  <si>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</si>
  <si>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</si>
  <si>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</si>
  <si>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</si>
  <si>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</si>
  <si>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</si>
  <si>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</si>
  <si>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</si>
  <si>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</si>
  <si>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</si>
  <si>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</si>
  <si>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</si>
  <si>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</si>
  <si>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</si>
  <si>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</si>
  <si>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</si>
  <si>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</si>
  <si>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</si>
  <si>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</si>
  <si>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</si>
  <si>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</si>
  <si>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</si>
  <si>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</si>
  <si>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</si>
  <si>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</si>
  <si>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</si>
  <si>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</si>
  <si>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</si>
  <si>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</si>
  <si>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</si>
  <si>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</si>
  <si>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</si>
  <si>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</si>
  <si>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</si>
  <si>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</si>
  <si>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</si>
  <si>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</si>
  <si>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</si>
  <si>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</si>
  <si>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</si>
  <si>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</si>
  <si>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</si>
  <si>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</si>
  <si>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</si>
  <si>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</si>
  <si>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</si>
  <si>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</si>
  <si>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</si>
  <si>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</si>
  <si>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</si>
  <si>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</si>
  <si>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</si>
  <si>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</si>
  <si>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</si>
  <si>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</si>
  <si>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</si>
  <si>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</si>
  <si>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</si>
  <si>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</si>
  <si>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</si>
  <si>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</si>
  <si>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</si>
  <si>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</si>
  <si>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</si>
  <si>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</si>
  <si>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</si>
  <si>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</si>
  <si>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</si>
  <si>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</si>
  <si>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</si>
  <si>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</si>
  <si>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</si>
  <si>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</si>
  <si>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</si>
  <si>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</si>
  <si>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</si>
  <si>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</si>
  <si>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</si>
  <si>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</si>
  <si>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</si>
  <si>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</si>
  <si>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</si>
  <si>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</si>
  <si>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</si>
  <si>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</si>
  <si>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</si>
  <si>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</si>
  <si>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</si>
  <si>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</si>
  <si>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</si>
  <si>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</si>
  <si>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</si>
  <si>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</si>
  <si>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</si>
  <si>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</si>
  <si>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</si>
  <si>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</si>
  <si>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</si>
  <si>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</si>
  <si>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</si>
  <si>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</si>
  <si>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</si>
  <si>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</si>
  <si>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</si>
  <si>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</si>
  <si>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Dill</t>
  </si>
  <si>
    <t>Substituição de trilho - Condicinado à temperatura</t>
  </si>
  <si>
    <t>Execução de solda - Condicinado à temperatura</t>
  </si>
  <si>
    <t>Carlos Vilela</t>
  </si>
  <si>
    <t>Serviços de desguarnecimento de ombro de lastro</t>
  </si>
  <si>
    <t>Adenilson</t>
  </si>
  <si>
    <t>Alívio de tensão - Condicionado à temperatura</t>
  </si>
  <si>
    <t>Serviços de socaria mecanizada</t>
  </si>
  <si>
    <t>Heleno</t>
  </si>
  <si>
    <t>Substituição de trilho - Condicinado à temperatura (Tampão, necessário apoio da T.O)</t>
  </si>
  <si>
    <t>Execução de solda  (Caminhão)</t>
  </si>
  <si>
    <t>Fran</t>
  </si>
  <si>
    <t>Fredson</t>
  </si>
  <si>
    <t>Inspeção Ultrassom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</si>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</sst>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70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700" tableBorderDxfId="699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698"/>
    <tableColumn id="8" xr3:uid="{69D5AC3B-4F64-4F8F-AD2A-0AD158918DDD}" name="CORRELATO" dataDxfId="69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5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K46" activePane="bottomRight" state="frozen"/>
      <selection pane="bottomRight" activeCell="BA47" sqref="BA4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1124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1125</v>
      </c>
      <c r="BI1" s="337"/>
      <c r="BJ1" s="338"/>
      <c r="BK1" s="339"/>
      <c r="BL1" s="49"/>
      <c r="BM1" s="329" t="s">
        <v>1126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2" t="s">
        <v>1127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1130</v>
      </c>
      <c r="AT2" s="334"/>
      <c r="AU2" s="334"/>
      <c r="AV2" s="334"/>
      <c r="AW2" s="334"/>
      <c r="AX2" s="333"/>
      <c r="AY2" s="335"/>
      <c r="AZ2" s="4"/>
      <c r="BA2" s="326" t="s">
        <v>1131</v>
      </c>
      <c r="BB2" s="328"/>
      <c r="BC2" s="332" t="s">
        <v>1128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6" t="s">
        <v>1132</v>
      </c>
      <c r="AJ3" s="328"/>
      <c r="AK3" s="326" t="s">
        <v>1133</v>
      </c>
      <c r="AL3" s="327"/>
      <c r="AM3" s="327"/>
      <c r="AN3" s="327"/>
      <c r="AO3" s="327"/>
      <c r="AP3" s="327"/>
      <c r="AQ3" s="328"/>
      <c r="AR3" s="240"/>
      <c r="AS3" s="350" t="s">
        <v>1139</v>
      </c>
      <c r="AT3" s="351"/>
      <c r="AU3" s="350" t="s">
        <v>1140</v>
      </c>
      <c r="AV3" s="351"/>
      <c r="AW3" s="350" t="s">
        <v>1141</v>
      </c>
      <c r="AX3" s="352"/>
      <c r="AY3" s="63" t="s">
        <v>1142</v>
      </c>
      <c r="AZ3" s="63"/>
      <c r="BA3" s="348"/>
      <c r="BB3" s="349"/>
      <c r="BC3" s="326" t="s">
        <v>1135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1143</v>
      </c>
      <c r="BN3" s="330"/>
      <c r="BO3" s="330"/>
      <c r="BP3" s="331"/>
      <c r="BQ3" s="329" t="s">
        <v>757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951</v>
      </c>
      <c r="Y18" s="158" t="s">
        <v>950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951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976</v>
      </c>
      <c r="BN22" s="14" t="s">
        <v>997</v>
      </c>
      <c r="BO22" s="165" t="s">
        <v>1108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CCOCirculaçãoIntervaloContrato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979</v>
      </c>
      <c r="BN24" s="14" t="s">
        <v>1007</v>
      </c>
      <c r="BO24" s="165" t="s">
        <v>1102</v>
      </c>
      <c r="BP24" s="16" t="s">
        <v>1271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1271</v>
      </c>
      <c r="BL25" s="15"/>
      <c r="BM25" s="14" t="s">
        <v>979</v>
      </c>
      <c r="BN25" s="14" t="s">
        <v>1007</v>
      </c>
      <c r="BO25" s="165" t="s">
        <v>1102</v>
      </c>
      <c r="BP25" s="16" t="s">
        <v>1271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8.3333333333333329E-2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956</v>
      </c>
      <c r="Y34" s="158" t="s">
        <v>959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1298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1.2500000000000002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1299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1300</v>
      </c>
      <c r="X35" s="218" t="s">
        <v>956</v>
      </c>
      <c r="Y35" s="158" t="s">
        <v>959</v>
      </c>
      <c r="Z35" s="158" t="s">
        <v>952</v>
      </c>
      <c r="AA35" s="83" t="s">
        <v>1301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1302</v>
      </c>
      <c r="BK35" s="16" t="s">
        <v>1302</v>
      </c>
      <c r="BL35" s="15"/>
      <c r="BM35" s="14" t="s">
        <v>977</v>
      </c>
      <c r="BN35" s="14" t="s">
        <v>998</v>
      </c>
      <c r="BO35" s="165" t="s">
        <v>1069</v>
      </c>
      <c r="BP35" s="16" t="s">
        <v>1303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1304</v>
      </c>
      <c r="BK36" s="16" t="s">
        <v>1304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1305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1306</v>
      </c>
      <c r="BK37" s="16" t="s">
        <v>1306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1307</v>
      </c>
      <c r="BK38" s="16" t="s">
        <v>1307</v>
      </c>
      <c r="BL38" s="15"/>
      <c r="BM38" s="14" t="s">
        <v>987</v>
      </c>
      <c r="BN38" s="14" t="s">
        <v>987</v>
      </c>
      <c r="BO38" s="165" t="s">
        <v>987</v>
      </c>
      <c r="BP38" s="16" t="s">
        <v>1307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1308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1309</v>
      </c>
      <c r="N39" s="217" t="s">
        <v>1310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1311</v>
      </c>
      <c r="BK39" s="16" t="s">
        <v>1311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1312</v>
      </c>
      <c r="W40" s="173" t="s">
        <v>1313</v>
      </c>
      <c r="X40" s="218" t="s">
        <v>956</v>
      </c>
      <c r="Y40" s="158" t="s">
        <v>959</v>
      </c>
      <c r="Z40" s="158" t="s">
        <v>957</v>
      </c>
      <c r="AA40" s="83" t="s">
        <v>1314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1315</v>
      </c>
      <c r="BK40" s="16" t="s">
        <v>1315</v>
      </c>
      <c r="BL40" s="15"/>
      <c r="BM40" s="14" t="s">
        <v>979</v>
      </c>
      <c r="BN40" s="14" t="s">
        <v>998</v>
      </c>
      <c r="BO40" s="165" t="s">
        <v>1071</v>
      </c>
      <c r="BP40" s="16" t="s">
        <v>1316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1317</v>
      </c>
      <c r="BK41" s="16" t="s">
        <v>1317</v>
      </c>
      <c r="BL41" s="15"/>
      <c r="BM41" s="14" t="s">
        <v>973</v>
      </c>
      <c r="BN41" s="14" t="s">
        <v>1004</v>
      </c>
      <c r="BO41" s="165" t="s">
        <v>1093</v>
      </c>
      <c r="BP41" s="16" t="s">
        <v>1317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1318</v>
      </c>
      <c r="BK42" s="16" t="s">
        <v>1318</v>
      </c>
      <c r="BL42" s="15"/>
      <c r="BM42" s="14" t="s">
        <v>983</v>
      </c>
      <c r="BN42" s="14" t="s">
        <v>1008</v>
      </c>
      <c r="BO42" s="165" t="s">
        <v>1008</v>
      </c>
      <c r="BP42" s="16" t="s">
        <v>1318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1319</v>
      </c>
      <c r="BK43" s="16" t="s">
        <v>1319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1320</v>
      </c>
      <c r="BK44" s="16" t="s">
        <v>1320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1299</v>
      </c>
      <c r="F46" s="172" t="s">
        <v>783</v>
      </c>
      <c r="G46" s="9" t="str">
        <f>IF(D46="","*",VLOOKUP(F46,BS_ATIVIDADE[#All],3,FALSE))</f>
        <v>PEDRA</v>
      </c>
      <c r="H46" s="173" t="s">
        <v>1321</v>
      </c>
      <c r="I46" s="173" t="s">
        <v>1321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6.25E-2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956</v>
      </c>
      <c r="Y46" s="158" t="s">
        <v>959</v>
      </c>
      <c r="Z46" s="158" t="s">
        <v>952</v>
      </c>
      <c r="AA46" s="83" t="s">
        <v>1301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0.6958333333333333</v>
      </c>
      <c r="AT46" s="242">
        <v>0.76944444444444449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7.3611111111111183E-2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1322</v>
      </c>
      <c r="BK46" s="16" t="s">
        <v>1323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1.1777777777777789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1324</v>
      </c>
      <c r="N47" s="204" t="s">
        <v>1325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1326</v>
      </c>
      <c r="BK47" s="16" t="s">
        <v>1327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1328</v>
      </c>
      <c r="BK48" s="16" t="s">
        <v>1329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8.3333333333333329E-2</v>
      </c>
      <c r="Q49" s="83">
        <v>1000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956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0.67986111111111114</v>
      </c>
      <c r="AW49" s="38"/>
      <c r="AX49" s="38"/>
      <c r="AY49" s="313">
        <f>IF(D49="","*",IFERROR(IF(ISODD(COUNT(AS49:AX49)),"ERRO",SUM((AT49-AS49),(AV49-AU49),(AX49-AW49))),"ERRO"))</f>
        <v>0.16041666666666676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1330</v>
      </c>
      <c r="BK49" s="16" t="s">
        <v>1331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1.9250000000000012</v>
      </c>
      <c r="BS49" s="18">
        <f t="shared" si="4"/>
        <v>3.645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1332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1333</v>
      </c>
      <c r="BK50" s="16" t="s">
        <v>1334</v>
      </c>
      <c r="BL50" s="15"/>
      <c r="BM50" s="14" t="s">
        <v>969</v>
      </c>
      <c r="BN50" s="14" t="s">
        <v>992</v>
      </c>
      <c r="BO50" s="165" t="s">
        <v>1078</v>
      </c>
      <c r="BP50" s="16" t="s">
        <v>1334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1312</v>
      </c>
      <c r="W51" s="173" t="s">
        <v>1313</v>
      </c>
      <c r="X51" s="218" t="s">
        <v>956</v>
      </c>
      <c r="Y51" s="158" t="s">
        <v>959</v>
      </c>
      <c r="Z51" s="158" t="s">
        <v>957</v>
      </c>
      <c r="AA51" s="83" t="s">
        <v>1314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1335</v>
      </c>
      <c r="BK51" s="16" t="s">
        <v>1336</v>
      </c>
      <c r="BL51" s="15"/>
      <c r="BM51" s="14" t="s">
        <v>987</v>
      </c>
      <c r="BN51" s="14" t="s">
        <v>987</v>
      </c>
      <c r="BO51" s="165" t="s">
        <v>987</v>
      </c>
      <c r="BP51" s="16" t="s">
        <v>1336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1337</v>
      </c>
      <c r="BK52" s="16" t="s">
        <v>1338</v>
      </c>
      <c r="BL52" s="15"/>
      <c r="BM52" s="14" t="s">
        <v>973</v>
      </c>
      <c r="BN52" s="14" t="s">
        <v>994</v>
      </c>
      <c r="BO52" s="165" t="s">
        <v>1102</v>
      </c>
      <c r="BP52" s="16" t="s">
        <v>1338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1312</v>
      </c>
      <c r="W53" s="173" t="s">
        <v>1339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1340</v>
      </c>
      <c r="BK53" s="16" t="s">
        <v>1341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1342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1343</v>
      </c>
      <c r="BK54" s="16" t="s">
        <v>1344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1345</v>
      </c>
      <c r="BK55" s="16" t="s">
        <v>1346</v>
      </c>
      <c r="BL55" s="15"/>
      <c r="BM55" s="14" t="s">
        <v>973</v>
      </c>
      <c r="BN55" s="14" t="s">
        <v>994</v>
      </c>
      <c r="BO55" s="165" t="s">
        <v>1113</v>
      </c>
      <c r="BP55" s="16" t="s">
        <v>1347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1348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1349</v>
      </c>
      <c r="J56" s="217">
        <v>78</v>
      </c>
      <c r="K56" s="217">
        <v>336</v>
      </c>
      <c r="L56" s="83" t="s">
        <v>607</v>
      </c>
      <c r="M56" s="217" t="s">
        <v>1350</v>
      </c>
      <c r="N56" s="217" t="s">
        <v>1351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1352</v>
      </c>
      <c r="W56" s="321" t="s">
        <v>1353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1354</v>
      </c>
      <c r="BK56" s="16" t="s">
        <v>1355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16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1356</v>
      </c>
      <c r="X59" s="218" t="s">
        <v>956</v>
      </c>
      <c r="Y59" s="158" t="s">
        <v>959</v>
      </c>
      <c r="Z59" s="158" t="s">
        <v>952</v>
      </c>
      <c r="AA59" s="83" t="s">
        <v>1357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3">
        <f>IF(D59="","*",IFERROR(IF(ISODD(COUNT(AS59:AX59)),"ERRO",SUM((AT59-AS59),(AV59-AU59),(AX59-AW59))),"ERRO"))</f>
        <v>0</v>
      </c>
      <c r="AZ59" s="13"/>
      <c r="BA59" s="71"/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Produção e Intervalo</v>
      </c>
      <c r="BR59" s="18">
        <f t="shared" si="3"/>
        <v>0</v>
      </c>
      <c r="BS59" s="18">
        <f t="shared" si="4"/>
        <v>0</v>
      </c>
      <c r="BT59" s="225" t="str">
        <f t="shared" si="5"/>
        <v/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1358</v>
      </c>
      <c r="W60" s="173" t="s">
        <v>1359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/>
      <c r="AS60" s="242"/>
      <c r="AT60" s="242"/>
      <c r="AU60" s="38"/>
      <c r="AV60" s="38"/>
      <c r="AW60" s="38"/>
      <c r="AX60" s="38"/>
      <c r="AY60" s="313">
        <f>IF(D60="","*",IFERROR(IF(ISODD(COUNT(AS60:AX60)),"ERRO",SUM((AT60-AS60),(AV60-AU60),(AX60-AW60))),"ERRO"))</f>
        <v>0</v>
      </c>
      <c r="AZ60" s="13"/>
      <c r="BA60" s="71"/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Produção e Intervalo</v>
      </c>
      <c r="BR60" s="18">
        <f t="shared" si="3"/>
        <v>0</v>
      </c>
      <c r="BS60" s="18">
        <f t="shared" si="4"/>
        <v>0</v>
      </c>
      <c r="BT60" s="225" t="str">
        <f t="shared" si="5"/>
        <v/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1360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/>
      <c r="AS61" s="242"/>
      <c r="AT61" s="242"/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/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/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1360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/>
      <c r="AS62" s="242"/>
      <c r="AT62" s="242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Produção e Intervalo</v>
      </c>
      <c r="BR62" s="18">
        <f t="shared" si="3"/>
        <v>0</v>
      </c>
      <c r="BS62" s="18">
        <f t="shared" si="4"/>
        <v>0</v>
      </c>
      <c r="BT62" s="225" t="str">
        <f t="shared" si="5"/>
        <v/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2000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1361</v>
      </c>
      <c r="W63" s="173" t="s">
        <v>1362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/>
      <c r="AS63" s="242"/>
      <c r="AT63" s="242"/>
      <c r="AU63" s="38"/>
      <c r="AV63" s="38"/>
      <c r="AW63" s="38"/>
      <c r="AX63" s="38"/>
      <c r="AY63" s="313">
        <f>IF(D63="","*",IFERROR(IF(ISODD(COUNT(AS63:AX63)),"ERRO",SUM((AT63-AS63),(AV63-AU63),(AX63-AW63))),"ERRO"))</f>
        <v>0</v>
      </c>
      <c r="AZ63" s="13"/>
      <c r="BA63" s="71"/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Produção e Intervalo</v>
      </c>
      <c r="BR63" s="18">
        <f t="shared" si="3"/>
        <v>0</v>
      </c>
      <c r="BS63" s="18">
        <f t="shared" si="4"/>
        <v>0</v>
      </c>
      <c r="BT63" s="225" t="str">
        <f t="shared" si="5"/>
        <v/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1363</v>
      </c>
      <c r="W64" s="173" t="s">
        <v>1364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/>
      <c r="AS64" s="242"/>
      <c r="AT64" s="242"/>
      <c r="AU64" s="38"/>
      <c r="AV64" s="38"/>
      <c r="AW64" s="38"/>
      <c r="AX64" s="38"/>
      <c r="AY64" s="313">
        <f>IF(D64="","*",IFERROR(IF(ISODD(COUNT(AS64:AX64)),"ERRO",SUM((AT64-AS64),(AV64-AU64),(AX64-AW64))),"ERRO"))</f>
        <v>0</v>
      </c>
      <c r="AZ64" s="13"/>
      <c r="BA64" s="71"/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Produção e Intervalo</v>
      </c>
      <c r="BR64" s="18">
        <f t="shared" si="3"/>
        <v>0</v>
      </c>
      <c r="BS64" s="18">
        <f t="shared" si="4"/>
        <v>0</v>
      </c>
      <c r="BT64" s="225" t="str">
        <f t="shared" si="5"/>
        <v/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8.3333333333333329E-2</v>
      </c>
      <c r="Q65" s="83">
        <v>20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1312</v>
      </c>
      <c r="W65" s="173" t="s">
        <v>1313</v>
      </c>
      <c r="X65" s="218" t="s">
        <v>951</v>
      </c>
      <c r="Y65" s="158" t="s">
        <v>950</v>
      </c>
      <c r="Z65" s="158" t="s">
        <v>952</v>
      </c>
      <c r="AA65" s="83" t="s">
        <v>1314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/>
      <c r="AS65" s="242"/>
      <c r="AT65" s="242"/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/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/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1365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/>
      <c r="AS66" s="242"/>
      <c r="AT66" s="242"/>
      <c r="AU66" s="38"/>
      <c r="AV66" s="38"/>
      <c r="AW66" s="38"/>
      <c r="AX66" s="38"/>
      <c r="AY66" s="313">
        <f>IF(D66="","*",IFERROR(IF(ISODD(COUNT(AS66:AX66)),"ERRO",SUM((AT66-AS66),(AV66-AU66),(AX66-AW66))),"ERRO"))</f>
        <v>0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Produção e Intervalo</v>
      </c>
      <c r="BR66" s="18">
        <f t="shared" si="3"/>
        <v>0</v>
      </c>
      <c r="BS66" s="18">
        <f t="shared" si="4"/>
        <v>0</v>
      </c>
      <c r="BT66" s="225" t="str">
        <f t="shared" si="5"/>
        <v/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1366</v>
      </c>
      <c r="W67" s="173" t="s">
        <v>1360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/>
      <c r="AS67" s="242"/>
      <c r="AT67" s="242"/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/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/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8.3333333333333329E-2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1312</v>
      </c>
      <c r="W68" s="173" t="s">
        <v>1367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/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Produção e Intervalo</v>
      </c>
      <c r="BR68" s="18">
        <f t="shared" si="3"/>
        <v>0</v>
      </c>
      <c r="BS68" s="18">
        <f t="shared" si="4"/>
        <v>0</v>
      </c>
      <c r="BT68" s="225" t="str">
        <f t="shared" si="5"/>
        <v/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1368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/>
      <c r="AS69" s="242"/>
      <c r="AT69" s="242"/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/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/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0.16666666666666666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1342</v>
      </c>
      <c r="W70" s="173" t="s">
        <v>1365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/>
      <c r="AS70" s="242"/>
      <c r="AT70" s="242"/>
      <c r="AU70" s="38"/>
      <c r="AV70" s="38"/>
      <c r="AW70" s="38"/>
      <c r="AX70" s="38"/>
      <c r="AY70" s="313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5" t="str">
        <f t="shared" si="5"/>
        <v/>
      </c>
    </row>
    <row r="71" spans="1:72">
      <c r="A71" s="50" t="str">
        <f t="shared" ref="A71:A100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1369</v>
      </c>
      <c r="W71" s="173" t="s">
        <v>1359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/>
      <c r="AS71" s="242"/>
      <c r="AT71" s="242"/>
      <c r="AU71" s="38"/>
      <c r="AV71" s="38"/>
      <c r="AW71" s="38"/>
      <c r="AX71" s="38"/>
      <c r="AY71" s="313">
        <f>IF(D71="","*",IFERROR(IF(ISODD(COUNT(AS71:AX71)),"ERRO",SUM((AT71-AS71),(AV71-AU71),(AX71-AW71))),"ERRO"))</f>
        <v>0</v>
      </c>
      <c r="AZ71" s="13"/>
      <c r="BA71" s="71"/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Produção e Intervalo</v>
      </c>
      <c r="BR71" s="18">
        <f t="shared" ref="BR71:BR100" si="8">IF(OR(B71="",F71=""),"*",AY71/P71)</f>
        <v>0</v>
      </c>
      <c r="BS71" s="18">
        <f t="shared" ref="BS71:BS100" si="9">IF(OR(B71="",F71=""),"*",BA71/Q71)</f>
        <v>0</v>
      </c>
      <c r="BT71" s="225" t="str">
        <f t="shared" ref="BT71:BT100" si="10">IF(BN71="","",SUBSTITUTE(BM71," ","")&amp;SUBSTITUTE(BN71," ",""))</f>
        <v/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1369</v>
      </c>
      <c r="W72" s="173" t="s">
        <v>1360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/>
      <c r="AS72" s="242"/>
      <c r="AT72" s="242"/>
      <c r="AU72" s="38"/>
      <c r="AV72" s="38"/>
      <c r="AW72" s="38"/>
      <c r="AX72" s="38"/>
      <c r="AY72" s="313">
        <f>IF(D72="","*",IFERROR(IF(ISODD(COUNT(AS72:AX72)),"ERRO",SUM((AT72-AS72),(AV72-AU72),(AX72-AW72))),"ERRO"))</f>
        <v>0</v>
      </c>
      <c r="AZ72" s="13"/>
      <c r="BA72" s="71"/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7"/>
        <v>Produção e Intervalo</v>
      </c>
      <c r="BR72" s="18">
        <f t="shared" si="8"/>
        <v>0</v>
      </c>
      <c r="BS72" s="18">
        <f t="shared" si="9"/>
        <v>0</v>
      </c>
      <c r="BT72" s="225" t="str">
        <f t="shared" si="10"/>
        <v/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1369</v>
      </c>
      <c r="W73" s="173" t="s">
        <v>1359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/>
      <c r="AS73" s="242"/>
      <c r="AT73" s="242"/>
      <c r="AU73" s="38"/>
      <c r="AV73" s="38"/>
      <c r="AW73" s="38"/>
      <c r="AX73" s="38"/>
      <c r="AY73" s="313">
        <f>IF(D73="","*",IFERROR(IF(ISODD(COUNT(AS73:AX73)),"ERRO",SUM((AT73-AS73),(AV73-AU73),(AX73-AW73))),"ERRO"))</f>
        <v>0</v>
      </c>
      <c r="AZ73" s="13"/>
      <c r="BA73" s="71"/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7"/>
        <v>Produção e Intervalo</v>
      </c>
      <c r="BR73" s="18">
        <f t="shared" si="8"/>
        <v>0</v>
      </c>
      <c r="BS73" s="18">
        <f t="shared" si="9"/>
        <v>0</v>
      </c>
      <c r="BT73" s="225" t="str">
        <f t="shared" si="10"/>
        <v/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1370</v>
      </c>
      <c r="W74" s="173" t="s">
        <v>1371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3">
        <f>IF(D74="","*",IFERROR(IF(ISODD(COUNT(AS74:AX74)),"ERRO",SUM((AT74-AS74),(AV74-AU74),(AX74-AW74))),"ERRO"))</f>
        <v>0</v>
      </c>
      <c r="AZ74" s="13"/>
      <c r="BA74" s="71"/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Produção e Intervalo</v>
      </c>
      <c r="BR74" s="18">
        <f t="shared" si="8"/>
        <v>0</v>
      </c>
      <c r="BS74" s="18">
        <f t="shared" si="9"/>
        <v>0</v>
      </c>
      <c r="BT74" s="225" t="str">
        <f t="shared" si="10"/>
        <v/>
      </c>
    </row>
    <row r="75" spans="1:72" hidden="1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14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BASE_MAPA!$D$2:$D$359, BASE_MAPA!$I$2:$I$359),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-</v>
      </c>
      <c r="AN75" s="278" t="str">
        <f>IF(BS_CONTROLE[[#This Row],[SB]]=0, "-", BS_CONTROLE[[#This Row],[SB]])</f>
        <v>-</v>
      </c>
      <c r="AO75" s="279" t="str">
        <f>IF(BS_CONTROLE[[#This Row],[SUB]]=0, "-", BS_CONTROLE[[#This Row],[SUB]])</f>
        <v>-</v>
      </c>
      <c r="AP75" s="280" t="str">
        <f>IF(BS_CONTROLE[[#This Row],[KM - Inicio]]=0, "-", BS_CONTROLE[[#This Row],[KM - Inicio]])</f>
        <v>-</v>
      </c>
      <c r="AQ75" s="280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3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BASE_MAPA!$D$2:$D$359, BASE_MAPA!$I$2:$I$359), "ERRO")</f>
        <v>ERRO</v>
      </c>
      <c r="BF75" s="281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BASE_MAPA!$I$2:$I$359),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BASE_MAPA!$I$2:$I$359),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 hidden="1">
      <c r="A78" s="50" t="str">
        <f t="shared" si="6"/>
        <v/>
      </c>
      <c r="B78" s="171"/>
      <c r="C78" s="8" t="str">
        <f>IF(BS_CONTROLE[[#This Row],[DATA]]="","",WEEKNUM(BS_CONTROLE[[#This Row],[DATA]]))</f>
        <v/>
      </c>
      <c r="D78" s="51"/>
      <c r="E78" s="31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BASE_MAPA!$D$2:$D$359, BASE_MAPA!$I$2:$I$359),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8" t="str">
        <f>IF(BS_CONTROLE[[#This Row],[Local - Partida]]=0, "-", BS_CONTROLE[[#This Row],[Local - Partida]])</f>
        <v>-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-</v>
      </c>
      <c r="AN78" s="278" t="str">
        <f>IF(BS_CONTROLE[[#This Row],[SB]]=0, "-", BS_CONTROLE[[#This Row],[SB]])</f>
        <v>-</v>
      </c>
      <c r="AO78" s="279" t="str">
        <f>IF(BS_CONTROLE[[#This Row],[SUB]]=0, "-", BS_CONTROLE[[#This Row],[SUB]])</f>
        <v>-</v>
      </c>
      <c r="AP78" s="280" t="str">
        <f>IF(BS_CONTROLE[[#This Row],[KM - Inicio]]=0, "-", BS_CONTROLE[[#This Row],[KM - Inicio]])</f>
        <v>-</v>
      </c>
      <c r="AQ78" s="280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BASE_MAPA!$D$2:$D$359, BASE_MAPA!$I$2:$I$359), "ERRO")</f>
        <v>ERRO</v>
      </c>
      <c r="BF78" s="281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Aderente</v>
      </c>
      <c r="BR78" s="18" t="str">
        <f t="shared" si="8"/>
        <v>*</v>
      </c>
      <c r="BS78" s="18" t="str">
        <f t="shared" si="9"/>
        <v>*</v>
      </c>
      <c r="BT78" s="225" t="str">
        <f t="shared" si="10"/>
        <v/>
      </c>
    </row>
    <row r="79" spans="1:72" hidden="1">
      <c r="A79" s="50" t="str">
        <f t="shared" si="6"/>
        <v/>
      </c>
      <c r="B79" s="171"/>
      <c r="C79" s="8" t="str">
        <f>IF(BS_CONTROLE[[#This Row],[DATA]]="","",WEEKNUM(BS_CONTROLE[[#This Row],[DATA]]))</f>
        <v/>
      </c>
      <c r="D79" s="51"/>
      <c r="E79" s="314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BASE_MAPA!$D$2:$D$359, BASE_MAPA!$I$2:$I$359),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8" t="str">
        <f>IF(BS_CONTROLE[[#This Row],[Local - Partida]]=0, "-", BS_CONTROLE[[#This Row],[Local - Partida]])</f>
        <v>-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-</v>
      </c>
      <c r="AN79" s="278" t="str">
        <f>IF(BS_CONTROLE[[#This Row],[SB]]=0, "-", BS_CONTROLE[[#This Row],[SB]])</f>
        <v>-</v>
      </c>
      <c r="AO79" s="279" t="str">
        <f>IF(BS_CONTROLE[[#This Row],[SUB]]=0, "-", BS_CONTROLE[[#This Row],[SUB]])</f>
        <v>-</v>
      </c>
      <c r="AP79" s="280" t="str">
        <f>IF(BS_CONTROLE[[#This Row],[KM - Inicio]]=0, "-", BS_CONTROLE[[#This Row],[KM - Inicio]])</f>
        <v>-</v>
      </c>
      <c r="AQ79" s="280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BASE_MAPA!$D$2:$D$359, BASE_MAPA!$I$2:$I$359), "ERRO")</f>
        <v>ERRO</v>
      </c>
      <c r="BF79" s="281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Aderente</v>
      </c>
      <c r="BR79" s="18" t="str">
        <f t="shared" si="8"/>
        <v>*</v>
      </c>
      <c r="BS79" s="18" t="str">
        <f t="shared" si="9"/>
        <v>*</v>
      </c>
      <c r="BT79" s="225" t="str">
        <f t="shared" si="10"/>
        <v/>
      </c>
    </row>
    <row r="80" spans="1:72" hidden="1">
      <c r="A80" s="50" t="str">
        <f t="shared" si="6"/>
        <v/>
      </c>
      <c r="B80" s="171"/>
      <c r="C80" s="8" t="str">
        <f>IF(BS_CONTROLE[[#This Row],[DATA]]="","",WEEKNUM(BS_CONTROLE[[#This Row],[DATA]]))</f>
        <v/>
      </c>
      <c r="D80" s="51"/>
      <c r="E80" s="314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BASE_MAPA!$D$2:$D$359, BASE_MAPA!$I$2:$I$359),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8" t="str">
        <f>IF(BS_CONTROLE[[#This Row],[Local - Partida]]=0, "-", BS_CONTROLE[[#This Row],[Local - Partida]])</f>
        <v>-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-</v>
      </c>
      <c r="AN80" s="278" t="str">
        <f>IF(BS_CONTROLE[[#This Row],[SB]]=0, "-", BS_CONTROLE[[#This Row],[SB]])</f>
        <v>-</v>
      </c>
      <c r="AO80" s="279" t="str">
        <f>IF(BS_CONTROLE[[#This Row],[SUB]]=0, "-", BS_CONTROLE[[#This Row],[SUB]])</f>
        <v>-</v>
      </c>
      <c r="AP80" s="280" t="str">
        <f>IF(BS_CONTROLE[[#This Row],[KM - Inicio]]=0, "-", BS_CONTROLE[[#This Row],[KM - Inicio]])</f>
        <v>-</v>
      </c>
      <c r="AQ80" s="280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BASE_MAPA!$D$2:$D$359, BASE_MAPA!$I$2:$I$359), "ERRO")</f>
        <v>ERRO</v>
      </c>
      <c r="BF80" s="281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Aderente</v>
      </c>
      <c r="BR80" s="18" t="str">
        <f t="shared" si="8"/>
        <v>*</v>
      </c>
      <c r="BS80" s="18" t="str">
        <f t="shared" si="9"/>
        <v>*</v>
      </c>
      <c r="BT80" s="225" t="str">
        <f t="shared" si="10"/>
        <v/>
      </c>
    </row>
    <row r="81" spans="1:72" hidden="1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14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BASE_MAPA!$D$2:$D$359, BASE_MAPA!$I$2:$I$359),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-</v>
      </c>
      <c r="AN81" s="278" t="str">
        <f>IF(BS_CONTROLE[[#This Row],[SB]]=0, "-", BS_CONTROLE[[#This Row],[SB]])</f>
        <v>-</v>
      </c>
      <c r="AO81" s="279" t="str">
        <f>IF(BS_CONTROLE[[#This Row],[SUB]]=0, "-", BS_CONTROLE[[#This Row],[SUB]])</f>
        <v>-</v>
      </c>
      <c r="AP81" s="280" t="str">
        <f>IF(BS_CONTROLE[[#This Row],[KM - Inicio]]=0, "-", BS_CONTROLE[[#This Row],[KM - Inicio]])</f>
        <v>-</v>
      </c>
      <c r="AQ81" s="280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BASE_MAPA!$D$2:$D$359, BASE_MAPA!$I$2:$I$359), "ERRO")</f>
        <v>ERRO</v>
      </c>
      <c r="BF81" s="281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 hidden="1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15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BASE_MAPA!$D$2:$D$359, BASE_MAPA!$I$2:$I$359),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8" t="str">
        <f>IF(BS_CONTROLE[[#This Row],[Local - Partida]]=0, "-", BS_CONTROLE[[#This Row],[Local - Partida]])</f>
        <v>-</v>
      </c>
      <c r="AL82" s="278" t="str">
        <f>IF(BS_CONTROLE[[#This Row],[Local - Encerramento]]=0, "-", BS_CONTROLE[[#This Row],[Local - Encerramento]])</f>
        <v>-</v>
      </c>
      <c r="AM82" s="278" t="str">
        <f>IF(BS_CONTROLE[[#This Row],[Entre - Estações]]=0, "-", BS_CONTROLE[[#This Row],[Entre - Estações]])</f>
        <v>-</v>
      </c>
      <c r="AN82" s="278" t="str">
        <f>IF(BS_CONTROLE[[#This Row],[SB]]=0, "-", BS_CONTROLE[[#This Row],[SB]])</f>
        <v>-</v>
      </c>
      <c r="AO82" s="279" t="str">
        <f>IF(BS_CONTROLE[[#This Row],[SUB]]=0, "-", BS_CONTROLE[[#This Row],[SUB]])</f>
        <v>-</v>
      </c>
      <c r="AP82" s="280" t="str">
        <f>IF(BS_CONTROLE[[#This Row],[KM - Inicio]]=0, "-", BS_CONTROLE[[#This Row],[KM - Inicio]])</f>
        <v>-</v>
      </c>
      <c r="AQ82" s="280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3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BASE_MAPA!$D$2:$D$359, BASE_MAPA!$I$2:$I$359), "ERRO")</f>
        <v>ERRO</v>
      </c>
      <c r="BF82" s="281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 hidden="1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14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BASE_MAPA!$D$2:$D$359, BASE_MAPA!$I$2:$I$359),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8" t="str">
        <f>IF(BS_CONTROLE[[#This Row],[Local - Partida]]=0, "-", BS_CONTROLE[[#This Row],[Local - Partida]])</f>
        <v>-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-</v>
      </c>
      <c r="AN83" s="278" t="str">
        <f>IF(BS_CONTROLE[[#This Row],[SB]]=0, "-", BS_CONTROLE[[#This Row],[SB]])</f>
        <v>-</v>
      </c>
      <c r="AO83" s="279" t="str">
        <f>IF(BS_CONTROLE[[#This Row],[SUB]]=0, "-", BS_CONTROLE[[#This Row],[SUB]])</f>
        <v>-</v>
      </c>
      <c r="AP83" s="280" t="str">
        <f>IF(BS_CONTROLE[[#This Row],[KM - Inicio]]=0, "-", BS_CONTROLE[[#This Row],[KM - Inicio]])</f>
        <v>-</v>
      </c>
      <c r="AQ83" s="280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BASE_MAPA!$D$2:$D$359, BASE_MAPA!$I$2:$I$359), "ERRO")</f>
        <v>ERRO</v>
      </c>
      <c r="BF83" s="281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 hidden="1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14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BASE_MAPA!$D$2:$D$359, BASE_MAPA!$I$2:$I$359),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8" t="str">
        <f>IF(BS_CONTROLE[[#This Row],[Local - Partida]]=0, "-", BS_CONTROLE[[#This Row],[Local - Partida]])</f>
        <v>-</v>
      </c>
      <c r="AL84" s="278" t="str">
        <f>IF(BS_CONTROLE[[#This Row],[Local - Encerramento]]=0, "-", BS_CONTROLE[[#This Row],[Local - Encerramento]])</f>
        <v>-</v>
      </c>
      <c r="AM84" s="278" t="str">
        <f>IF(BS_CONTROLE[[#This Row],[Entre - Estações]]=0, "-", BS_CONTROLE[[#This Row],[Entre - Estações]])</f>
        <v>-</v>
      </c>
      <c r="AN84" s="278" t="str">
        <f>IF(BS_CONTROLE[[#This Row],[SB]]=0, "-", BS_CONTROLE[[#This Row],[SB]])</f>
        <v>-</v>
      </c>
      <c r="AO84" s="279" t="str">
        <f>IF(BS_CONTROLE[[#This Row],[SUB]]=0, "-", BS_CONTROLE[[#This Row],[SUB]])</f>
        <v>-</v>
      </c>
      <c r="AP84" s="280" t="str">
        <f>IF(BS_CONTROLE[[#This Row],[KM - Inicio]]=0, "-", BS_CONTROLE[[#This Row],[KM - Inicio]])</f>
        <v>-</v>
      </c>
      <c r="AQ84" s="280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BASE_MAPA!$D$2:$D$359, BASE_MAPA!$I$2:$I$359), "ERRO")</f>
        <v>ERRO</v>
      </c>
      <c r="BF84" s="281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 hidden="1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14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BASE_MAPA!$D$2:$D$359, BASE_MAPA!$I$2:$I$359),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8" t="str">
        <f>IF(BS_CONTROLE[[#This Row],[Local - Partida]]=0, "-", BS_CONTROLE[[#This Row],[Local - Partida]])</f>
        <v>-</v>
      </c>
      <c r="AL85" s="278" t="str">
        <f>IF(BS_CONTROLE[[#This Row],[Local - Encerramento]]=0, "-", BS_CONTROLE[[#This Row],[Local - Encerramento]])</f>
        <v>-</v>
      </c>
      <c r="AM85" s="278" t="str">
        <f>IF(BS_CONTROLE[[#This Row],[Entre - Estações]]=0, "-", BS_CONTROLE[[#This Row],[Entre - Estações]])</f>
        <v>-</v>
      </c>
      <c r="AN85" s="278" t="str">
        <f>IF(BS_CONTROLE[[#This Row],[SB]]=0, "-", BS_CONTROLE[[#This Row],[SB]])</f>
        <v>-</v>
      </c>
      <c r="AO85" s="279" t="str">
        <f>IF(BS_CONTROLE[[#This Row],[SUB]]=0, "-", BS_CONTROLE[[#This Row],[SUB]])</f>
        <v>-</v>
      </c>
      <c r="AP85" s="280" t="str">
        <f>IF(BS_CONTROLE[[#This Row],[KM - Inicio]]=0, "-", BS_CONTROLE[[#This Row],[KM - Inicio]])</f>
        <v>-</v>
      </c>
      <c r="AQ85" s="280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BASE_MAPA!$D$2:$D$359, BASE_MAPA!$I$2:$I$359), "ERRO")</f>
        <v>ERRO</v>
      </c>
      <c r="BF85" s="281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14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BASE_MAPA!$D$2:$D$359, BASE_MAPA!$I$2:$I$359),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8" t="str">
        <f>IF(BS_CONTROLE[[#This Row],[Local - Partida]]=0, "-", BS_CONTROLE[[#This Row],[Local - Partida]])</f>
        <v>-</v>
      </c>
      <c r="AL87" s="278" t="str">
        <f>IF(BS_CONTROLE[[#This Row],[Local - Encerramento]]=0, "-", BS_CONTROLE[[#This Row],[Local - Encerramento]])</f>
        <v>-</v>
      </c>
      <c r="AM87" s="278" t="str">
        <f>IF(BS_CONTROLE[[#This Row],[Entre - Estações]]=0, "-", BS_CONTROLE[[#This Row],[Entre - Estações]])</f>
        <v>-</v>
      </c>
      <c r="AN87" s="278" t="str">
        <f>IF(BS_CONTROLE[[#This Row],[SB]]=0, "-", BS_CONTROLE[[#This Row],[SB]])</f>
        <v>-</v>
      </c>
      <c r="AO87" s="279" t="str">
        <f>IF(BS_CONTROLE[[#This Row],[SUB]]=0, "-", BS_CONTROLE[[#This Row],[SUB]])</f>
        <v>-</v>
      </c>
      <c r="AP87" s="280" t="str">
        <f>IF(BS_CONTROLE[[#This Row],[KM - Inicio]]=0, "-", BS_CONTROLE[[#This Row],[KM - Inicio]])</f>
        <v>-</v>
      </c>
      <c r="AQ87" s="280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BASE_MAPA!$D$2:$D$359, BASE_MAPA!$I$2:$I$359), "ERRO")</f>
        <v>ERRO</v>
      </c>
      <c r="BF87" s="281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 hidden="1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1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BASE_MAPA!$D$2:$D$359, BASE_MAPA!$I$2:$I$359),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8" t="str">
        <f>IF(BS_CONTROLE[[#This Row],[Local - Partida]]=0, "-", BS_CONTROLE[[#This Row],[Local - Partida]])</f>
        <v>-</v>
      </c>
      <c r="AL88" s="278" t="str">
        <f>IF(BS_CONTROLE[[#This Row],[Local - Encerramento]]=0, "-", BS_CONTROLE[[#This Row],[Local - Encerramento]])</f>
        <v>-</v>
      </c>
      <c r="AM88" s="278" t="str">
        <f>IF(BS_CONTROLE[[#This Row],[Entre - Estações]]=0, "-", BS_CONTROLE[[#This Row],[Entre - Estações]])</f>
        <v>-</v>
      </c>
      <c r="AN88" s="278" t="str">
        <f>IF(BS_CONTROLE[[#This Row],[SB]]=0, "-", BS_CONTROLE[[#This Row],[SB]])</f>
        <v>-</v>
      </c>
      <c r="AO88" s="279" t="str">
        <f>IF(BS_CONTROLE[[#This Row],[SUB]]=0, "-", BS_CONTROLE[[#This Row],[SUB]])</f>
        <v>-</v>
      </c>
      <c r="AP88" s="280" t="str">
        <f>IF(BS_CONTROLE[[#This Row],[KM - Inicio]]=0, "-", BS_CONTROLE[[#This Row],[KM - Inicio]])</f>
        <v>-</v>
      </c>
      <c r="AQ88" s="280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3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BASE_MAPA!$D$2:$D$359, BASE_MAPA!$I$2:$I$359), "ERRO")</f>
        <v>ERRO</v>
      </c>
      <c r="BF88" s="281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 hidden="1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 hidden="1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14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BASE_MAPA!$D$2:$D$359, BASE_MAPA!$I$2:$I$359),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8" t="str">
        <f>IF(BS_CONTROLE[[#This Row],[Local - Partida]]=0, "-", BS_CONTROLE[[#This Row],[Local - Partida]])</f>
        <v>-</v>
      </c>
      <c r="AL90" s="278" t="str">
        <f>IF(BS_CONTROLE[[#This Row],[Local - Encerramento]]=0, "-", BS_CONTROLE[[#This Row],[Local - Encerramento]])</f>
        <v>-</v>
      </c>
      <c r="AM90" s="278" t="str">
        <f>IF(BS_CONTROLE[[#This Row],[Entre - Estações]]=0, "-", BS_CONTROLE[[#This Row],[Entre - Estações]])</f>
        <v>-</v>
      </c>
      <c r="AN90" s="278" t="str">
        <f>IF(BS_CONTROLE[[#This Row],[SB]]=0, "-", BS_CONTROLE[[#This Row],[SB]])</f>
        <v>-</v>
      </c>
      <c r="AO90" s="279" t="str">
        <f>IF(BS_CONTROLE[[#This Row],[SUB]]=0, "-", BS_CONTROLE[[#This Row],[SUB]])</f>
        <v>-</v>
      </c>
      <c r="AP90" s="280" t="str">
        <f>IF(BS_CONTROLE[[#This Row],[KM - Inicio]]=0, "-", BS_CONTROLE[[#This Row],[KM - Inicio]])</f>
        <v>-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BASE_MAPA!$D$2:$D$359, BASE_MAPA!$I$2:$I$359), "ERRO")</f>
        <v>ERRO</v>
      </c>
      <c r="BF90" s="281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 hidden="1">
      <c r="A91" s="50" t="str">
        <f t="shared" si="6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BASE_MAPA!$I$2:$I$359),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BASE_MAPA!$I$2:$I$359),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Aderente</v>
      </c>
      <c r="BR91" s="18" t="str">
        <f t="shared" si="8"/>
        <v>*</v>
      </c>
      <c r="BS91" s="18" t="str">
        <f t="shared" si="9"/>
        <v>*</v>
      </c>
      <c r="BT91" s="225" t="str">
        <f t="shared" si="10"/>
        <v/>
      </c>
    </row>
    <row r="92" spans="1:72" hidden="1">
      <c r="A92" s="50" t="str">
        <f t="shared" si="6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BASE_MAPA!$I$2:$I$359),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BASE_MAPA!$I$2:$I$359),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Aderente</v>
      </c>
      <c r="BR92" s="18" t="str">
        <f t="shared" si="8"/>
        <v>*</v>
      </c>
      <c r="BS92" s="18" t="str">
        <f t="shared" si="9"/>
        <v>*</v>
      </c>
      <c r="BT92" s="225" t="str">
        <f t="shared" si="10"/>
        <v/>
      </c>
    </row>
    <row r="93" spans="1:72" hidden="1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BASE_MAPA!$I$2:$I$359),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BASE_MAPA!$I$2:$I$359),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 hidden="1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15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BASE_MAPA!$D$2:$D$359, BASE_MAPA!$I$2:$I$359),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8" t="str">
        <f>IF(BS_CONTROLE[[#This Row],[Local - Partida]]=0, "-", BS_CONTROLE[[#This Row],[Local - Partida]])</f>
        <v>-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-</v>
      </c>
      <c r="AN94" s="278" t="str">
        <f>IF(BS_CONTROLE[[#This Row],[SB]]=0, "-", BS_CONTROLE[[#This Row],[SB]])</f>
        <v>-</v>
      </c>
      <c r="AO94" s="279" t="str">
        <f>IF(BS_CONTROLE[[#This Row],[SUB]]=0, "-", BS_CONTROLE[[#This Row],[SUB]])</f>
        <v>-</v>
      </c>
      <c r="AP94" s="280" t="str">
        <f>IF(BS_CONTROLE[[#This Row],[KM - Inicio]]=0, "-", BS_CONTROLE[[#This Row],[KM - Inicio]])</f>
        <v>-</v>
      </c>
      <c r="AQ94" s="280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BASE_MAPA!$D$2:$D$359, BASE_MAPA!$I$2:$I$359), "ERRO")</f>
        <v>ERRO</v>
      </c>
      <c r="BF94" s="281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hidden="1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14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BASE_MAPA!$D$2:$D$359, BASE_MAPA!$I$2:$I$359),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8" t="str">
        <f>IF(BS_CONTROLE[[#This Row],[Local - Partida]]=0, "-", BS_CONTROLE[[#This Row],[Local - Partida]])</f>
        <v>-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-</v>
      </c>
      <c r="AN95" s="278" t="str">
        <f>IF(BS_CONTROLE[[#This Row],[SB]]=0, "-", BS_CONTROLE[[#This Row],[SB]])</f>
        <v>-</v>
      </c>
      <c r="AO95" s="279" t="str">
        <f>IF(BS_CONTROLE[[#This Row],[SUB]]=0, "-", BS_CONTROLE[[#This Row],[SUB]])</f>
        <v>-</v>
      </c>
      <c r="AP95" s="280" t="str">
        <f>IF(BS_CONTROLE[[#This Row],[KM - Inicio]]=0, "-", BS_CONTROLE[[#This Row],[KM - Inicio]])</f>
        <v>-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BASE_MAPA!$D$2:$D$359, BASE_MAPA!$I$2:$I$359), "ERRO")</f>
        <v>ERRO</v>
      </c>
      <c r="BF95" s="281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idden="1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14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BASE_MAPA!$D$2:$D$359, BASE_MAPA!$I$2:$I$359),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8" t="str">
        <f>IF(BS_CONTROLE[[#This Row],[Local - Partida]]=0, "-", BS_CONTROLE[[#This Row],[Local - Partida]])</f>
        <v>-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-</v>
      </c>
      <c r="AN96" s="278" t="str">
        <f>IF(BS_CONTROLE[[#This Row],[SB]]=0, "-", BS_CONTROLE[[#This Row],[SB]])</f>
        <v>-</v>
      </c>
      <c r="AO96" s="279" t="str">
        <f>IF(BS_CONTROLE[[#This Row],[SUB]]=0, "-", BS_CONTROLE[[#This Row],[SUB]])</f>
        <v>-</v>
      </c>
      <c r="AP96" s="280" t="str">
        <f>IF(BS_CONTROLE[[#This Row],[KM - Inicio]]=0, "-", BS_CONTROLE[[#This Row],[KM - Inicio]])</f>
        <v>-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BASE_MAPA!$D$2:$D$359, BASE_MAPA!$I$2:$I$359), "ERRO")</f>
        <v>ERRO</v>
      </c>
      <c r="BF96" s="281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 hidden="1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14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BASE_MAPA!$D$2:$D$359, BASE_MAPA!$I$2:$I$359),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8" t="str">
        <f>IF(BS_CONTROLE[[#This Row],[Local - Partida]]=0, "-", BS_CONTROLE[[#This Row],[Local - Partida]])</f>
        <v>-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-</v>
      </c>
      <c r="AN97" s="278" t="str">
        <f>IF(BS_CONTROLE[[#This Row],[SB]]=0, "-", BS_CONTROLE[[#This Row],[SB]])</f>
        <v>-</v>
      </c>
      <c r="AO97" s="279" t="str">
        <f>IF(BS_CONTROLE[[#This Row],[SUB]]=0, "-", BS_CONTROLE[[#This Row],[SUB]])</f>
        <v>-</v>
      </c>
      <c r="AP97" s="280" t="str">
        <f>IF(BS_CONTROLE[[#This Row],[KM - Inicio]]=0, "-", BS_CONTROLE[[#This Row],[KM - Inicio]])</f>
        <v>-</v>
      </c>
      <c r="AQ97" s="280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BASE_MAPA!$D$2:$D$359, BASE_MAPA!$I$2:$I$359), "ERRO")</f>
        <v>ERRO</v>
      </c>
      <c r="BF97" s="281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 hidden="1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14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BASE_MAPA!$D$2:$D$359, BASE_MAPA!$I$2:$I$359),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8" t="str">
        <f>IF(BS_CONTROLE[[#This Row],[Local - Partida]]=0, "-", BS_CONTROLE[[#This Row],[Local - Partida]])</f>
        <v>-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-</v>
      </c>
      <c r="AN98" s="278" t="str">
        <f>IF(BS_CONTROLE[[#This Row],[SB]]=0, "-", BS_CONTROLE[[#This Row],[SB]])</f>
        <v>-</v>
      </c>
      <c r="AO98" s="279" t="str">
        <f>IF(BS_CONTROLE[[#This Row],[SUB]]=0, "-", BS_CONTROLE[[#This Row],[SUB]])</f>
        <v>-</v>
      </c>
      <c r="AP98" s="280" t="str">
        <f>IF(BS_CONTROLE[[#This Row],[KM - Inicio]]=0, "-", BS_CONTROLE[[#This Row],[KM - Inicio]])</f>
        <v>-</v>
      </c>
      <c r="AQ98" s="280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BASE_MAPA!$D$2:$D$359, BASE_MAPA!$I$2:$I$359), "ERRO")</f>
        <v>ERRO</v>
      </c>
      <c r="BF98" s="281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 hidden="1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14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8" t="str">
        <f>IF(BS_CONTROLE[[#This Row],[Local - Partida]]=0, "-", BS_CONTROLE[[#This Row],[Local - Partida]])</f>
        <v>-</v>
      </c>
      <c r="AL99" s="278" t="str">
        <f>IF(BS_CONTROLE[[#This Row],[Local - Encerramento]]=0, "-", BS_CONTROLE[[#This Row],[Local - Encerramento]])</f>
        <v>-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 hidden="1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 hidden="1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 hidden="1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 hidden="1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 hidden="1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 hidden="1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 hidden="1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 hidden="1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 hidden="1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 hidden="1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 hidden="1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 hidden="1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 hidden="1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 hidden="1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 hidden="1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 hidden="1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 hidden="1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 hidden="1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 hidden="1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 hidden="1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 hidden="1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 hidden="1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 hidden="1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 hidden="1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 hidden="1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 hidden="1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 hidden="1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 hidden="1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 hidden="1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 hidden="1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 hidden="1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 hidden="1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 hidden="1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 hidden="1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hidden="1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idden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hidden="1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 hidden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 hidden="1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 hidden="1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 hidden="1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 hidden="1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 hidden="1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 hidden="1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 hidden="1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 hidden="1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 hidden="1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 hidden="1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 hidden="1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 hidden="1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 hidden="1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 hidden="1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 hidden="1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 hidden="1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 hidden="1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 hidden="1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 hidden="1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 hidden="1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 hidden="1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 hidden="1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 hidden="1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 hidden="1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 hidden="1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 hidden="1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 hidden="1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 hidden="1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 hidden="1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 hidden="1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 hidden="1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 hidden="1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 hidden="1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 hidden="1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 hidden="1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 hidden="1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 hidden="1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 hidden="1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 hidden="1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 hidden="1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 hidden="1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 hidden="1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 hidden="1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 hidden="1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 hidden="1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 hidden="1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 hidden="1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 hidden="1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 hidden="1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 hidden="1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 hidden="1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 hidden="1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 hidden="1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 hidden="1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 hidden="1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 hidden="1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 hidden="1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 hidden="1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 hidden="1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 hidden="1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 hidden="1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 hidden="1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 hidden="1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 hidden="1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 hidden="1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 hidden="1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 hidden="1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 hidden="1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 hidden="1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 hidden="1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 hidden="1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 hidden="1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 hidden="1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 hidden="1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 hidden="1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 hidden="1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 hidden="1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 hidden="1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 hidden="1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 hidden="1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 hidden="1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 hidden="1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 hidden="1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 hidden="1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 hidden="1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 hidden="1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 hidden="1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 hidden="1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 hidden="1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 hidden="1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 hidden="1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 hidden="1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 hidden="1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 hidden="1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 hidden="1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 hidden="1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 hidden="1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 hidden="1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 hidden="1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 hidden="1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 hidden="1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 hidden="1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 hidden="1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 hidden="1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 hidden="1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 hidden="1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 hidden="1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 hidden="1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 hidden="1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 hidden="1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 hidden="1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 hidden="1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 hidden="1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 hidden="1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 hidden="1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 hidden="1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 hidden="1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 hidden="1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 hidden="1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 hidden="1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 hidden="1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 hidden="1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 hidden="1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 hidden="1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 hidden="1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 hidden="1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 hidden="1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 hidden="1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 hidden="1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 hidden="1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 hidden="1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 hidden="1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 hidden="1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 hidden="1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 hidden="1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 hidden="1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 hidden="1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 hidden="1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 hidden="1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 hidden="1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 hidden="1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 hidden="1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 hidden="1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 hidden="1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 hidden="1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 hidden="1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 hidden="1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 hidden="1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 hidden="1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 hidden="1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 hidden="1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 hidden="1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hidden="1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idden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 hidden="1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 hidden="1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 hidden="1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 hidden="1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 hidden="1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 hidden="1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 hidden="1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 hidden="1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 hidden="1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 hidden="1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 hidden="1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 hidden="1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 hidden="1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 hidden="1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 hidden="1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 hidden="1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 hidden="1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 hidden="1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 hidden="1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 hidden="1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 hidden="1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 hidden="1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 hidden="1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 hidden="1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 hidden="1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 hidden="1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 hidden="1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 hidden="1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 hidden="1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 hidden="1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 hidden="1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 hidden="1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 hidden="1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 hidden="1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 hidden="1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 hidden="1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 hidden="1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 hidden="1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 hidden="1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 hidden="1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 hidden="1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 hidden="1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 hidden="1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 hidden="1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 hidden="1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 hidden="1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 hidden="1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 hidden="1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 hidden="1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 hidden="1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 hidden="1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 hidden="1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 hidden="1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 hidden="1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 hidden="1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 hidden="1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 hidden="1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 hidden="1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 hidden="1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 hidden="1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 hidden="1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 hidden="1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 hidden="1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 hidden="1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 hidden="1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hidden="1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idden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 hidden="1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 hidden="1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 hidden="1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 hidden="1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 hidden="1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 hidden="1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 hidden="1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 hidden="1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 hidden="1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 hidden="1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 hidden="1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 hidden="1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 hidden="1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 hidden="1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 hidden="1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 hidden="1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 hidden="1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 hidden="1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 hidden="1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 hidden="1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 hidden="1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 hidden="1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 hidden="1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 hidden="1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 hidden="1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 hidden="1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 hidden="1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 hidden="1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 hidden="1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 hidden="1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 hidden="1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 hidden="1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 hidden="1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 hidden="1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 hidden="1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 hidden="1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 hidden="1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 hidden="1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 hidden="1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 hidden="1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 hidden="1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 hidden="1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 hidden="1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 hidden="1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 hidden="1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 hidden="1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 hidden="1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 hidden="1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 hidden="1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 hidden="1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 hidden="1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 hidden="1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 hidden="1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 hidden="1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 hidden="1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 hidden="1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 hidden="1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 hidden="1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 hidden="1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 hidden="1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 hidden="1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 hidden="1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 hidden="1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 hidden="1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 hidden="1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 hidden="1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 hidden="1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 hidden="1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 hidden="1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 hidden="1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 hidden="1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 hidden="1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 hidden="1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 hidden="1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 hidden="1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 hidden="1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 hidden="1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 hidden="1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 hidden="1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 hidden="1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 hidden="1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 hidden="1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 hidden="1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 hidden="1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 hidden="1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 hidden="1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 hidden="1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 hidden="1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 hidden="1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 hidden="1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 hidden="1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 hidden="1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 hidden="1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 hidden="1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 hidden="1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 hidden="1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 hidden="1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 hidden="1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 hidden="1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 hidden="1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 hidden="1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 hidden="1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 hidden="1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 hidden="1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 hidden="1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 hidden="1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 hidden="1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 hidden="1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 hidden="1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 hidden="1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 hidden="1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 hidden="1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 hidden="1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 hidden="1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 hidden="1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 hidden="1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 hidden="1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 hidden="1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 hidden="1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 hidden="1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 hidden="1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 hidden="1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 hidden="1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 hidden="1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 hidden="1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 hidden="1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 hidden="1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 hidden="1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 hidden="1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 hidden="1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54:K54 J50:K50 J44:K48 J67:L68 J57:K64 J70:K400" name="Range1_8_1"/>
    <protectedRange sqref="O408:Q450 O15:Q18 O21:Q21 O23:Q23 O28:Q28 O40:Q40 O36:Q37 O30:Q34 O54:Q54 O50:Q51 O44:Q48 O67:Q68 O57:Q65 O70:Q400" name="Range1_9_1"/>
    <protectedRange sqref="V408:Y450 Y6:Y12 X13:Y14 V21:Y21 V15:Y18 Y19:Y20 X28 Y23:Y31 Y37:Y38 Y40:Y43 V36 Y35 V32:Y34 X36:Y36 V44:Y45 V48 X48 V47:X47 Y46:Y56 V67:Y68 Y65:Y66 V57:Y64 V75:Y400 V70:X74 Y69:Y74" name="Range1_11_1"/>
    <protectedRange sqref="Z408:AD450 Z6:Z15 Z21:AD21 Z16:AD18 Z23:Z28 Z37 Z36:AD36 Z32:AD34 Z45:AD45 Z41:Z44 Z52:Z53 Z50 Z55 Z47:AD48 Z67:AD68 Z57:AD64 Z69 Z70:AD400" name="Range1_12_1"/>
    <protectedRange sqref="BF6:BF552" name="Range1_18_1"/>
    <protectedRange sqref="J401:K407 J6:K13 J26:K27 J40:K42 J51:K53 J65:K66" name="Range1_8_1_1"/>
    <protectedRange sqref="O401:Q406 O6:Q11 O12 O26:Q27 O41:Q42 O52:Q53 O66:Q66" name="Range1_9_1_1"/>
    <protectedRange sqref="O407:Q407 O13:Q13 P12:Q12" name="Range1_9_1_4"/>
    <protectedRange sqref="Y404 V401:Y403 V405:Y407 V6:X8 V10:X12 V13:W13 V23:X27 V37:X37 V41:X43 W36 W48 V52:X53 V50:X50 V55:X55 V66 V69:X69" name="Range1_11_1_1"/>
    <protectedRange sqref="Z401:AD403 Z405:AD407 AA6:AD8 AA10:AD13 AA23:AD27 AA37:AD37 AA41:AD43 AA52:AD53 AA50:AD50 AA55:AD55 AA69:AD69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" name="Range1_12_1_2"/>
    <protectedRange sqref="J20:K20 J35:K35" name="Range1_8_1_3"/>
    <protectedRange sqref="O20:Q20 O35:Q35" name="Range1_9_1_3"/>
    <protectedRange sqref="V20:X20 V35:X35 V46:X46" name="Range1_11_1_3"/>
    <protectedRange sqref="Z20:AD20 Z35:AD35 Z46:AD46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 V65:X65 W66:X66" name="Range1_11_1_6"/>
    <protectedRange sqref="Z40:AD40 Z51:AD51 Z65:AD66" name="Range1_12_1_5"/>
    <protectedRange sqref="J39:K39" name="Range1_8_1_5"/>
    <protectedRange sqref="O39:Q39" name="Range1_9_1_6"/>
    <protectedRange sqref="Y39" name="Range1_11_1_7"/>
    <protectedRange sqref="V39:X39 V54:X54" name="Range1_11_1_2_2"/>
    <protectedRange sqref="Z39:AD39 Z54:AD54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696" priority="19148" operator="equal">
      <formula>"ERRO"</formula>
    </cfRule>
  </conditionalFormatting>
  <conditionalFormatting sqref="X4 Y475:Y550 Y408:Z474 Y1:Z18 Y21:Z21 Y23:Z26 Z27:Z28 Z31 Y27:Y31 Y36:Z37 Y32:Z34 Y40:Z45 Y54:Z54 Z47:Z53 Z55 Z65:Z66 Y57:Z64 Y67:Z400">
    <cfRule type="cellIs" dxfId="695" priority="19137" operator="equal">
      <formula>"OPORTUNIDADE"</formula>
    </cfRule>
  </conditionalFormatting>
  <conditionalFormatting sqref="AZ6:AZ522">
    <cfRule type="expression" dxfId="694" priority="19132">
      <formula>$BU6=1</formula>
    </cfRule>
  </conditionalFormatting>
  <conditionalFormatting sqref="BQ6:BQ599">
    <cfRule type="cellIs" dxfId="693" priority="19143" operator="equal">
      <formula>"Produção e Intervalo"</formula>
    </cfRule>
    <cfRule type="cellIs" dxfId="692" priority="19144" operator="equal">
      <formula>"Aderente"</formula>
    </cfRule>
    <cfRule type="cellIs" dxfId="691" priority="19145" operator="equal">
      <formula>"Intervalo"</formula>
    </cfRule>
    <cfRule type="cellIs" dxfId="690" priority="19146" operator="equal">
      <formula>"Produção"</formula>
    </cfRule>
    <cfRule type="cellIs" dxfId="689" priority="19147" operator="equal">
      <formula>"ERRO"</formula>
    </cfRule>
  </conditionalFormatting>
  <conditionalFormatting sqref="BR6:BS552">
    <cfRule type="cellIs" dxfId="688" priority="19125" operator="equal">
      <formula>"*"</formula>
    </cfRule>
    <cfRule type="cellIs" dxfId="687" priority="19126" operator="greaterThanOrEqual">
      <formula>1</formula>
    </cfRule>
    <cfRule type="cellIs" dxfId="686" priority="19127" operator="lessThan">
      <formula>1</formula>
    </cfRule>
  </conditionalFormatting>
  <conditionalFormatting sqref="X475:X522 Y475:Y550 Y408:Z474 Y6:Z18 Y21:Z21 Y23:Z26 Z27:Z28 Z31 Y27:Y31 Y36:Z37 Y32:Z34 Y40:Z45 Y54:Z54 Z47:Z53 Z55 Z65:Z66 Y57:Z64 Y67:Z400">
    <cfRule type="cellIs" dxfId="685" priority="19073" operator="equal">
      <formula>"NÃO"</formula>
    </cfRule>
    <cfRule type="cellIs" dxfId="684" priority="19074" operator="equal">
      <formula>"SIM"</formula>
    </cfRule>
  </conditionalFormatting>
  <conditionalFormatting sqref="X475:X522">
    <cfRule type="cellIs" dxfId="683" priority="19072" operator="equal">
      <formula>"OPORTUNIDADE"</formula>
    </cfRule>
  </conditionalFormatting>
  <conditionalFormatting sqref="Z475:Z522">
    <cfRule type="cellIs" dxfId="682" priority="19070" operator="equal">
      <formula>"NÃO"</formula>
    </cfRule>
    <cfRule type="cellIs" dxfId="681" priority="19071" operator="equal">
      <formula>"SIM"</formula>
    </cfRule>
  </conditionalFormatting>
  <conditionalFormatting sqref="Z475:Z522">
    <cfRule type="cellIs" dxfId="680" priority="19069" operator="equal">
      <formula>"OPORTUNIDADE"</formula>
    </cfRule>
  </conditionalFormatting>
  <conditionalFormatting sqref="Y1048575:Y1048576">
    <cfRule type="cellIs" dxfId="679" priority="18954" operator="equal">
      <formula>"OPORTUNIDADE"</formula>
    </cfRule>
  </conditionalFormatting>
  <conditionalFormatting sqref="Y1048575:Y1048576">
    <cfRule type="cellIs" dxfId="678" priority="18952" operator="equal">
      <formula>"NÃO"</formula>
    </cfRule>
    <cfRule type="cellIs" dxfId="677" priority="18953" operator="equal">
      <formula>"SIM"</formula>
    </cfRule>
  </conditionalFormatting>
  <conditionalFormatting sqref="Z523:Z548">
    <cfRule type="cellIs" dxfId="676" priority="18689" operator="equal">
      <formula>"OPORTUNIDADE"</formula>
    </cfRule>
  </conditionalFormatting>
  <conditionalFormatting sqref="Z523:Z548">
    <cfRule type="cellIs" dxfId="675" priority="18687" operator="equal">
      <formula>"NÃO"</formula>
    </cfRule>
    <cfRule type="cellIs" dxfId="674" priority="18688" operator="equal">
      <formula>"SIM"</formula>
    </cfRule>
  </conditionalFormatting>
  <conditionalFormatting sqref="X549">
    <cfRule type="cellIs" dxfId="673" priority="18675" operator="equal">
      <formula>"NÃO"</formula>
    </cfRule>
    <cfRule type="cellIs" dxfId="672" priority="18676" operator="equal">
      <formula>"SIM"</formula>
    </cfRule>
  </conditionalFormatting>
  <conditionalFormatting sqref="X549">
    <cfRule type="cellIs" dxfId="671" priority="18674" operator="equal">
      <formula>"OPORTUNIDADE"</formula>
    </cfRule>
  </conditionalFormatting>
  <conditionalFormatting sqref="Z549">
    <cfRule type="cellIs" dxfId="670" priority="18672" operator="equal">
      <formula>"NÃO"</formula>
    </cfRule>
    <cfRule type="cellIs" dxfId="669" priority="18673" operator="equal">
      <formula>"SIM"</formula>
    </cfRule>
  </conditionalFormatting>
  <conditionalFormatting sqref="Z549">
    <cfRule type="cellIs" dxfId="668" priority="18671" operator="equal">
      <formula>"OPORTUNIDADE"</formula>
    </cfRule>
  </conditionalFormatting>
  <conditionalFormatting sqref="BI549">
    <cfRule type="iconSet" priority="18680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681">
      <iconSet showValue="0">
        <cfvo type="percent" val="0"/>
        <cfvo type="num" val="1"/>
        <cfvo type="num" val="1" gte="0"/>
      </iconSet>
    </cfRule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683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667" priority="19291">
      <formula>$BU492=1</formula>
    </cfRule>
  </conditionalFormatting>
  <conditionalFormatting sqref="AZ525:AZ549">
    <cfRule type="expression" dxfId="666" priority="19451">
      <formula>$BU497=1</formula>
    </cfRule>
  </conditionalFormatting>
  <conditionalFormatting sqref="BI523:BI548">
    <cfRule type="iconSet" priority="19452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454">
      <iconSet showValue="0">
        <cfvo type="percent" val="0"/>
        <cfvo type="num" val="1"/>
        <cfvo type="num" val="1" gte="0"/>
      </iconSet>
    </cfRule>
    <cfRule type="iconSet" priority="19455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458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460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461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665" priority="14086" operator="equal">
      <formula>"*"</formula>
    </cfRule>
    <cfRule type="cellIs" dxfId="664" priority="14087" operator="greaterThanOrEqual">
      <formula>1</formula>
    </cfRule>
    <cfRule type="cellIs" dxfId="663" priority="14088" operator="lessThan">
      <formula>1</formula>
    </cfRule>
  </conditionalFormatting>
  <conditionalFormatting sqref="BI6:BI522">
    <cfRule type="iconSet" priority="19475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476">
      <iconSet showValue="0">
        <cfvo type="percent" val="0"/>
        <cfvo type="num" val="1"/>
        <cfvo type="num" val="1" gte="0"/>
      </iconSet>
    </cfRule>
    <cfRule type="iconSet" priority="19477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99">
    <cfRule type="iconSet" priority="19493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99">
    <cfRule type="iconSet" priority="19494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4 BP26:BP30 BP43:BP49 BP36:BP37 BP39 BP53:BP54 BP56:BP599">
    <cfRule type="iconSet" priority="19495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662" priority="794" operator="equal">
      <formula>"OPORTUNIDADE"</formula>
    </cfRule>
  </conditionalFormatting>
  <conditionalFormatting sqref="Y401:Z407">
    <cfRule type="cellIs" dxfId="661" priority="792" operator="equal">
      <formula>"NÃO"</formula>
    </cfRule>
    <cfRule type="cellIs" dxfId="660" priority="793" operator="equal">
      <formula>"SIM"</formula>
    </cfRule>
  </conditionalFormatting>
  <conditionalFormatting sqref="Z404">
    <cfRule type="cellIs" dxfId="659" priority="791" operator="equal">
      <formula>"OPORTUNIDADE"</formula>
    </cfRule>
  </conditionalFormatting>
  <conditionalFormatting sqref="Z404">
    <cfRule type="cellIs" dxfId="658" priority="789" operator="equal">
      <formula>"NÃO"</formula>
    </cfRule>
    <cfRule type="cellIs" dxfId="657" priority="790" operator="equal">
      <formula>"SIM"</formula>
    </cfRule>
  </conditionalFormatting>
  <conditionalFormatting sqref="Z404">
    <cfRule type="cellIs" dxfId="656" priority="788" operator="equal">
      <formula>"OPORTUNIDADE"</formula>
    </cfRule>
  </conditionalFormatting>
  <conditionalFormatting sqref="Z404">
    <cfRule type="cellIs" dxfId="655" priority="786" operator="equal">
      <formula>"NÃO"</formula>
    </cfRule>
    <cfRule type="cellIs" dxfId="654" priority="787" operator="equal">
      <formula>"SIM"</formula>
    </cfRule>
  </conditionalFormatting>
  <conditionalFormatting sqref="Z404">
    <cfRule type="cellIs" dxfId="653" priority="785" operator="equal">
      <formula>"OPORTUNIDADE"</formula>
    </cfRule>
  </conditionalFormatting>
  <conditionalFormatting sqref="Z404">
    <cfRule type="cellIs" dxfId="652" priority="783" operator="equal">
      <formula>"NÃO"</formula>
    </cfRule>
    <cfRule type="cellIs" dxfId="651" priority="784" operator="equal">
      <formula>"SIM"</formula>
    </cfRule>
  </conditionalFormatting>
  <conditionalFormatting sqref="Z404">
    <cfRule type="cellIs" dxfId="650" priority="782" operator="equal">
      <formula>"OPORTUNIDADE"</formula>
    </cfRule>
  </conditionalFormatting>
  <conditionalFormatting sqref="Z404">
    <cfRule type="cellIs" dxfId="649" priority="780" operator="equal">
      <formula>"NÃO"</formula>
    </cfRule>
    <cfRule type="cellIs" dxfId="648" priority="781" operator="equal">
      <formula>"SIM"</formula>
    </cfRule>
  </conditionalFormatting>
  <conditionalFormatting sqref="Z404">
    <cfRule type="cellIs" dxfId="647" priority="779" operator="equal">
      <formula>"OPORTUNIDADE"</formula>
    </cfRule>
  </conditionalFormatting>
  <conditionalFormatting sqref="Z404">
    <cfRule type="cellIs" dxfId="646" priority="777" operator="equal">
      <formula>"NÃO"</formula>
    </cfRule>
    <cfRule type="cellIs" dxfId="645" priority="778" operator="equal">
      <formula>"SIM"</formula>
    </cfRule>
  </conditionalFormatting>
  <conditionalFormatting sqref="Z404">
    <cfRule type="cellIs" dxfId="644" priority="776" operator="equal">
      <formula>"OPORTUNIDADE"</formula>
    </cfRule>
  </conditionalFormatting>
  <conditionalFormatting sqref="Z404">
    <cfRule type="cellIs" dxfId="643" priority="774" operator="equal">
      <formula>"NÃO"</formula>
    </cfRule>
    <cfRule type="cellIs" dxfId="642" priority="775" operator="equal">
      <formula>"SIM"</formula>
    </cfRule>
  </conditionalFormatting>
  <conditionalFormatting sqref="Z404">
    <cfRule type="cellIs" dxfId="641" priority="773" operator="equal">
      <formula>"OPORTUNIDADE"</formula>
    </cfRule>
  </conditionalFormatting>
  <conditionalFormatting sqref="Z404">
    <cfRule type="cellIs" dxfId="640" priority="771" operator="equal">
      <formula>"NÃO"</formula>
    </cfRule>
    <cfRule type="cellIs" dxfId="639" priority="772" operator="equal">
      <formula>"SIM"</formula>
    </cfRule>
  </conditionalFormatting>
  <conditionalFormatting sqref="Z404">
    <cfRule type="cellIs" dxfId="638" priority="770" operator="equal">
      <formula>"OPORTUNIDADE"</formula>
    </cfRule>
  </conditionalFormatting>
  <conditionalFormatting sqref="Z404">
    <cfRule type="cellIs" dxfId="637" priority="768" operator="equal">
      <formula>"NÃO"</formula>
    </cfRule>
    <cfRule type="cellIs" dxfId="636" priority="769" operator="equal">
      <formula>"SIM"</formula>
    </cfRule>
  </conditionalFormatting>
  <conditionalFormatting sqref="Z404">
    <cfRule type="cellIs" dxfId="635" priority="767" operator="equal">
      <formula>"OPORTUNIDADE"</formula>
    </cfRule>
  </conditionalFormatting>
  <conditionalFormatting sqref="Z404">
    <cfRule type="cellIs" dxfId="634" priority="765" operator="equal">
      <formula>"NÃO"</formula>
    </cfRule>
    <cfRule type="cellIs" dxfId="633" priority="766" operator="equal">
      <formula>"SIM"</formula>
    </cfRule>
  </conditionalFormatting>
  <conditionalFormatting sqref="Z404">
    <cfRule type="cellIs" dxfId="632" priority="764" operator="equal">
      <formula>"OPORTUNIDADE"</formula>
    </cfRule>
  </conditionalFormatting>
  <conditionalFormatting sqref="Z404">
    <cfRule type="cellIs" dxfId="631" priority="762" operator="equal">
      <formula>"NÃO"</formula>
    </cfRule>
    <cfRule type="cellIs" dxfId="630" priority="763" operator="equal">
      <formula>"SIM"</formula>
    </cfRule>
  </conditionalFormatting>
  <conditionalFormatting sqref="Z404">
    <cfRule type="cellIs" dxfId="629" priority="761" operator="equal">
      <formula>"OPORTUNIDADE"</formula>
    </cfRule>
  </conditionalFormatting>
  <conditionalFormatting sqref="Z404">
    <cfRule type="cellIs" dxfId="628" priority="759" operator="equal">
      <formula>"NÃO"</formula>
    </cfRule>
    <cfRule type="cellIs" dxfId="627" priority="760" operator="equal">
      <formula>"SIM"</formula>
    </cfRule>
  </conditionalFormatting>
  <conditionalFormatting sqref="Z404">
    <cfRule type="cellIs" dxfId="626" priority="758" operator="equal">
      <formula>"OPORTUNIDADE"</formula>
    </cfRule>
  </conditionalFormatting>
  <conditionalFormatting sqref="Z404">
    <cfRule type="cellIs" dxfId="625" priority="756" operator="equal">
      <formula>"NÃO"</formula>
    </cfRule>
    <cfRule type="cellIs" dxfId="624" priority="757" operator="equal">
      <formula>"SIM"</formula>
    </cfRule>
  </conditionalFormatting>
  <conditionalFormatting sqref="Z404">
    <cfRule type="cellIs" dxfId="623" priority="755" operator="equal">
      <formula>"OPORTUNIDADE"</formula>
    </cfRule>
  </conditionalFormatting>
  <conditionalFormatting sqref="Z404">
    <cfRule type="cellIs" dxfId="622" priority="753" operator="equal">
      <formula>"NÃO"</formula>
    </cfRule>
    <cfRule type="cellIs" dxfId="621" priority="754" operator="equal">
      <formula>"SIM"</formula>
    </cfRule>
  </conditionalFormatting>
  <conditionalFormatting sqref="Z404">
    <cfRule type="cellIs" dxfId="620" priority="752" operator="equal">
      <formula>"OPORTUNIDADE"</formula>
    </cfRule>
  </conditionalFormatting>
  <conditionalFormatting sqref="Z404">
    <cfRule type="cellIs" dxfId="619" priority="750" operator="equal">
      <formula>"NÃO"</formula>
    </cfRule>
    <cfRule type="cellIs" dxfId="618" priority="751" operator="equal">
      <formula>"SIM"</formula>
    </cfRule>
  </conditionalFormatting>
  <conditionalFormatting sqref="Z404">
    <cfRule type="cellIs" dxfId="617" priority="749" operator="equal">
      <formula>"OPORTUNIDADE"</formula>
    </cfRule>
  </conditionalFormatting>
  <conditionalFormatting sqref="Z404">
    <cfRule type="cellIs" dxfId="616" priority="747" operator="equal">
      <formula>"NÃO"</formula>
    </cfRule>
    <cfRule type="cellIs" dxfId="615" priority="748" operator="equal">
      <formula>"SIM"</formula>
    </cfRule>
  </conditionalFormatting>
  <conditionalFormatting sqref="Z404">
    <cfRule type="cellIs" dxfId="614" priority="746" operator="equal">
      <formula>"OPORTUNIDADE"</formula>
    </cfRule>
  </conditionalFormatting>
  <conditionalFormatting sqref="Z404">
    <cfRule type="cellIs" dxfId="613" priority="744" operator="equal">
      <formula>"NÃO"</formula>
    </cfRule>
    <cfRule type="cellIs" dxfId="612" priority="745" operator="equal">
      <formula>"SIM"</formula>
    </cfRule>
  </conditionalFormatting>
  <conditionalFormatting sqref="Z404">
    <cfRule type="cellIs" dxfId="611" priority="743" operator="equal">
      <formula>"OPORTUNIDADE"</formula>
    </cfRule>
  </conditionalFormatting>
  <conditionalFormatting sqref="Z404">
    <cfRule type="cellIs" dxfId="610" priority="741" operator="equal">
      <formula>"NÃO"</formula>
    </cfRule>
    <cfRule type="cellIs" dxfId="609" priority="742" operator="equal">
      <formula>"SIM"</formula>
    </cfRule>
  </conditionalFormatting>
  <conditionalFormatting sqref="Z404">
    <cfRule type="cellIs" dxfId="608" priority="740" operator="equal">
      <formula>"OPORTUNIDADE"</formula>
    </cfRule>
  </conditionalFormatting>
  <conditionalFormatting sqref="Z404">
    <cfRule type="cellIs" dxfId="607" priority="738" operator="equal">
      <formula>"NÃO"</formula>
    </cfRule>
    <cfRule type="cellIs" dxfId="606" priority="739" operator="equal">
      <formula>"SIM"</formula>
    </cfRule>
  </conditionalFormatting>
  <conditionalFormatting sqref="Z404">
    <cfRule type="cellIs" dxfId="605" priority="737" operator="equal">
      <formula>"OPORTUNIDADE"</formula>
    </cfRule>
  </conditionalFormatting>
  <conditionalFormatting sqref="Z404">
    <cfRule type="cellIs" dxfId="604" priority="735" operator="equal">
      <formula>"NÃO"</formula>
    </cfRule>
    <cfRule type="cellIs" dxfId="603" priority="736" operator="equal">
      <formula>"SIM"</formula>
    </cfRule>
  </conditionalFormatting>
  <conditionalFormatting sqref="Z404">
    <cfRule type="cellIs" dxfId="602" priority="734" operator="equal">
      <formula>"OPORTUNIDADE"</formula>
    </cfRule>
  </conditionalFormatting>
  <conditionalFormatting sqref="Z404">
    <cfRule type="cellIs" dxfId="601" priority="732" operator="equal">
      <formula>"NÃO"</formula>
    </cfRule>
    <cfRule type="cellIs" dxfId="600" priority="733" operator="equal">
      <formula>"SIM"</formula>
    </cfRule>
  </conditionalFormatting>
  <conditionalFormatting sqref="Z404">
    <cfRule type="cellIs" dxfId="599" priority="731" operator="equal">
      <formula>"OPORTUNIDADE"</formula>
    </cfRule>
  </conditionalFormatting>
  <conditionalFormatting sqref="Z404">
    <cfRule type="cellIs" dxfId="598" priority="729" operator="equal">
      <formula>"NÃO"</formula>
    </cfRule>
    <cfRule type="cellIs" dxfId="597" priority="730" operator="equal">
      <formula>"SIM"</formula>
    </cfRule>
  </conditionalFormatting>
  <conditionalFormatting sqref="Z404">
    <cfRule type="cellIs" dxfId="596" priority="728" operator="equal">
      <formula>"OPORTUNIDADE"</formula>
    </cfRule>
  </conditionalFormatting>
  <conditionalFormatting sqref="Z404">
    <cfRule type="cellIs" dxfId="595" priority="726" operator="equal">
      <formula>"NÃO"</formula>
    </cfRule>
    <cfRule type="cellIs" dxfId="594" priority="727" operator="equal">
      <formula>"SIM"</formula>
    </cfRule>
  </conditionalFormatting>
  <conditionalFormatting sqref="Z404">
    <cfRule type="cellIs" dxfId="593" priority="725" operator="equal">
      <formula>"OPORTUNIDADE"</formula>
    </cfRule>
  </conditionalFormatting>
  <conditionalFormatting sqref="Z404">
    <cfRule type="cellIs" dxfId="592" priority="723" operator="equal">
      <formula>"NÃO"</formula>
    </cfRule>
    <cfRule type="cellIs" dxfId="591" priority="724" operator="equal">
      <formula>"SIM"</formula>
    </cfRule>
  </conditionalFormatting>
  <conditionalFormatting sqref="Z404">
    <cfRule type="cellIs" dxfId="590" priority="722" operator="equal">
      <formula>"OPORTUNIDADE"</formula>
    </cfRule>
  </conditionalFormatting>
  <conditionalFormatting sqref="Z404">
    <cfRule type="cellIs" dxfId="589" priority="720" operator="equal">
      <formula>"NÃO"</formula>
    </cfRule>
    <cfRule type="cellIs" dxfId="588" priority="721" operator="equal">
      <formula>"SIM"</formula>
    </cfRule>
  </conditionalFormatting>
  <conditionalFormatting sqref="Y404">
    <cfRule type="cellIs" dxfId="587" priority="719" operator="equal">
      <formula>"OPORTUNIDADE"</formula>
    </cfRule>
  </conditionalFormatting>
  <conditionalFormatting sqref="Y404">
    <cfRule type="cellIs" dxfId="586" priority="717" operator="equal">
      <formula>"NÃO"</formula>
    </cfRule>
    <cfRule type="cellIs" dxfId="585" priority="718" operator="equal">
      <formula>"SIM"</formula>
    </cfRule>
  </conditionalFormatting>
  <conditionalFormatting sqref="Y404">
    <cfRule type="cellIs" dxfId="584" priority="716" operator="equal">
      <formula>"OPORTUNIDADE"</formula>
    </cfRule>
  </conditionalFormatting>
  <conditionalFormatting sqref="Y404">
    <cfRule type="cellIs" dxfId="583" priority="714" operator="equal">
      <formula>"NÃO"</formula>
    </cfRule>
    <cfRule type="cellIs" dxfId="582" priority="715" operator="equal">
      <formula>"SIM"</formula>
    </cfRule>
  </conditionalFormatting>
  <conditionalFormatting sqref="Y404">
    <cfRule type="cellIs" dxfId="581" priority="713" operator="equal">
      <formula>"OPORTUNIDADE"</formula>
    </cfRule>
  </conditionalFormatting>
  <conditionalFormatting sqref="Y404">
    <cfRule type="cellIs" dxfId="580" priority="711" operator="equal">
      <formula>"NÃO"</formula>
    </cfRule>
    <cfRule type="cellIs" dxfId="579" priority="712" operator="equal">
      <formula>"SIM"</formula>
    </cfRule>
  </conditionalFormatting>
  <conditionalFormatting sqref="Y404">
    <cfRule type="cellIs" dxfId="578" priority="710" operator="equal">
      <formula>"OPORTUNIDADE"</formula>
    </cfRule>
  </conditionalFormatting>
  <conditionalFormatting sqref="Y404">
    <cfRule type="cellIs" dxfId="577" priority="708" operator="equal">
      <formula>"NÃO"</formula>
    </cfRule>
    <cfRule type="cellIs" dxfId="576" priority="709" operator="equal">
      <formula>"SIM"</formula>
    </cfRule>
  </conditionalFormatting>
  <conditionalFormatting sqref="Y404">
    <cfRule type="cellIs" dxfId="575" priority="707" operator="equal">
      <formula>"OPORTUNIDADE"</formula>
    </cfRule>
  </conditionalFormatting>
  <conditionalFormatting sqref="Y404">
    <cfRule type="cellIs" dxfId="574" priority="705" operator="equal">
      <formula>"NÃO"</formula>
    </cfRule>
    <cfRule type="cellIs" dxfId="573" priority="706" operator="equal">
      <formula>"SIM"</formula>
    </cfRule>
  </conditionalFormatting>
  <conditionalFormatting sqref="Y404">
    <cfRule type="cellIs" dxfId="572" priority="704" operator="equal">
      <formula>"OPORTUNIDADE"</formula>
    </cfRule>
  </conditionalFormatting>
  <conditionalFormatting sqref="Y404">
    <cfRule type="cellIs" dxfId="571" priority="702" operator="equal">
      <formula>"NÃO"</formula>
    </cfRule>
    <cfRule type="cellIs" dxfId="570" priority="703" operator="equal">
      <formula>"SIM"</formula>
    </cfRule>
  </conditionalFormatting>
  <conditionalFormatting sqref="Y404">
    <cfRule type="cellIs" dxfId="569" priority="701" operator="equal">
      <formula>"OPORTUNIDADE"</formula>
    </cfRule>
  </conditionalFormatting>
  <conditionalFormatting sqref="Y404">
    <cfRule type="cellIs" dxfId="568" priority="699" operator="equal">
      <formula>"NÃO"</formula>
    </cfRule>
    <cfRule type="cellIs" dxfId="567" priority="700" operator="equal">
      <formula>"SIM"</formula>
    </cfRule>
  </conditionalFormatting>
  <conditionalFormatting sqref="Y404">
    <cfRule type="cellIs" dxfId="566" priority="698" operator="equal">
      <formula>"OPORTUNIDADE"</formula>
    </cfRule>
  </conditionalFormatting>
  <conditionalFormatting sqref="Y404">
    <cfRule type="cellIs" dxfId="565" priority="696" operator="equal">
      <formula>"NÃO"</formula>
    </cfRule>
    <cfRule type="cellIs" dxfId="564" priority="697" operator="equal">
      <formula>"SIM"</formula>
    </cfRule>
  </conditionalFormatting>
  <conditionalFormatting sqref="Y404">
    <cfRule type="cellIs" dxfId="563" priority="695" operator="equal">
      <formula>"OPORTUNIDADE"</formula>
    </cfRule>
  </conditionalFormatting>
  <conditionalFormatting sqref="Y404">
    <cfRule type="cellIs" dxfId="562" priority="693" operator="equal">
      <formula>"NÃO"</formula>
    </cfRule>
    <cfRule type="cellIs" dxfId="561" priority="694" operator="equal">
      <formula>"SIM"</formula>
    </cfRule>
  </conditionalFormatting>
  <conditionalFormatting sqref="Y404">
    <cfRule type="cellIs" dxfId="560" priority="692" operator="equal">
      <formula>"OPORTUNIDADE"</formula>
    </cfRule>
  </conditionalFormatting>
  <conditionalFormatting sqref="Y404">
    <cfRule type="cellIs" dxfId="559" priority="690" operator="equal">
      <formula>"NÃO"</formula>
    </cfRule>
    <cfRule type="cellIs" dxfId="558" priority="691" operator="equal">
      <formula>"SIM"</formula>
    </cfRule>
  </conditionalFormatting>
  <conditionalFormatting sqref="Y404">
    <cfRule type="cellIs" dxfId="557" priority="689" operator="equal">
      <formula>"OPORTUNIDADE"</formula>
    </cfRule>
  </conditionalFormatting>
  <conditionalFormatting sqref="Y404">
    <cfRule type="cellIs" dxfId="556" priority="687" operator="equal">
      <formula>"NÃO"</formula>
    </cfRule>
    <cfRule type="cellIs" dxfId="555" priority="688" operator="equal">
      <formula>"SIM"</formula>
    </cfRule>
  </conditionalFormatting>
  <conditionalFormatting sqref="Y404">
    <cfRule type="cellIs" dxfId="554" priority="686" operator="equal">
      <formula>"OPORTUNIDADE"</formula>
    </cfRule>
  </conditionalFormatting>
  <conditionalFormatting sqref="Y404">
    <cfRule type="cellIs" dxfId="553" priority="684" operator="equal">
      <formula>"NÃO"</formula>
    </cfRule>
    <cfRule type="cellIs" dxfId="552" priority="685" operator="equal">
      <formula>"SIM"</formula>
    </cfRule>
  </conditionalFormatting>
  <conditionalFormatting sqref="Y404">
    <cfRule type="cellIs" dxfId="551" priority="683" operator="equal">
      <formula>"OPORTUNIDADE"</formula>
    </cfRule>
  </conditionalFormatting>
  <conditionalFormatting sqref="Y404">
    <cfRule type="cellIs" dxfId="550" priority="681" operator="equal">
      <formula>"NÃO"</formula>
    </cfRule>
    <cfRule type="cellIs" dxfId="549" priority="682" operator="equal">
      <formula>"SIM"</formula>
    </cfRule>
  </conditionalFormatting>
  <conditionalFormatting sqref="Y404">
    <cfRule type="cellIs" dxfId="548" priority="680" operator="equal">
      <formula>"OPORTUNIDADE"</formula>
    </cfRule>
  </conditionalFormatting>
  <conditionalFormatting sqref="Y404">
    <cfRule type="cellIs" dxfId="547" priority="678" operator="equal">
      <formula>"NÃO"</formula>
    </cfRule>
    <cfRule type="cellIs" dxfId="546" priority="679" operator="equal">
      <formula>"SIM"</formula>
    </cfRule>
  </conditionalFormatting>
  <conditionalFormatting sqref="Y404">
    <cfRule type="cellIs" dxfId="545" priority="677" operator="equal">
      <formula>"OPORTUNIDADE"</formula>
    </cfRule>
  </conditionalFormatting>
  <conditionalFormatting sqref="Y404">
    <cfRule type="cellIs" dxfId="544" priority="675" operator="equal">
      <formula>"NÃO"</formula>
    </cfRule>
    <cfRule type="cellIs" dxfId="543" priority="676" operator="equal">
      <formula>"SIM"</formula>
    </cfRule>
  </conditionalFormatting>
  <conditionalFormatting sqref="Y404">
    <cfRule type="cellIs" dxfId="542" priority="674" operator="equal">
      <formula>"OPORTUNIDADE"</formula>
    </cfRule>
  </conditionalFormatting>
  <conditionalFormatting sqref="Y404">
    <cfRule type="cellIs" dxfId="541" priority="672" operator="equal">
      <formula>"NÃO"</formula>
    </cfRule>
    <cfRule type="cellIs" dxfId="540" priority="673" operator="equal">
      <formula>"SIM"</formula>
    </cfRule>
  </conditionalFormatting>
  <conditionalFormatting sqref="Y404">
    <cfRule type="cellIs" dxfId="539" priority="671" operator="equal">
      <formula>"OPORTUNIDADE"</formula>
    </cfRule>
  </conditionalFormatting>
  <conditionalFormatting sqref="Y404">
    <cfRule type="cellIs" dxfId="538" priority="669" operator="equal">
      <formula>"NÃO"</formula>
    </cfRule>
    <cfRule type="cellIs" dxfId="537" priority="670" operator="equal">
      <formula>"SIM"</formula>
    </cfRule>
  </conditionalFormatting>
  <conditionalFormatting sqref="Y404">
    <cfRule type="cellIs" dxfId="536" priority="668" operator="equal">
      <formula>"OPORTUNIDADE"</formula>
    </cfRule>
  </conditionalFormatting>
  <conditionalFormatting sqref="Y404">
    <cfRule type="cellIs" dxfId="535" priority="666" operator="equal">
      <formula>"NÃO"</formula>
    </cfRule>
    <cfRule type="cellIs" dxfId="534" priority="667" operator="equal">
      <formula>"SIM"</formula>
    </cfRule>
  </conditionalFormatting>
  <conditionalFormatting sqref="Y404">
    <cfRule type="cellIs" dxfId="533" priority="665" operator="equal">
      <formula>"OPORTUNIDADE"</formula>
    </cfRule>
  </conditionalFormatting>
  <conditionalFormatting sqref="Y404">
    <cfRule type="cellIs" dxfId="532" priority="663" operator="equal">
      <formula>"NÃO"</formula>
    </cfRule>
    <cfRule type="cellIs" dxfId="531" priority="664" operator="equal">
      <formula>"SIM"</formula>
    </cfRule>
  </conditionalFormatting>
  <conditionalFormatting sqref="Y404">
    <cfRule type="cellIs" dxfId="530" priority="662" operator="equal">
      <formula>"OPORTUNIDADE"</formula>
    </cfRule>
  </conditionalFormatting>
  <conditionalFormatting sqref="Y404">
    <cfRule type="cellIs" dxfId="529" priority="660" operator="equal">
      <formula>"NÃO"</formula>
    </cfRule>
    <cfRule type="cellIs" dxfId="528" priority="661" operator="equal">
      <formula>"SIM"</formula>
    </cfRule>
  </conditionalFormatting>
  <conditionalFormatting sqref="Y404">
    <cfRule type="cellIs" dxfId="527" priority="659" operator="equal">
      <formula>"OPORTUNIDADE"</formula>
    </cfRule>
  </conditionalFormatting>
  <conditionalFormatting sqref="Y404">
    <cfRule type="cellIs" dxfId="526" priority="657" operator="equal">
      <formula>"NÃO"</formula>
    </cfRule>
    <cfRule type="cellIs" dxfId="525" priority="658" operator="equal">
      <formula>"SIM"</formula>
    </cfRule>
  </conditionalFormatting>
  <conditionalFormatting sqref="Y404">
    <cfRule type="cellIs" dxfId="524" priority="656" operator="equal">
      <formula>"OPORTUNIDADE"</formula>
    </cfRule>
  </conditionalFormatting>
  <conditionalFormatting sqref="Y404">
    <cfRule type="cellIs" dxfId="523" priority="654" operator="equal">
      <formula>"NÃO"</formula>
    </cfRule>
    <cfRule type="cellIs" dxfId="522" priority="655" operator="equal">
      <formula>"SIM"</formula>
    </cfRule>
  </conditionalFormatting>
  <conditionalFormatting sqref="Y404">
    <cfRule type="cellIs" dxfId="521" priority="653" operator="equal">
      <formula>"OPORTUNIDADE"</formula>
    </cfRule>
  </conditionalFormatting>
  <conditionalFormatting sqref="Y404">
    <cfRule type="cellIs" dxfId="520" priority="651" operator="equal">
      <formula>"NÃO"</formula>
    </cfRule>
    <cfRule type="cellIs" dxfId="519" priority="652" operator="equal">
      <formula>"SIM"</formula>
    </cfRule>
  </conditionalFormatting>
  <conditionalFormatting sqref="Y404">
    <cfRule type="cellIs" dxfId="518" priority="650" operator="equal">
      <formula>"OPORTUNIDADE"</formula>
    </cfRule>
  </conditionalFormatting>
  <conditionalFormatting sqref="Y404">
    <cfRule type="cellIs" dxfId="517" priority="648" operator="equal">
      <formula>"NÃO"</formula>
    </cfRule>
    <cfRule type="cellIs" dxfId="516" priority="649" operator="equal">
      <formula>"SIM"</formula>
    </cfRule>
  </conditionalFormatting>
  <conditionalFormatting sqref="Y404">
    <cfRule type="cellIs" dxfId="515" priority="647" operator="equal">
      <formula>"OPORTUNIDADE"</formula>
    </cfRule>
  </conditionalFormatting>
  <conditionalFormatting sqref="Y404">
    <cfRule type="cellIs" dxfId="514" priority="645" operator="equal">
      <formula>"NÃO"</formula>
    </cfRule>
    <cfRule type="cellIs" dxfId="513" priority="646" operator="equal">
      <formula>"SIM"</formula>
    </cfRule>
  </conditionalFormatting>
  <conditionalFormatting sqref="Y404">
    <cfRule type="cellIs" dxfId="512" priority="644" operator="equal">
      <formula>"OPORTUNIDADE"</formula>
    </cfRule>
  </conditionalFormatting>
  <conditionalFormatting sqref="Y404">
    <cfRule type="cellIs" dxfId="511" priority="642" operator="equal">
      <formula>"NÃO"</formula>
    </cfRule>
    <cfRule type="cellIs" dxfId="510" priority="643" operator="equal">
      <formula>"SIM"</formula>
    </cfRule>
  </conditionalFormatting>
  <conditionalFormatting sqref="Y404">
    <cfRule type="cellIs" dxfId="509" priority="641" operator="equal">
      <formula>"OPORTUNIDADE"</formula>
    </cfRule>
  </conditionalFormatting>
  <conditionalFormatting sqref="Y404">
    <cfRule type="cellIs" dxfId="508" priority="639" operator="equal">
      <formula>"NÃO"</formula>
    </cfRule>
    <cfRule type="cellIs" dxfId="507" priority="640" operator="equal">
      <formula>"SIM"</formula>
    </cfRule>
  </conditionalFormatting>
  <conditionalFormatting sqref="Y404">
    <cfRule type="cellIs" dxfId="506" priority="638" operator="equal">
      <formula>"OPORTUNIDADE"</formula>
    </cfRule>
  </conditionalFormatting>
  <conditionalFormatting sqref="Y404">
    <cfRule type="cellIs" dxfId="505" priority="636" operator="equal">
      <formula>"NÃO"</formula>
    </cfRule>
    <cfRule type="cellIs" dxfId="504" priority="637" operator="equal">
      <formula>"SIM"</formula>
    </cfRule>
  </conditionalFormatting>
  <conditionalFormatting sqref="Y404">
    <cfRule type="cellIs" dxfId="503" priority="635" operator="equal">
      <formula>"OPORTUNIDADE"</formula>
    </cfRule>
  </conditionalFormatting>
  <conditionalFormatting sqref="Y404">
    <cfRule type="cellIs" dxfId="502" priority="633" operator="equal">
      <formula>"NÃO"</formula>
    </cfRule>
    <cfRule type="cellIs" dxfId="501" priority="634" operator="equal">
      <formula>"SIM"</formula>
    </cfRule>
  </conditionalFormatting>
  <conditionalFormatting sqref="Y404">
    <cfRule type="cellIs" dxfId="500" priority="632" operator="equal">
      <formula>"OPORTUNIDADE"</formula>
    </cfRule>
  </conditionalFormatting>
  <conditionalFormatting sqref="Y404">
    <cfRule type="cellIs" dxfId="499" priority="630" operator="equal">
      <formula>"NÃO"</formula>
    </cfRule>
    <cfRule type="cellIs" dxfId="498" priority="631" operator="equal">
      <formula>"SIM"</formula>
    </cfRule>
  </conditionalFormatting>
  <conditionalFormatting sqref="Y404">
    <cfRule type="cellIs" dxfId="497" priority="629" operator="equal">
      <formula>"OPORTUNIDADE"</formula>
    </cfRule>
  </conditionalFormatting>
  <conditionalFormatting sqref="Y404">
    <cfRule type="cellIs" dxfId="496" priority="627" operator="equal">
      <formula>"NÃO"</formula>
    </cfRule>
    <cfRule type="cellIs" dxfId="495" priority="628" operator="equal">
      <formula>"SIM"</formula>
    </cfRule>
  </conditionalFormatting>
  <conditionalFormatting sqref="Y404">
    <cfRule type="cellIs" dxfId="494" priority="626" operator="equal">
      <formula>"OPORTUNIDADE"</formula>
    </cfRule>
  </conditionalFormatting>
  <conditionalFormatting sqref="Y404">
    <cfRule type="cellIs" dxfId="493" priority="624" operator="equal">
      <formula>"NÃO"</formula>
    </cfRule>
    <cfRule type="cellIs" dxfId="492" priority="625" operator="equal">
      <formula>"SIM"</formula>
    </cfRule>
  </conditionalFormatting>
  <conditionalFormatting sqref="Y404">
    <cfRule type="cellIs" dxfId="491" priority="623" operator="equal">
      <formula>"OPORTUNIDADE"</formula>
    </cfRule>
  </conditionalFormatting>
  <conditionalFormatting sqref="Y404">
    <cfRule type="cellIs" dxfId="490" priority="621" operator="equal">
      <formula>"NÃO"</formula>
    </cfRule>
    <cfRule type="cellIs" dxfId="489" priority="622" operator="equal">
      <formula>"SIM"</formula>
    </cfRule>
  </conditionalFormatting>
  <conditionalFormatting sqref="Y407">
    <cfRule type="cellIs" dxfId="488" priority="620" operator="equal">
      <formula>"OPORTUNIDADE"</formula>
    </cfRule>
  </conditionalFormatting>
  <conditionalFormatting sqref="Y407">
    <cfRule type="cellIs" dxfId="487" priority="618" operator="equal">
      <formula>"NÃO"</formula>
    </cfRule>
    <cfRule type="cellIs" dxfId="486" priority="619" operator="equal">
      <formula>"SIM"</formula>
    </cfRule>
  </conditionalFormatting>
  <conditionalFormatting sqref="Z407">
    <cfRule type="cellIs" dxfId="485" priority="617" operator="equal">
      <formula>"OPORTUNIDADE"</formula>
    </cfRule>
  </conditionalFormatting>
  <conditionalFormatting sqref="Z407">
    <cfRule type="cellIs" dxfId="484" priority="615" operator="equal">
      <formula>"NÃO"</formula>
    </cfRule>
    <cfRule type="cellIs" dxfId="483" priority="616" operator="equal">
      <formula>"SIM"</formula>
    </cfRule>
  </conditionalFormatting>
  <conditionalFormatting sqref="Z407">
    <cfRule type="cellIs" dxfId="482" priority="614" operator="equal">
      <formula>"OPORTUNIDADE"</formula>
    </cfRule>
  </conditionalFormatting>
  <conditionalFormatting sqref="Z407">
    <cfRule type="cellIs" dxfId="481" priority="612" operator="equal">
      <formula>"NÃO"</formula>
    </cfRule>
    <cfRule type="cellIs" dxfId="480" priority="613" operator="equal">
      <formula>"SIM"</formula>
    </cfRule>
  </conditionalFormatting>
  <conditionalFormatting sqref="Z407">
    <cfRule type="cellIs" dxfId="479" priority="611" operator="equal">
      <formula>"OPORTUNIDADE"</formula>
    </cfRule>
  </conditionalFormatting>
  <conditionalFormatting sqref="Z407">
    <cfRule type="cellIs" dxfId="478" priority="609" operator="equal">
      <formula>"NÃO"</formula>
    </cfRule>
    <cfRule type="cellIs" dxfId="477" priority="610" operator="equal">
      <formula>"SIM"</formula>
    </cfRule>
  </conditionalFormatting>
  <conditionalFormatting sqref="Z407">
    <cfRule type="cellIs" dxfId="476" priority="608" operator="equal">
      <formula>"OPORTUNIDADE"</formula>
    </cfRule>
  </conditionalFormatting>
  <conditionalFormatting sqref="Z407">
    <cfRule type="cellIs" dxfId="475" priority="606" operator="equal">
      <formula>"NÃO"</formula>
    </cfRule>
    <cfRule type="cellIs" dxfId="474" priority="607" operator="equal">
      <formula>"SIM"</formula>
    </cfRule>
  </conditionalFormatting>
  <conditionalFormatting sqref="Z407">
    <cfRule type="cellIs" dxfId="473" priority="605" operator="equal">
      <formula>"OPORTUNIDADE"</formula>
    </cfRule>
  </conditionalFormatting>
  <conditionalFormatting sqref="Z407">
    <cfRule type="cellIs" dxfId="472" priority="603" operator="equal">
      <formula>"NÃO"</formula>
    </cfRule>
    <cfRule type="cellIs" dxfId="471" priority="604" operator="equal">
      <formula>"SIM"</formula>
    </cfRule>
  </conditionalFormatting>
  <conditionalFormatting sqref="BK10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Z20">
    <cfRule type="cellIs" dxfId="470" priority="598" operator="equal">
      <formula>"OPORTUNIDADE"</formula>
    </cfRule>
  </conditionalFormatting>
  <conditionalFormatting sqref="Z20">
    <cfRule type="cellIs" dxfId="469" priority="596" operator="equal">
      <formula>"NÃO"</formula>
    </cfRule>
    <cfRule type="cellIs" dxfId="468" priority="597" operator="equal">
      <formula>"SIM"</formula>
    </cfRule>
  </conditionalFormatting>
  <conditionalFormatting sqref="Y20">
    <cfRule type="cellIs" dxfId="467" priority="595" operator="equal">
      <formula>"OPORTUNIDADE"</formula>
    </cfRule>
  </conditionalFormatting>
  <conditionalFormatting sqref="Y20">
    <cfRule type="cellIs" dxfId="466" priority="593" operator="equal">
      <formula>"NÃO"</formula>
    </cfRule>
    <cfRule type="cellIs" dxfId="465" priority="594" operator="equal">
      <formula>"SIM"</formula>
    </cfRule>
  </conditionalFormatting>
  <conditionalFormatting sqref="Z19">
    <cfRule type="cellIs" dxfId="464" priority="592" operator="equal">
      <formula>"OPORTUNIDADE"</formula>
    </cfRule>
  </conditionalFormatting>
  <conditionalFormatting sqref="Z19">
    <cfRule type="cellIs" dxfId="463" priority="590" operator="equal">
      <formula>"NÃO"</formula>
    </cfRule>
    <cfRule type="cellIs" dxfId="462" priority="591" operator="equal">
      <formula>"SIM"</formula>
    </cfRule>
  </conditionalFormatting>
  <conditionalFormatting sqref="Z19">
    <cfRule type="cellIs" dxfId="461" priority="574" operator="equal">
      <formula>"OPORTUNIDADE"</formula>
    </cfRule>
  </conditionalFormatting>
  <conditionalFormatting sqref="Z19">
    <cfRule type="cellIs" dxfId="460" priority="572" operator="equal">
      <formula>"NÃO"</formula>
    </cfRule>
    <cfRule type="cellIs" dxfId="459" priority="573" operator="equal">
      <formula>"SIM"</formula>
    </cfRule>
  </conditionalFormatting>
  <conditionalFormatting sqref="Z19">
    <cfRule type="cellIs" dxfId="458" priority="571" operator="equal">
      <formula>"OPORTUNIDADE"</formula>
    </cfRule>
  </conditionalFormatting>
  <conditionalFormatting sqref="Z19">
    <cfRule type="cellIs" dxfId="457" priority="569" operator="equal">
      <formula>"NÃO"</formula>
    </cfRule>
    <cfRule type="cellIs" dxfId="456" priority="570" operator="equal">
      <formula>"SIM"</formula>
    </cfRule>
  </conditionalFormatting>
  <conditionalFormatting sqref="Z19">
    <cfRule type="cellIs" dxfId="455" priority="568" operator="equal">
      <formula>"OPORTUNIDADE"</formula>
    </cfRule>
  </conditionalFormatting>
  <conditionalFormatting sqref="Z19">
    <cfRule type="cellIs" dxfId="454" priority="566" operator="equal">
      <formula>"NÃO"</formula>
    </cfRule>
    <cfRule type="cellIs" dxfId="453" priority="567" operator="equal">
      <formula>"SIM"</formula>
    </cfRule>
  </conditionalFormatting>
  <conditionalFormatting sqref="Z19">
    <cfRule type="cellIs" dxfId="452" priority="565" operator="equal">
      <formula>"OPORTUNIDADE"</formula>
    </cfRule>
  </conditionalFormatting>
  <conditionalFormatting sqref="Z19">
    <cfRule type="cellIs" dxfId="451" priority="563" operator="equal">
      <formula>"NÃO"</formula>
    </cfRule>
    <cfRule type="cellIs" dxfId="450" priority="564" operator="equal">
      <formula>"SIM"</formula>
    </cfRule>
  </conditionalFormatting>
  <conditionalFormatting sqref="Z19">
    <cfRule type="cellIs" dxfId="449" priority="562" operator="equal">
      <formula>"OPORTUNIDADE"</formula>
    </cfRule>
  </conditionalFormatting>
  <conditionalFormatting sqref="Z19">
    <cfRule type="cellIs" dxfId="448" priority="560" operator="equal">
      <formula>"NÃO"</formula>
    </cfRule>
    <cfRule type="cellIs" dxfId="447" priority="561" operator="equal">
      <formula>"SIM"</formula>
    </cfRule>
  </conditionalFormatting>
  <conditionalFormatting sqref="Z19">
    <cfRule type="cellIs" dxfId="446" priority="559" operator="equal">
      <formula>"OPORTUNIDADE"</formula>
    </cfRule>
  </conditionalFormatting>
  <conditionalFormatting sqref="Z19">
    <cfRule type="cellIs" dxfId="445" priority="557" operator="equal">
      <formula>"NÃO"</formula>
    </cfRule>
    <cfRule type="cellIs" dxfId="444" priority="558" operator="equal">
      <formula>"SIM"</formula>
    </cfRule>
  </conditionalFormatting>
  <conditionalFormatting sqref="Z19">
    <cfRule type="cellIs" dxfId="443" priority="556" operator="equal">
      <formula>"OPORTUNIDADE"</formula>
    </cfRule>
  </conditionalFormatting>
  <conditionalFormatting sqref="Z19">
    <cfRule type="cellIs" dxfId="442" priority="554" operator="equal">
      <formula>"NÃO"</formula>
    </cfRule>
    <cfRule type="cellIs" dxfId="441" priority="555" operator="equal">
      <formula>"SIM"</formula>
    </cfRule>
  </conditionalFormatting>
  <conditionalFormatting sqref="Z19">
    <cfRule type="cellIs" dxfId="440" priority="553" operator="equal">
      <formula>"OPORTUNIDADE"</formula>
    </cfRule>
  </conditionalFormatting>
  <conditionalFormatting sqref="Z19">
    <cfRule type="cellIs" dxfId="439" priority="551" operator="equal">
      <formula>"NÃO"</formula>
    </cfRule>
    <cfRule type="cellIs" dxfId="438" priority="552" operator="equal">
      <formula>"SIM"</formula>
    </cfRule>
  </conditionalFormatting>
  <conditionalFormatting sqref="Z19">
    <cfRule type="cellIs" dxfId="437" priority="550" operator="equal">
      <formula>"OPORTUNIDADE"</formula>
    </cfRule>
  </conditionalFormatting>
  <conditionalFormatting sqref="Z19">
    <cfRule type="cellIs" dxfId="436" priority="548" operator="equal">
      <formula>"NÃO"</formula>
    </cfRule>
    <cfRule type="cellIs" dxfId="435" priority="549" operator="equal">
      <formula>"SIM"</formula>
    </cfRule>
  </conditionalFormatting>
  <conditionalFormatting sqref="Z19">
    <cfRule type="cellIs" dxfId="434" priority="544" operator="equal">
      <formula>"OPORTUNIDADE"</formula>
    </cfRule>
  </conditionalFormatting>
  <conditionalFormatting sqref="Z19">
    <cfRule type="cellIs" dxfId="433" priority="542" operator="equal">
      <formula>"NÃO"</formula>
    </cfRule>
    <cfRule type="cellIs" dxfId="432" priority="543" operator="equal">
      <formula>"SIM"</formula>
    </cfRule>
  </conditionalFormatting>
  <conditionalFormatting sqref="Z19">
    <cfRule type="cellIs" dxfId="431" priority="541" operator="equal">
      <formula>"OPORTUNIDADE"</formula>
    </cfRule>
  </conditionalFormatting>
  <conditionalFormatting sqref="Z19">
    <cfRule type="cellIs" dxfId="430" priority="539" operator="equal">
      <formula>"NÃO"</formula>
    </cfRule>
    <cfRule type="cellIs" dxfId="429" priority="540" operator="equal">
      <formula>"SIM"</formula>
    </cfRule>
  </conditionalFormatting>
  <conditionalFormatting sqref="Y19">
    <cfRule type="cellIs" dxfId="428" priority="508" operator="equal">
      <formula>"OPORTUNIDADE"</formula>
    </cfRule>
  </conditionalFormatting>
  <conditionalFormatting sqref="Y19">
    <cfRule type="cellIs" dxfId="427" priority="506" operator="equal">
      <formula>"NÃO"</formula>
    </cfRule>
    <cfRule type="cellIs" dxfId="426" priority="507" operator="equal">
      <formula>"SIM"</formula>
    </cfRule>
  </conditionalFormatting>
  <conditionalFormatting sqref="Y22:Z22">
    <cfRule type="cellIs" dxfId="425" priority="505" operator="equal">
      <formula>"OPORTUNIDADE"</formula>
    </cfRule>
  </conditionalFormatting>
  <conditionalFormatting sqref="Y22:Z22">
    <cfRule type="cellIs" dxfId="424" priority="503" operator="equal">
      <formula>"NÃO"</formula>
    </cfRule>
    <cfRule type="cellIs" dxfId="423" priority="504" operator="equal">
      <formula>"SIM"</formula>
    </cfRule>
  </conditionalFormatting>
  <conditionalFormatting sqref="BP9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Z30">
    <cfRule type="cellIs" dxfId="422" priority="495" operator="equal">
      <formula>"OPORTUNIDADE"</formula>
    </cfRule>
  </conditionalFormatting>
  <conditionalFormatting sqref="Z30">
    <cfRule type="cellIs" dxfId="421" priority="493" operator="equal">
      <formula>"NÃO"</formula>
    </cfRule>
    <cfRule type="cellIs" dxfId="420" priority="494" operator="equal">
      <formula>"SIM"</formula>
    </cfRule>
  </conditionalFormatting>
  <conditionalFormatting sqref="BK14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Z27">
    <cfRule type="cellIs" dxfId="419" priority="488" operator="equal">
      <formula>"OPORTUNIDADE"</formula>
    </cfRule>
  </conditionalFormatting>
  <conditionalFormatting sqref="Z27">
    <cfRule type="cellIs" dxfId="418" priority="486" operator="equal">
      <formula>"NÃO"</formula>
    </cfRule>
    <cfRule type="cellIs" dxfId="417" priority="487" operator="equal">
      <formula>"SIM"</formula>
    </cfRule>
  </conditionalFormatting>
  <conditionalFormatting sqref="Z28">
    <cfRule type="cellIs" dxfId="416" priority="482" operator="equal">
      <formula>"OPORTUNIDADE"</formula>
    </cfRule>
  </conditionalFormatting>
  <conditionalFormatting sqref="Z28">
    <cfRule type="cellIs" dxfId="415" priority="480" operator="equal">
      <formula>"NÃO"</formula>
    </cfRule>
    <cfRule type="cellIs" dxfId="414" priority="481" operator="equal">
      <formula>"SIM"</formula>
    </cfRule>
  </conditionalFormatting>
  <conditionalFormatting sqref="Z29">
    <cfRule type="cellIs" dxfId="413" priority="479" operator="equal">
      <formula>"OPORTUNIDADE"</formula>
    </cfRule>
  </conditionalFormatting>
  <conditionalFormatting sqref="Z29">
    <cfRule type="cellIs" dxfId="412" priority="477" operator="equal">
      <formula>"NÃO"</formula>
    </cfRule>
    <cfRule type="cellIs" dxfId="411" priority="478" operator="equal">
      <formula>"SIM"</formula>
    </cfRule>
  </conditionalFormatting>
  <conditionalFormatting sqref="BK7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Z29">
    <cfRule type="cellIs" dxfId="410" priority="471" operator="equal">
      <formula>"OPORTUNIDADE"</formula>
    </cfRule>
  </conditionalFormatting>
  <conditionalFormatting sqref="Z29">
    <cfRule type="cellIs" dxfId="409" priority="469" operator="equal">
      <formula>"NÃO"</formula>
    </cfRule>
    <cfRule type="cellIs" dxfId="408" priority="470" operator="equal">
      <formula>"SIM"</formula>
    </cfRule>
  </conditionalFormatting>
  <conditionalFormatting sqref="Z30">
    <cfRule type="cellIs" dxfId="407" priority="468" operator="equal">
      <formula>"OPORTUNIDADE"</formula>
    </cfRule>
  </conditionalFormatting>
  <conditionalFormatting sqref="Z30">
    <cfRule type="cellIs" dxfId="406" priority="466" operator="equal">
      <formula>"NÃO"</formula>
    </cfRule>
    <cfRule type="cellIs" dxfId="405" priority="467" operator="equal">
      <formula>"SIM"</formula>
    </cfRule>
  </conditionalFormatting>
  <conditionalFormatting sqref="Z31">
    <cfRule type="cellIs" dxfId="404" priority="465" operator="equal">
      <formula>"OPORTUNIDADE"</formula>
    </cfRule>
  </conditionalFormatting>
  <conditionalFormatting sqref="Z31">
    <cfRule type="cellIs" dxfId="403" priority="463" operator="equal">
      <formula>"NÃO"</formula>
    </cfRule>
    <cfRule type="cellIs" dxfId="402" priority="464" operator="equal">
      <formula>"SIM"</formula>
    </cfRule>
  </conditionalFormatting>
  <conditionalFormatting sqref="BK13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401" priority="448" operator="equal">
      <formula>"OPORTUNIDADE"</formula>
    </cfRule>
  </conditionalFormatting>
  <conditionalFormatting sqref="Z40:Z43">
    <cfRule type="cellIs" dxfId="400" priority="446" operator="equal">
      <formula>"NÃO"</formula>
    </cfRule>
    <cfRule type="cellIs" dxfId="399" priority="447" operator="equal">
      <formula>"SIM"</formula>
    </cfRule>
  </conditionalFormatting>
  <conditionalFormatting sqref="Z38">
    <cfRule type="cellIs" dxfId="398" priority="445" operator="equal">
      <formula>"OPORTUNIDADE"</formula>
    </cfRule>
  </conditionalFormatting>
  <conditionalFormatting sqref="Z38">
    <cfRule type="cellIs" dxfId="397" priority="443" operator="equal">
      <formula>"NÃO"</formula>
    </cfRule>
    <cfRule type="cellIs" dxfId="396" priority="444" operator="equal">
      <formula>"SIM"</formula>
    </cfRule>
  </conditionalFormatting>
  <conditionalFormatting sqref="Y38 Y40">
    <cfRule type="cellIs" dxfId="395" priority="442" operator="equal">
      <formula>"OPORTUNIDADE"</formula>
    </cfRule>
  </conditionalFormatting>
  <conditionalFormatting sqref="Y38 Y40">
    <cfRule type="cellIs" dxfId="394" priority="440" operator="equal">
      <formula>"NÃO"</formula>
    </cfRule>
    <cfRule type="cellIs" dxfId="393" priority="441" operator="equal">
      <formula>"SIM"</formula>
    </cfRule>
  </conditionalFormatting>
  <conditionalFormatting sqref="Z41:Z43">
    <cfRule type="cellIs" dxfId="392" priority="439" operator="equal">
      <formula>"OPORTUNIDADE"</formula>
    </cfRule>
  </conditionalFormatting>
  <conditionalFormatting sqref="Z41:Z43">
    <cfRule type="cellIs" dxfId="391" priority="437" operator="equal">
      <formula>"NÃO"</formula>
    </cfRule>
    <cfRule type="cellIs" dxfId="390" priority="438" operator="equal">
      <formula>"SIM"</formula>
    </cfRule>
  </conditionalFormatting>
  <conditionalFormatting sqref="Z41:Z43">
    <cfRule type="cellIs" dxfId="389" priority="436" operator="equal">
      <formula>"OPORTUNIDADE"</formula>
    </cfRule>
  </conditionalFormatting>
  <conditionalFormatting sqref="Z41:Z43">
    <cfRule type="cellIs" dxfId="388" priority="434" operator="equal">
      <formula>"NÃO"</formula>
    </cfRule>
    <cfRule type="cellIs" dxfId="387" priority="435" operator="equal">
      <formula>"SIM"</formula>
    </cfRule>
  </conditionalFormatting>
  <conditionalFormatting sqref="Z42:Z43">
    <cfRule type="cellIs" dxfId="386" priority="433" operator="equal">
      <formula>"OPORTUNIDADE"</formula>
    </cfRule>
  </conditionalFormatting>
  <conditionalFormatting sqref="Z42:Z43">
    <cfRule type="cellIs" dxfId="385" priority="431" operator="equal">
      <formula>"NÃO"</formula>
    </cfRule>
    <cfRule type="cellIs" dxfId="384" priority="432" operator="equal">
      <formula>"SIM"</formula>
    </cfRule>
  </conditionalFormatting>
  <conditionalFormatting sqref="BJ24:BJ25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83" priority="420" operator="equal">
      <formula>"OPORTUNIDADE"</formula>
    </cfRule>
  </conditionalFormatting>
  <conditionalFormatting sqref="Z40">
    <cfRule type="cellIs" dxfId="382" priority="418" operator="equal">
      <formula>"NÃO"</formula>
    </cfRule>
    <cfRule type="cellIs" dxfId="381" priority="419" operator="equal">
      <formula>"SIM"</formula>
    </cfRule>
  </conditionalFormatting>
  <conditionalFormatting sqref="Y39:Z39">
    <cfRule type="cellIs" dxfId="380" priority="417" operator="equal">
      <formula>"OPORTUNIDADE"</formula>
    </cfRule>
  </conditionalFormatting>
  <conditionalFormatting sqref="Y39:Z39">
    <cfRule type="cellIs" dxfId="379" priority="415" operator="equal">
      <formula>"NÃO"</formula>
    </cfRule>
    <cfRule type="cellIs" dxfId="378" priority="416" operator="equal">
      <formula>"SIM"</formula>
    </cfRule>
  </conditionalFormatting>
  <conditionalFormatting sqref="Y39">
    <cfRule type="cellIs" dxfId="377" priority="414" operator="equal">
      <formula>"OPORTUNIDADE"</formula>
    </cfRule>
  </conditionalFormatting>
  <conditionalFormatting sqref="Y39">
    <cfRule type="cellIs" dxfId="376" priority="412" operator="equal">
      <formula>"NÃO"</formula>
    </cfRule>
    <cfRule type="cellIs" dxfId="375" priority="413" operator="equal">
      <formula>"SIM"</formula>
    </cfRule>
  </conditionalFormatting>
  <conditionalFormatting sqref="Y39">
    <cfRule type="cellIs" dxfId="374" priority="411" operator="equal">
      <formula>"OPORTUNIDADE"</formula>
    </cfRule>
  </conditionalFormatting>
  <conditionalFormatting sqref="Y39">
    <cfRule type="cellIs" dxfId="373" priority="409" operator="equal">
      <formula>"NÃO"</formula>
    </cfRule>
    <cfRule type="cellIs" dxfId="372" priority="410" operator="equal">
      <formula>"SIM"</formula>
    </cfRule>
  </conditionalFormatting>
  <conditionalFormatting sqref="Y39">
    <cfRule type="cellIs" dxfId="371" priority="408" operator="equal">
      <formula>"OPORTUNIDADE"</formula>
    </cfRule>
  </conditionalFormatting>
  <conditionalFormatting sqref="Y39">
    <cfRule type="cellIs" dxfId="370" priority="406" operator="equal">
      <formula>"NÃO"</formula>
    </cfRule>
    <cfRule type="cellIs" dxfId="369" priority="407" operator="equal">
      <formula>"SIM"</formula>
    </cfRule>
  </conditionalFormatting>
  <conditionalFormatting sqref="Y39">
    <cfRule type="cellIs" dxfId="368" priority="405" operator="equal">
      <formula>"OPORTUNIDADE"</formula>
    </cfRule>
  </conditionalFormatting>
  <conditionalFormatting sqref="Y39">
    <cfRule type="cellIs" dxfId="367" priority="403" operator="equal">
      <formula>"NÃO"</formula>
    </cfRule>
    <cfRule type="cellIs" dxfId="366" priority="404" operator="equal">
      <formula>"SIM"</formula>
    </cfRule>
  </conditionalFormatting>
  <conditionalFormatting sqref="Y39">
    <cfRule type="cellIs" dxfId="365" priority="402" operator="equal">
      <formula>"OPORTUNIDADE"</formula>
    </cfRule>
  </conditionalFormatting>
  <conditionalFormatting sqref="Y39">
    <cfRule type="cellIs" dxfId="364" priority="400" operator="equal">
      <formula>"NÃO"</formula>
    </cfRule>
    <cfRule type="cellIs" dxfId="363" priority="401" operator="equal">
      <formula>"SIM"</formula>
    </cfRule>
  </conditionalFormatting>
  <conditionalFormatting sqref="Z39">
    <cfRule type="cellIs" dxfId="362" priority="399" operator="equal">
      <formula>"OPORTUNIDADE"</formula>
    </cfRule>
  </conditionalFormatting>
  <conditionalFormatting sqref="Z39">
    <cfRule type="cellIs" dxfId="361" priority="397" operator="equal">
      <formula>"NÃO"</formula>
    </cfRule>
    <cfRule type="cellIs" dxfId="360" priority="398" operator="equal">
      <formula>"SIM"</formula>
    </cfRule>
  </conditionalFormatting>
  <conditionalFormatting sqref="Z39">
    <cfRule type="cellIs" dxfId="359" priority="396" operator="equal">
      <formula>"OPORTUNIDADE"</formula>
    </cfRule>
  </conditionalFormatting>
  <conditionalFormatting sqref="Z39">
    <cfRule type="cellIs" dxfId="358" priority="394" operator="equal">
      <formula>"NÃO"</formula>
    </cfRule>
    <cfRule type="cellIs" dxfId="357" priority="395" operator="equal">
      <formula>"SIM"</formula>
    </cfRule>
  </conditionalFormatting>
  <conditionalFormatting sqref="Z39">
    <cfRule type="cellIs" dxfId="356" priority="393" operator="equal">
      <formula>"OPORTUNIDADE"</formula>
    </cfRule>
  </conditionalFormatting>
  <conditionalFormatting sqref="Z39">
    <cfRule type="cellIs" dxfId="355" priority="391" operator="equal">
      <formula>"NÃO"</formula>
    </cfRule>
    <cfRule type="cellIs" dxfId="354" priority="392" operator="equal">
      <formula>"SIM"</formula>
    </cfRule>
  </conditionalFormatting>
  <conditionalFormatting sqref="Y39">
    <cfRule type="cellIs" dxfId="353" priority="390" operator="equal">
      <formula>"OPORTUNIDADE"</formula>
    </cfRule>
  </conditionalFormatting>
  <conditionalFormatting sqref="Y39">
    <cfRule type="cellIs" dxfId="352" priority="388" operator="equal">
      <formula>"NÃO"</formula>
    </cfRule>
    <cfRule type="cellIs" dxfId="351" priority="389" operator="equal">
      <formula>"SIM"</formula>
    </cfRule>
  </conditionalFormatting>
  <conditionalFormatting sqref="Y39">
    <cfRule type="cellIs" dxfId="350" priority="387" operator="equal">
      <formula>"OPORTUNIDADE"</formula>
    </cfRule>
  </conditionalFormatting>
  <conditionalFormatting sqref="Y39">
    <cfRule type="cellIs" dxfId="349" priority="385" operator="equal">
      <formula>"NÃO"</formula>
    </cfRule>
    <cfRule type="cellIs" dxfId="348" priority="386" operator="equal">
      <formula>"SIM"</formula>
    </cfRule>
  </conditionalFormatting>
  <conditionalFormatting sqref="Y39">
    <cfRule type="cellIs" dxfId="347" priority="384" operator="equal">
      <formula>"OPORTUNIDADE"</formula>
    </cfRule>
  </conditionalFormatting>
  <conditionalFormatting sqref="Y39">
    <cfRule type="cellIs" dxfId="346" priority="382" operator="equal">
      <formula>"NÃO"</formula>
    </cfRule>
    <cfRule type="cellIs" dxfId="345" priority="383" operator="equal">
      <formula>"SIM"</formula>
    </cfRule>
  </conditionalFormatting>
  <conditionalFormatting sqref="Y39">
    <cfRule type="cellIs" dxfId="344" priority="381" operator="equal">
      <formula>"OPORTUNIDADE"</formula>
    </cfRule>
  </conditionalFormatting>
  <conditionalFormatting sqref="Y39">
    <cfRule type="cellIs" dxfId="343" priority="379" operator="equal">
      <formula>"NÃO"</formula>
    </cfRule>
    <cfRule type="cellIs" dxfId="342" priority="380" operator="equal">
      <formula>"SIM"</formula>
    </cfRule>
  </conditionalFormatting>
  <conditionalFormatting sqref="Y39">
    <cfRule type="cellIs" dxfId="341" priority="378" operator="equal">
      <formula>"OPORTUNIDADE"</formula>
    </cfRule>
  </conditionalFormatting>
  <conditionalFormatting sqref="Y39">
    <cfRule type="cellIs" dxfId="340" priority="376" operator="equal">
      <formula>"NÃO"</formula>
    </cfRule>
    <cfRule type="cellIs" dxfId="339" priority="377" operator="equal">
      <formula>"SIM"</formula>
    </cfRule>
  </conditionalFormatting>
  <conditionalFormatting sqref="Y39">
    <cfRule type="cellIs" dxfId="338" priority="375" operator="equal">
      <formula>"OPORTUNIDADE"</formula>
    </cfRule>
  </conditionalFormatting>
  <conditionalFormatting sqref="Y39">
    <cfRule type="cellIs" dxfId="337" priority="373" operator="equal">
      <formula>"NÃO"</formula>
    </cfRule>
    <cfRule type="cellIs" dxfId="336" priority="374" operator="equal">
      <formula>"SIM"</formula>
    </cfRule>
  </conditionalFormatting>
  <conditionalFormatting sqref="Z39">
    <cfRule type="cellIs" dxfId="335" priority="372" operator="equal">
      <formula>"OPORTUNIDADE"</formula>
    </cfRule>
  </conditionalFormatting>
  <conditionalFormatting sqref="Z39">
    <cfRule type="cellIs" dxfId="334" priority="370" operator="equal">
      <formula>"NÃO"</formula>
    </cfRule>
    <cfRule type="cellIs" dxfId="333" priority="371" operator="equal">
      <formula>"SIM"</formula>
    </cfRule>
  </conditionalFormatting>
  <conditionalFormatting sqref="Z39">
    <cfRule type="cellIs" dxfId="332" priority="369" operator="equal">
      <formula>"OPORTUNIDADE"</formula>
    </cfRule>
  </conditionalFormatting>
  <conditionalFormatting sqref="Z39">
    <cfRule type="cellIs" dxfId="331" priority="367" operator="equal">
      <formula>"NÃO"</formula>
    </cfRule>
    <cfRule type="cellIs" dxfId="330" priority="368" operator="equal">
      <formula>"SIM"</formula>
    </cfRule>
  </conditionalFormatting>
  <conditionalFormatting sqref="Y39">
    <cfRule type="cellIs" dxfId="329" priority="366" operator="equal">
      <formula>"OPORTUNIDADE"</formula>
    </cfRule>
  </conditionalFormatting>
  <conditionalFormatting sqref="Y39">
    <cfRule type="cellIs" dxfId="328" priority="364" operator="equal">
      <formula>"NÃO"</formula>
    </cfRule>
    <cfRule type="cellIs" dxfId="327" priority="365" operator="equal">
      <formula>"SIM"</formula>
    </cfRule>
  </conditionalFormatting>
  <conditionalFormatting sqref="Y39">
    <cfRule type="cellIs" dxfId="326" priority="363" operator="equal">
      <formula>"OPORTUNIDADE"</formula>
    </cfRule>
  </conditionalFormatting>
  <conditionalFormatting sqref="Y39">
    <cfRule type="cellIs" dxfId="325" priority="361" operator="equal">
      <formula>"NÃO"</formula>
    </cfRule>
    <cfRule type="cellIs" dxfId="324" priority="362" operator="equal">
      <formula>"SIM"</formula>
    </cfRule>
  </conditionalFormatting>
  <conditionalFormatting sqref="Y39">
    <cfRule type="cellIs" dxfId="323" priority="360" operator="equal">
      <formula>"OPORTUNIDADE"</formula>
    </cfRule>
  </conditionalFormatting>
  <conditionalFormatting sqref="Y39">
    <cfRule type="cellIs" dxfId="322" priority="358" operator="equal">
      <formula>"NÃO"</formula>
    </cfRule>
    <cfRule type="cellIs" dxfId="321" priority="359" operator="equal">
      <formula>"SIM"</formula>
    </cfRule>
  </conditionalFormatting>
  <conditionalFormatting sqref="Y39">
    <cfRule type="cellIs" dxfId="320" priority="357" operator="equal">
      <formula>"OPORTUNIDADE"</formula>
    </cfRule>
  </conditionalFormatting>
  <conditionalFormatting sqref="Y39">
    <cfRule type="cellIs" dxfId="319" priority="355" operator="equal">
      <formula>"NÃO"</formula>
    </cfRule>
    <cfRule type="cellIs" dxfId="318" priority="356" operator="equal">
      <formula>"SIM"</formula>
    </cfRule>
  </conditionalFormatting>
  <conditionalFormatting sqref="Z39">
    <cfRule type="cellIs" dxfId="317" priority="354" operator="equal">
      <formula>"OPORTUNIDADE"</formula>
    </cfRule>
  </conditionalFormatting>
  <conditionalFormatting sqref="Z39">
    <cfRule type="cellIs" dxfId="316" priority="352" operator="equal">
      <formula>"NÃO"</formula>
    </cfRule>
    <cfRule type="cellIs" dxfId="315" priority="353" operator="equal">
      <formula>"SIM"</formula>
    </cfRule>
  </conditionalFormatting>
  <conditionalFormatting sqref="Z39">
    <cfRule type="cellIs" dxfId="314" priority="351" operator="equal">
      <formula>"OPORTUNIDADE"</formula>
    </cfRule>
  </conditionalFormatting>
  <conditionalFormatting sqref="Z39">
    <cfRule type="cellIs" dxfId="313" priority="349" operator="equal">
      <formula>"NÃO"</formula>
    </cfRule>
    <cfRule type="cellIs" dxfId="312" priority="350" operator="equal">
      <formula>"SIM"</formula>
    </cfRule>
  </conditionalFormatting>
  <conditionalFormatting sqref="Z39">
    <cfRule type="cellIs" dxfId="311" priority="348" operator="equal">
      <formula>"OPORTUNIDADE"</formula>
    </cfRule>
  </conditionalFormatting>
  <conditionalFormatting sqref="Z39">
    <cfRule type="cellIs" dxfId="310" priority="346" operator="equal">
      <formula>"NÃO"</formula>
    </cfRule>
    <cfRule type="cellIs" dxfId="309" priority="347" operator="equal">
      <formula>"SIM"</formula>
    </cfRule>
  </conditionalFormatting>
  <conditionalFormatting sqref="Y39">
    <cfRule type="cellIs" dxfId="308" priority="345" operator="equal">
      <formula>"OPORTUNIDADE"</formula>
    </cfRule>
  </conditionalFormatting>
  <conditionalFormatting sqref="Y39">
    <cfRule type="cellIs" dxfId="307" priority="343" operator="equal">
      <formula>"NÃO"</formula>
    </cfRule>
    <cfRule type="cellIs" dxfId="306" priority="344" operator="equal">
      <formula>"SIM"</formula>
    </cfRule>
  </conditionalFormatting>
  <conditionalFormatting sqref="Y39">
    <cfRule type="cellIs" dxfId="305" priority="342" operator="equal">
      <formula>"OPORTUNIDADE"</formula>
    </cfRule>
  </conditionalFormatting>
  <conditionalFormatting sqref="Y39">
    <cfRule type="cellIs" dxfId="304" priority="340" operator="equal">
      <formula>"NÃO"</formula>
    </cfRule>
    <cfRule type="cellIs" dxfId="303" priority="341" operator="equal">
      <formula>"SIM"</formula>
    </cfRule>
  </conditionalFormatting>
  <conditionalFormatting sqref="Y39">
    <cfRule type="cellIs" dxfId="302" priority="339" operator="equal">
      <formula>"OPORTUNIDADE"</formula>
    </cfRule>
  </conditionalFormatting>
  <conditionalFormatting sqref="Y39">
    <cfRule type="cellIs" dxfId="301" priority="337" operator="equal">
      <formula>"NÃO"</formula>
    </cfRule>
    <cfRule type="cellIs" dxfId="300" priority="338" operator="equal">
      <formula>"SIM"</formula>
    </cfRule>
  </conditionalFormatting>
  <conditionalFormatting sqref="Y39">
    <cfRule type="cellIs" dxfId="299" priority="336" operator="equal">
      <formula>"OPORTUNIDADE"</formula>
    </cfRule>
  </conditionalFormatting>
  <conditionalFormatting sqref="Y39">
    <cfRule type="cellIs" dxfId="298" priority="334" operator="equal">
      <formula>"NÃO"</formula>
    </cfRule>
    <cfRule type="cellIs" dxfId="297" priority="335" operator="equal">
      <formula>"SIM"</formula>
    </cfRule>
  </conditionalFormatting>
  <conditionalFormatting sqref="Y39">
    <cfRule type="cellIs" dxfId="296" priority="333" operator="equal">
      <formula>"OPORTUNIDADE"</formula>
    </cfRule>
  </conditionalFormatting>
  <conditionalFormatting sqref="Y39">
    <cfRule type="cellIs" dxfId="295" priority="331" operator="equal">
      <formula>"NÃO"</formula>
    </cfRule>
    <cfRule type="cellIs" dxfId="294" priority="332" operator="equal">
      <formula>"SIM"</formula>
    </cfRule>
  </conditionalFormatting>
  <conditionalFormatting sqref="Y39">
    <cfRule type="cellIs" dxfId="293" priority="330" operator="equal">
      <formula>"OPORTUNIDADE"</formula>
    </cfRule>
  </conditionalFormatting>
  <conditionalFormatting sqref="Y39">
    <cfRule type="cellIs" dxfId="292" priority="328" operator="equal">
      <formula>"NÃO"</formula>
    </cfRule>
    <cfRule type="cellIs" dxfId="291" priority="329" operator="equal">
      <formula>"SIM"</formula>
    </cfRule>
  </conditionalFormatting>
  <conditionalFormatting sqref="Y39">
    <cfRule type="cellIs" dxfId="290" priority="327" operator="equal">
      <formula>"OPORTUNIDADE"</formula>
    </cfRule>
  </conditionalFormatting>
  <conditionalFormatting sqref="Y39">
    <cfRule type="cellIs" dxfId="289" priority="325" operator="equal">
      <formula>"NÃO"</formula>
    </cfRule>
    <cfRule type="cellIs" dxfId="288" priority="326" operator="equal">
      <formula>"SIM"</formula>
    </cfRule>
  </conditionalFormatting>
  <conditionalFormatting sqref="Y39">
    <cfRule type="cellIs" dxfId="287" priority="324" operator="equal">
      <formula>"OPORTUNIDADE"</formula>
    </cfRule>
  </conditionalFormatting>
  <conditionalFormatting sqref="Y39">
    <cfRule type="cellIs" dxfId="286" priority="322" operator="equal">
      <formula>"NÃO"</formula>
    </cfRule>
    <cfRule type="cellIs" dxfId="285" priority="323" operator="equal">
      <formula>"SIM"</formula>
    </cfRule>
  </conditionalFormatting>
  <conditionalFormatting sqref="Y39">
    <cfRule type="cellIs" dxfId="284" priority="321" operator="equal">
      <formula>"OPORTUNIDADE"</formula>
    </cfRule>
  </conditionalFormatting>
  <conditionalFormatting sqref="Y39">
    <cfRule type="cellIs" dxfId="283" priority="319" operator="equal">
      <formula>"NÃO"</formula>
    </cfRule>
    <cfRule type="cellIs" dxfId="282" priority="320" operator="equal">
      <formula>"SIM"</formula>
    </cfRule>
  </conditionalFormatting>
  <conditionalFormatting sqref="Y39:Z39">
    <cfRule type="cellIs" dxfId="281" priority="318" operator="equal">
      <formula>"OPORTUNIDADE"</formula>
    </cfRule>
  </conditionalFormatting>
  <conditionalFormatting sqref="Y39:Z39">
    <cfRule type="cellIs" dxfId="280" priority="316" operator="equal">
      <formula>"NÃO"</formula>
    </cfRule>
    <cfRule type="cellIs" dxfId="279" priority="317" operator="equal">
      <formula>"SIM"</formula>
    </cfRule>
  </conditionalFormatting>
  <conditionalFormatting sqref="Y39:Z39">
    <cfRule type="cellIs" dxfId="278" priority="315" operator="equal">
      <formula>"OPORTUNIDADE"</formula>
    </cfRule>
  </conditionalFormatting>
  <conditionalFormatting sqref="Y39:Z39">
    <cfRule type="cellIs" dxfId="277" priority="313" operator="equal">
      <formula>"NÃO"</formula>
    </cfRule>
    <cfRule type="cellIs" dxfId="276" priority="314" operator="equal">
      <formula>"SIM"</formula>
    </cfRule>
  </conditionalFormatting>
  <conditionalFormatting sqref="Y39:Z39">
    <cfRule type="cellIs" dxfId="275" priority="312" operator="equal">
      <formula>"OPORTUNIDADE"</formula>
    </cfRule>
  </conditionalFormatting>
  <conditionalFormatting sqref="Y39:Z39">
    <cfRule type="cellIs" dxfId="274" priority="310" operator="equal">
      <formula>"NÃO"</formula>
    </cfRule>
    <cfRule type="cellIs" dxfId="273" priority="311" operator="equal">
      <formula>"SIM"</formula>
    </cfRule>
  </conditionalFormatting>
  <conditionalFormatting sqref="Y39:Z39">
    <cfRule type="cellIs" dxfId="272" priority="309" operator="equal">
      <formula>"OPORTUNIDADE"</formula>
    </cfRule>
  </conditionalFormatting>
  <conditionalFormatting sqref="Y39:Z39">
    <cfRule type="cellIs" dxfId="271" priority="307" operator="equal">
      <formula>"NÃO"</formula>
    </cfRule>
    <cfRule type="cellIs" dxfId="270" priority="308" operator="equal">
      <formula>"SIM"</formula>
    </cfRule>
  </conditionalFormatting>
  <conditionalFormatting sqref="Y39:Z39">
    <cfRule type="cellIs" dxfId="269" priority="306" operator="equal">
      <formula>"OPORTUNIDADE"</formula>
    </cfRule>
  </conditionalFormatting>
  <conditionalFormatting sqref="Y39:Z39">
    <cfRule type="cellIs" dxfId="268" priority="304" operator="equal">
      <formula>"NÃO"</formula>
    </cfRule>
    <cfRule type="cellIs" dxfId="267" priority="305" operator="equal">
      <formula>"SIM"</formula>
    </cfRule>
  </conditionalFormatting>
  <conditionalFormatting sqref="Y39:Z39">
    <cfRule type="cellIs" dxfId="266" priority="303" operator="equal">
      <formula>"OPORTUNIDADE"</formula>
    </cfRule>
  </conditionalFormatting>
  <conditionalFormatting sqref="Y39:Z39">
    <cfRule type="cellIs" dxfId="265" priority="301" operator="equal">
      <formula>"NÃO"</formula>
    </cfRule>
    <cfRule type="cellIs" dxfId="264" priority="302" operator="equal">
      <formula>"SIM"</formula>
    </cfRule>
  </conditionalFormatting>
  <conditionalFormatting sqref="Y39:Z39">
    <cfRule type="cellIs" dxfId="263" priority="300" operator="equal">
      <formula>"OPORTUNIDADE"</formula>
    </cfRule>
  </conditionalFormatting>
  <conditionalFormatting sqref="Y39:Z39">
    <cfRule type="cellIs" dxfId="262" priority="298" operator="equal">
      <formula>"NÃO"</formula>
    </cfRule>
    <cfRule type="cellIs" dxfId="261" priority="299" operator="equal">
      <formula>"SIM"</formula>
    </cfRule>
  </conditionalFormatting>
  <conditionalFormatting sqref="Y39:Z39">
    <cfRule type="cellIs" dxfId="260" priority="297" operator="equal">
      <formula>"OPORTUNIDADE"</formula>
    </cfRule>
  </conditionalFormatting>
  <conditionalFormatting sqref="Y39:Z39">
    <cfRule type="cellIs" dxfId="259" priority="295" operator="equal">
      <formula>"NÃO"</formula>
    </cfRule>
    <cfRule type="cellIs" dxfId="258" priority="296" operator="equal">
      <formula>"SIM"</formula>
    </cfRule>
  </conditionalFormatting>
  <conditionalFormatting sqref="Y39:Z39">
    <cfRule type="cellIs" dxfId="257" priority="294" operator="equal">
      <formula>"OPORTUNIDADE"</formula>
    </cfRule>
  </conditionalFormatting>
  <conditionalFormatting sqref="Y39:Z39">
    <cfRule type="cellIs" dxfId="256" priority="292" operator="equal">
      <formula>"NÃO"</formula>
    </cfRule>
    <cfRule type="cellIs" dxfId="255" priority="293" operator="equal">
      <formula>"SIM"</formula>
    </cfRule>
  </conditionalFormatting>
  <conditionalFormatting sqref="Z35">
    <cfRule type="cellIs" dxfId="254" priority="291" operator="equal">
      <formula>"OPORTUNIDADE"</formula>
    </cfRule>
  </conditionalFormatting>
  <conditionalFormatting sqref="Z35">
    <cfRule type="cellIs" dxfId="253" priority="289" operator="equal">
      <formula>"NÃO"</formula>
    </cfRule>
    <cfRule type="cellIs" dxfId="252" priority="290" operator="equal">
      <formula>"SIM"</formula>
    </cfRule>
  </conditionalFormatting>
  <conditionalFormatting sqref="Y35">
    <cfRule type="cellIs" dxfId="251" priority="288" operator="equal">
      <formula>"OPORTUNIDADE"</formula>
    </cfRule>
  </conditionalFormatting>
  <conditionalFormatting sqref="Y35">
    <cfRule type="cellIs" dxfId="250" priority="286" operator="equal">
      <formula>"NÃO"</formula>
    </cfRule>
    <cfRule type="cellIs" dxfId="249" priority="287" operator="equal">
      <formula>"SIM"</formula>
    </cfRule>
  </conditionalFormatting>
  <conditionalFormatting sqref="BK18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248" priority="262" operator="equal">
      <formula>"OPORTUNIDADE"</formula>
    </cfRule>
  </conditionalFormatting>
  <conditionalFormatting sqref="Z52:Z54">
    <cfRule type="cellIs" dxfId="247" priority="260" operator="equal">
      <formula>"NÃO"</formula>
    </cfRule>
    <cfRule type="cellIs" dxfId="246" priority="261" operator="equal">
      <formula>"SIM"</formula>
    </cfRule>
  </conditionalFormatting>
  <conditionalFormatting sqref="Z52:Z54">
    <cfRule type="cellIs" dxfId="245" priority="244" operator="equal">
      <formula>"OPORTUNIDADE"</formula>
    </cfRule>
  </conditionalFormatting>
  <conditionalFormatting sqref="Z52:Z54">
    <cfRule type="cellIs" dxfId="244" priority="242" operator="equal">
      <formula>"NÃO"</formula>
    </cfRule>
    <cfRule type="cellIs" dxfId="243" priority="243" operator="equal">
      <formula>"SIM"</formula>
    </cfRule>
  </conditionalFormatting>
  <conditionalFormatting sqref="Z52:Z54">
    <cfRule type="cellIs" dxfId="242" priority="241" operator="equal">
      <formula>"OPORTUNIDADE"</formula>
    </cfRule>
  </conditionalFormatting>
  <conditionalFormatting sqref="Z52:Z54">
    <cfRule type="cellIs" dxfId="241" priority="239" operator="equal">
      <formula>"NÃO"</formula>
    </cfRule>
    <cfRule type="cellIs" dxfId="240" priority="240" operator="equal">
      <formula>"SIM"</formula>
    </cfRule>
  </conditionalFormatting>
  <conditionalFormatting sqref="Z52:Z54">
    <cfRule type="cellIs" dxfId="239" priority="238" operator="equal">
      <formula>"OPORTUNIDADE"</formula>
    </cfRule>
  </conditionalFormatting>
  <conditionalFormatting sqref="Z52:Z54">
    <cfRule type="cellIs" dxfId="238" priority="236" operator="equal">
      <formula>"NÃO"</formula>
    </cfRule>
    <cfRule type="cellIs" dxfId="237" priority="237" operator="equal">
      <formula>"SIM"</formula>
    </cfRule>
  </conditionalFormatting>
  <conditionalFormatting sqref="Z52:Z54">
    <cfRule type="cellIs" dxfId="236" priority="217" operator="equal">
      <formula>"OPORTUNIDADE"</formula>
    </cfRule>
  </conditionalFormatting>
  <conditionalFormatting sqref="Z52:Z54">
    <cfRule type="cellIs" dxfId="235" priority="215" operator="equal">
      <formula>"NÃO"</formula>
    </cfRule>
    <cfRule type="cellIs" dxfId="234" priority="216" operator="equal">
      <formula>"SIM"</formula>
    </cfRule>
  </conditionalFormatting>
  <conditionalFormatting sqref="Z52:Z54">
    <cfRule type="cellIs" dxfId="233" priority="214" operator="equal">
      <formula>"OPORTUNIDADE"</formula>
    </cfRule>
  </conditionalFormatting>
  <conditionalFormatting sqref="Z52:Z54">
    <cfRule type="cellIs" dxfId="232" priority="212" operator="equal">
      <formula>"NÃO"</formula>
    </cfRule>
    <cfRule type="cellIs" dxfId="231" priority="213" operator="equal">
      <formula>"SIM"</formula>
    </cfRule>
  </conditionalFormatting>
  <conditionalFormatting sqref="Z52:Z54">
    <cfRule type="cellIs" dxfId="230" priority="199" operator="equal">
      <formula>"OPORTUNIDADE"</formula>
    </cfRule>
  </conditionalFormatting>
  <conditionalFormatting sqref="Z52:Z54">
    <cfRule type="cellIs" dxfId="229" priority="197" operator="equal">
      <formula>"NÃO"</formula>
    </cfRule>
    <cfRule type="cellIs" dxfId="228" priority="198" operator="equal">
      <formula>"SIM"</formula>
    </cfRule>
  </conditionalFormatting>
  <conditionalFormatting sqref="Z52:Z54">
    <cfRule type="cellIs" dxfId="227" priority="196" operator="equal">
      <formula>"OPORTUNIDADE"</formula>
    </cfRule>
  </conditionalFormatting>
  <conditionalFormatting sqref="Z52:Z54">
    <cfRule type="cellIs" dxfId="226" priority="194" operator="equal">
      <formula>"NÃO"</formula>
    </cfRule>
    <cfRule type="cellIs" dxfId="225" priority="195" operator="equal">
      <formula>"SIM"</formula>
    </cfRule>
  </conditionalFormatting>
  <conditionalFormatting sqref="Z52:Z54">
    <cfRule type="cellIs" dxfId="224" priority="193" operator="equal">
      <formula>"OPORTUNIDADE"</formula>
    </cfRule>
  </conditionalFormatting>
  <conditionalFormatting sqref="Z52:Z54">
    <cfRule type="cellIs" dxfId="223" priority="191" operator="equal">
      <formula>"NÃO"</formula>
    </cfRule>
    <cfRule type="cellIs" dxfId="222" priority="192" operator="equal">
      <formula>"SIM"</formula>
    </cfRule>
  </conditionalFormatting>
  <conditionalFormatting sqref="Z52:Z54">
    <cfRule type="cellIs" dxfId="221" priority="163" operator="equal">
      <formula>"OPORTUNIDADE"</formula>
    </cfRule>
  </conditionalFormatting>
  <conditionalFormatting sqref="Z52:Z54">
    <cfRule type="cellIs" dxfId="220" priority="161" operator="equal">
      <formula>"NÃO"</formula>
    </cfRule>
    <cfRule type="cellIs" dxfId="219" priority="162" operator="equal">
      <formula>"SIM"</formula>
    </cfRule>
  </conditionalFormatting>
  <conditionalFormatting sqref="Z52:Z54">
    <cfRule type="cellIs" dxfId="218" priority="160" operator="equal">
      <formula>"OPORTUNIDADE"</formula>
    </cfRule>
  </conditionalFormatting>
  <conditionalFormatting sqref="Z52:Z54">
    <cfRule type="cellIs" dxfId="217" priority="158" operator="equal">
      <formula>"NÃO"</formula>
    </cfRule>
    <cfRule type="cellIs" dxfId="216" priority="159" operator="equal">
      <formula>"SIM"</formula>
    </cfRule>
  </conditionalFormatting>
  <conditionalFormatting sqref="Z52:Z54">
    <cfRule type="cellIs" dxfId="215" priority="157" operator="equal">
      <formula>"OPORTUNIDADE"</formula>
    </cfRule>
  </conditionalFormatting>
  <conditionalFormatting sqref="Z52:Z54">
    <cfRule type="cellIs" dxfId="214" priority="155" operator="equal">
      <formula>"NÃO"</formula>
    </cfRule>
    <cfRule type="cellIs" dxfId="213" priority="156" operator="equal">
      <formula>"SIM"</formula>
    </cfRule>
  </conditionalFormatting>
  <conditionalFormatting sqref="Z52:Z54">
    <cfRule type="cellIs" dxfId="212" priority="154" operator="equal">
      <formula>"OPORTUNIDADE"</formula>
    </cfRule>
  </conditionalFormatting>
  <conditionalFormatting sqref="Z52:Z54">
    <cfRule type="cellIs" dxfId="211" priority="152" operator="equal">
      <formula>"NÃO"</formula>
    </cfRule>
    <cfRule type="cellIs" dxfId="210" priority="153" operator="equal">
      <formula>"SIM"</formula>
    </cfRule>
  </conditionalFormatting>
  <conditionalFormatting sqref="Z52:Z54">
    <cfRule type="cellIs" dxfId="209" priority="151" operator="equal">
      <formula>"OPORTUNIDADE"</formula>
    </cfRule>
  </conditionalFormatting>
  <conditionalFormatting sqref="Z52:Z54">
    <cfRule type="cellIs" dxfId="208" priority="149" operator="equal">
      <formula>"NÃO"</formula>
    </cfRule>
    <cfRule type="cellIs" dxfId="207" priority="150" operator="equal">
      <formula>"SIM"</formula>
    </cfRule>
  </conditionalFormatting>
  <conditionalFormatting sqref="Z52:Z54">
    <cfRule type="cellIs" dxfId="206" priority="148" operator="equal">
      <formula>"OPORTUNIDADE"</formula>
    </cfRule>
  </conditionalFormatting>
  <conditionalFormatting sqref="Z52:Z54">
    <cfRule type="cellIs" dxfId="205" priority="146" operator="equal">
      <formula>"NÃO"</formula>
    </cfRule>
    <cfRule type="cellIs" dxfId="204" priority="147" operator="equal">
      <formula>"SIM"</formula>
    </cfRule>
  </conditionalFormatting>
  <conditionalFormatting sqref="Z52:Z54">
    <cfRule type="cellIs" dxfId="203" priority="145" operator="equal">
      <formula>"OPORTUNIDADE"</formula>
    </cfRule>
  </conditionalFormatting>
  <conditionalFormatting sqref="Z52:Z54">
    <cfRule type="cellIs" dxfId="202" priority="143" operator="equal">
      <formula>"NÃO"</formula>
    </cfRule>
    <cfRule type="cellIs" dxfId="201" priority="144" operator="equal">
      <formula>"SIM"</formula>
    </cfRule>
  </conditionalFormatting>
  <conditionalFormatting sqref="Z52:Z54">
    <cfRule type="cellIs" dxfId="200" priority="142" operator="equal">
      <formula>"OPORTUNIDADE"</formula>
    </cfRule>
  </conditionalFormatting>
  <conditionalFormatting sqref="Z52:Z54">
    <cfRule type="cellIs" dxfId="199" priority="140" operator="equal">
      <formula>"NÃO"</formula>
    </cfRule>
    <cfRule type="cellIs" dxfId="198" priority="141" operator="equal">
      <formula>"SIM"</formula>
    </cfRule>
  </conditionalFormatting>
  <conditionalFormatting sqref="Z52:Z54">
    <cfRule type="cellIs" dxfId="197" priority="139" operator="equal">
      <formula>"OPORTUNIDADE"</formula>
    </cfRule>
  </conditionalFormatting>
  <conditionalFormatting sqref="Z52:Z54">
    <cfRule type="cellIs" dxfId="196" priority="137" operator="equal">
      <formula>"NÃO"</formula>
    </cfRule>
    <cfRule type="cellIs" dxfId="195" priority="138" operator="equal">
      <formula>"SIM"</formula>
    </cfRule>
  </conditionalFormatting>
  <conditionalFormatting sqref="Y54">
    <cfRule type="cellIs" dxfId="194" priority="136" operator="equal">
      <formula>"OPORTUNIDADE"</formula>
    </cfRule>
  </conditionalFormatting>
  <conditionalFormatting sqref="Y54">
    <cfRule type="cellIs" dxfId="193" priority="134" operator="equal">
      <formula>"NÃO"</formula>
    </cfRule>
    <cfRule type="cellIs" dxfId="192" priority="135" operator="equal">
      <formula>"SIM"</formula>
    </cfRule>
  </conditionalFormatting>
  <conditionalFormatting sqref="Z50:Z53">
    <cfRule type="cellIs" dxfId="191" priority="132" operator="equal">
      <formula>"OPORTUNIDADE"</formula>
    </cfRule>
  </conditionalFormatting>
  <conditionalFormatting sqref="Z50:Z53">
    <cfRule type="cellIs" dxfId="190" priority="130" operator="equal">
      <formula>"NÃO"</formula>
    </cfRule>
    <cfRule type="cellIs" dxfId="189" priority="131" operator="equal">
      <formula>"SIM"</formula>
    </cfRule>
  </conditionalFormatting>
  <conditionalFormatting sqref="Z50:Z53">
    <cfRule type="cellIs" dxfId="188" priority="126" operator="equal">
      <formula>"OPORTUNIDADE"</formula>
    </cfRule>
  </conditionalFormatting>
  <conditionalFormatting sqref="Z50:Z53">
    <cfRule type="cellIs" dxfId="187" priority="124" operator="equal">
      <formula>"NÃO"</formula>
    </cfRule>
    <cfRule type="cellIs" dxfId="186" priority="125" operator="equal">
      <formula>"SIM"</formula>
    </cfRule>
  </conditionalFormatting>
  <conditionalFormatting sqref="Z50:Z53">
    <cfRule type="cellIs" dxfId="185" priority="123" operator="equal">
      <formula>"OPORTUNIDADE"</formula>
    </cfRule>
  </conditionalFormatting>
  <conditionalFormatting sqref="Z50:Z53">
    <cfRule type="cellIs" dxfId="184" priority="121" operator="equal">
      <formula>"NÃO"</formula>
    </cfRule>
    <cfRule type="cellIs" dxfId="183" priority="122" operator="equal">
      <formula>"SIM"</formula>
    </cfRule>
  </conditionalFormatting>
  <conditionalFormatting sqref="Z51:Z53">
    <cfRule type="cellIs" dxfId="182" priority="120" operator="equal">
      <formula>"OPORTUNIDADE"</formula>
    </cfRule>
  </conditionalFormatting>
  <conditionalFormatting sqref="Z51:Z53">
    <cfRule type="cellIs" dxfId="181" priority="118" operator="equal">
      <formula>"NÃO"</formula>
    </cfRule>
    <cfRule type="cellIs" dxfId="180" priority="119" operator="equal">
      <formula>"SIM"</formula>
    </cfRule>
  </conditionalFormatting>
  <conditionalFormatting sqref="Z50:Z51">
    <cfRule type="cellIs" dxfId="179" priority="117" operator="equal">
      <formula>"OPORTUNIDADE"</formula>
    </cfRule>
  </conditionalFormatting>
  <conditionalFormatting sqref="Z50:Z51">
    <cfRule type="cellIs" dxfId="178" priority="115" operator="equal">
      <formula>"NÃO"</formula>
    </cfRule>
    <cfRule type="cellIs" dxfId="177" priority="116" operator="equal">
      <formula>"SIM"</formula>
    </cfRule>
  </conditionalFormatting>
  <conditionalFormatting sqref="Z48:Z49">
    <cfRule type="cellIs" dxfId="176" priority="114" operator="equal">
      <formula>"OPORTUNIDADE"</formula>
    </cfRule>
  </conditionalFormatting>
  <conditionalFormatting sqref="Z48:Z49">
    <cfRule type="cellIs" dxfId="175" priority="112" operator="equal">
      <formula>"NÃO"</formula>
    </cfRule>
    <cfRule type="cellIs" dxfId="174" priority="113" operator="equal">
      <formula>"SIM"</formula>
    </cfRule>
  </conditionalFormatting>
  <conditionalFormatting sqref="Z46">
    <cfRule type="cellIs" dxfId="173" priority="105" operator="equal">
      <formula>"OPORTUNIDADE"</formula>
    </cfRule>
  </conditionalFormatting>
  <conditionalFormatting sqref="Z46">
    <cfRule type="cellIs" dxfId="172" priority="103" operator="equal">
      <formula>"NÃO"</formula>
    </cfRule>
    <cfRule type="cellIs" dxfId="171" priority="104" operator="equal">
      <formula>"SIM"</formula>
    </cfRule>
  </conditionalFormatting>
  <conditionalFormatting sqref="Y46:Y53 Y55:Y56">
    <cfRule type="cellIs" dxfId="170" priority="99" operator="equal">
      <formula>"OPORTUNIDADE"</formula>
    </cfRule>
  </conditionalFormatting>
  <conditionalFormatting sqref="Y46:Y53 Y55:Y56">
    <cfRule type="cellIs" dxfId="169" priority="97" operator="equal">
      <formula>"NÃO"</formula>
    </cfRule>
    <cfRule type="cellIs" dxfId="168" priority="98" operator="equal">
      <formula>"SIM"</formula>
    </cfRule>
  </conditionalFormatting>
  <conditionalFormatting sqref="Z54:Z55">
    <cfRule type="cellIs" dxfId="167" priority="96" operator="equal">
      <formula>"OPORTUNIDADE"</formula>
    </cfRule>
  </conditionalFormatting>
  <conditionalFormatting sqref="Z54:Z55">
    <cfRule type="cellIs" dxfId="166" priority="94" operator="equal">
      <formula>"NÃO"</formula>
    </cfRule>
    <cfRule type="cellIs" dxfId="165" priority="95" operator="equal">
      <formula>"SIM"</formula>
    </cfRule>
  </conditionalFormatting>
  <conditionalFormatting sqref="Z54:Z55">
    <cfRule type="cellIs" dxfId="164" priority="93" operator="equal">
      <formula>"OPORTUNIDADE"</formula>
    </cfRule>
  </conditionalFormatting>
  <conditionalFormatting sqref="Z54:Z55">
    <cfRule type="cellIs" dxfId="163" priority="91" operator="equal">
      <formula>"NÃO"</formula>
    </cfRule>
    <cfRule type="cellIs" dxfId="162" priority="92" operator="equal">
      <formula>"SIM"</formula>
    </cfRule>
  </conditionalFormatting>
  <conditionalFormatting sqref="Z54:Z55">
    <cfRule type="cellIs" dxfId="161" priority="90" operator="equal">
      <formula>"OPORTUNIDADE"</formula>
    </cfRule>
  </conditionalFormatting>
  <conditionalFormatting sqref="Z54:Z55">
    <cfRule type="cellIs" dxfId="160" priority="88" operator="equal">
      <formula>"NÃO"</formula>
    </cfRule>
    <cfRule type="cellIs" dxfId="159" priority="89" operator="equal">
      <formula>"SIM"</formula>
    </cfRule>
  </conditionalFormatting>
  <conditionalFormatting sqref="Z54:Z55">
    <cfRule type="cellIs" dxfId="158" priority="87" operator="equal">
      <formula>"OPORTUNIDADE"</formula>
    </cfRule>
  </conditionalFormatting>
  <conditionalFormatting sqref="Z54:Z55">
    <cfRule type="cellIs" dxfId="157" priority="85" operator="equal">
      <formula>"NÃO"</formula>
    </cfRule>
    <cfRule type="cellIs" dxfId="156" priority="86" operator="equal">
      <formula>"SIM"</formula>
    </cfRule>
  </conditionalFormatting>
  <conditionalFormatting sqref="BJ35:BK3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55" priority="72" operator="equal">
      <formula>"OPORTUNIDADE"</formula>
    </cfRule>
  </conditionalFormatting>
  <conditionalFormatting sqref="Z56">
    <cfRule type="cellIs" dxfId="154" priority="70" operator="equal">
      <formula>"NÃO"</formula>
    </cfRule>
    <cfRule type="cellIs" dxfId="153" priority="71" operator="equal">
      <formula>"SIM"</formula>
    </cfRule>
  </conditionalFormatting>
  <conditionalFormatting sqref="BK4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Z66">
    <cfRule type="cellIs" dxfId="152" priority="53" operator="equal">
      <formula>"OPORTUNIDADE"</formula>
    </cfRule>
  </conditionalFormatting>
  <conditionalFormatting sqref="Z66">
    <cfRule type="cellIs" dxfId="151" priority="51" operator="equal">
      <formula>"NÃO"</formula>
    </cfRule>
    <cfRule type="cellIs" dxfId="150" priority="52" operator="equal">
      <formula>"SIM"</formula>
    </cfRule>
  </conditionalFormatting>
  <conditionalFormatting sqref="Z66">
    <cfRule type="cellIs" dxfId="149" priority="50" operator="equal">
      <formula>"OPORTUNIDADE"</formula>
    </cfRule>
  </conditionalFormatting>
  <conditionalFormatting sqref="Z66">
    <cfRule type="cellIs" dxfId="148" priority="48" operator="equal">
      <formula>"NÃO"</formula>
    </cfRule>
    <cfRule type="cellIs" dxfId="147" priority="49" operator="equal">
      <formula>"SIM"</formula>
    </cfRule>
  </conditionalFormatting>
  <conditionalFormatting sqref="Z66">
    <cfRule type="cellIs" dxfId="146" priority="47" operator="equal">
      <formula>"OPORTUNIDADE"</formula>
    </cfRule>
  </conditionalFormatting>
  <conditionalFormatting sqref="Z66">
    <cfRule type="cellIs" dxfId="145" priority="45" operator="equal">
      <formula>"NÃO"</formula>
    </cfRule>
    <cfRule type="cellIs" dxfId="144" priority="46" operator="equal">
      <formula>"SIM"</formula>
    </cfRule>
  </conditionalFormatting>
  <conditionalFormatting sqref="Z66">
    <cfRule type="cellIs" dxfId="143" priority="44" operator="equal">
      <formula>"OPORTUNIDADE"</formula>
    </cfRule>
  </conditionalFormatting>
  <conditionalFormatting sqref="Z66">
    <cfRule type="cellIs" dxfId="142" priority="42" operator="equal">
      <formula>"NÃO"</formula>
    </cfRule>
    <cfRule type="cellIs" dxfId="141" priority="43" operator="equal">
      <formula>"SIM"</formula>
    </cfRule>
  </conditionalFormatting>
  <conditionalFormatting sqref="Z66">
    <cfRule type="cellIs" dxfId="140" priority="41" operator="equal">
      <formula>"OPORTUNIDADE"</formula>
    </cfRule>
  </conditionalFormatting>
  <conditionalFormatting sqref="Z66">
    <cfRule type="cellIs" dxfId="139" priority="39" operator="equal">
      <formula>"NÃO"</formula>
    </cfRule>
    <cfRule type="cellIs" dxfId="138" priority="40" operator="equal">
      <formula>"SIM"</formula>
    </cfRule>
  </conditionalFormatting>
  <conditionalFormatting sqref="Y66">
    <cfRule type="cellIs" dxfId="137" priority="38" operator="equal">
      <formula>"OPORTUNIDADE"</formula>
    </cfRule>
  </conditionalFormatting>
  <conditionalFormatting sqref="Y66">
    <cfRule type="cellIs" dxfId="136" priority="36" operator="equal">
      <formula>"NÃO"</formula>
    </cfRule>
    <cfRule type="cellIs" dxfId="135" priority="37" operator="equal">
      <formula>"SIM"</formula>
    </cfRule>
  </conditionalFormatting>
  <conditionalFormatting sqref="Z65">
    <cfRule type="cellIs" dxfId="134" priority="35" operator="equal">
      <formula>"OPORTUNIDADE"</formula>
    </cfRule>
  </conditionalFormatting>
  <conditionalFormatting sqref="Z65">
    <cfRule type="cellIs" dxfId="133" priority="33" operator="equal">
      <formula>"NÃO"</formula>
    </cfRule>
    <cfRule type="cellIs" dxfId="132" priority="34" operator="equal">
      <formula>"SIM"</formula>
    </cfRule>
  </conditionalFormatting>
  <conditionalFormatting sqref="Z65">
    <cfRule type="cellIs" dxfId="131" priority="32" operator="equal">
      <formula>"OPORTUNIDADE"</formula>
    </cfRule>
  </conditionalFormatting>
  <conditionalFormatting sqref="Z65">
    <cfRule type="cellIs" dxfId="130" priority="30" operator="equal">
      <formula>"NÃO"</formula>
    </cfRule>
    <cfRule type="cellIs" dxfId="129" priority="31" operator="equal">
      <formula>"SIM"</formula>
    </cfRule>
  </conditionalFormatting>
  <conditionalFormatting sqref="Z65">
    <cfRule type="cellIs" dxfId="128" priority="29" operator="equal">
      <formula>"OPORTUNIDADE"</formula>
    </cfRule>
  </conditionalFormatting>
  <conditionalFormatting sqref="Z65">
    <cfRule type="cellIs" dxfId="127" priority="27" operator="equal">
      <formula>"NÃO"</formula>
    </cfRule>
    <cfRule type="cellIs" dxfId="126" priority="28" operator="equal">
      <formula>"SIM"</formula>
    </cfRule>
  </conditionalFormatting>
  <conditionalFormatting sqref="Z65">
    <cfRule type="cellIs" dxfId="125" priority="26" operator="equal">
      <formula>"OPORTUNIDADE"</formula>
    </cfRule>
  </conditionalFormatting>
  <conditionalFormatting sqref="Z65">
    <cfRule type="cellIs" dxfId="124" priority="24" operator="equal">
      <formula>"NÃO"</formula>
    </cfRule>
    <cfRule type="cellIs" dxfId="123" priority="25" operator="equal">
      <formula>"SIM"</formula>
    </cfRule>
  </conditionalFormatting>
  <conditionalFormatting sqref="Z65">
    <cfRule type="cellIs" dxfId="122" priority="23" operator="equal">
      <formula>"OPORTUNIDADE"</formula>
    </cfRule>
  </conditionalFormatting>
  <conditionalFormatting sqref="Z65">
    <cfRule type="cellIs" dxfId="121" priority="21" operator="equal">
      <formula>"NÃO"</formula>
    </cfRule>
    <cfRule type="cellIs" dxfId="120" priority="22" operator="equal">
      <formula>"SIM"</formula>
    </cfRule>
  </conditionalFormatting>
  <conditionalFormatting sqref="Y65">
    <cfRule type="cellIs" dxfId="119" priority="20" operator="equal">
      <formula>"OPORTUNIDADE"</formula>
    </cfRule>
  </conditionalFormatting>
  <conditionalFormatting sqref="Y65">
    <cfRule type="cellIs" dxfId="118" priority="18" operator="equal">
      <formula>"NÃO"</formula>
    </cfRule>
    <cfRule type="cellIs" dxfId="117" priority="19" operator="equal">
      <formula>"SIM"</formula>
    </cfRule>
  </conditionalFormatting>
  <conditionalFormatting sqref="Z69">
    <cfRule type="cellIs" dxfId="116" priority="14" operator="equal">
      <formula>"OPORTUNIDADE"</formula>
    </cfRule>
  </conditionalFormatting>
  <conditionalFormatting sqref="Z69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Z69">
    <cfRule type="cellIs" dxfId="113" priority="11" operator="equal">
      <formula>"OPORTUNIDADE"</formula>
    </cfRule>
  </conditionalFormatting>
  <conditionalFormatting sqref="Z69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Z69">
    <cfRule type="cellIs" dxfId="110" priority="8" operator="equal">
      <formula>"OPORTUNIDADE"</formula>
    </cfRule>
  </conditionalFormatting>
  <conditionalFormatting sqref="Z69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Z69">
    <cfRule type="cellIs" dxfId="107" priority="5" operator="equal">
      <formula>"OPORTUNIDADE"</formula>
    </cfRule>
  </conditionalFormatting>
  <conditionalFormatting sqref="Z69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P5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1372</v>
      </c>
      <c r="D5" s="354"/>
      <c r="E5" s="354"/>
      <c r="F5" s="354"/>
      <c r="G5" s="354"/>
      <c r="H5" s="354"/>
      <c r="I5" s="354"/>
      <c r="J5" s="355"/>
      <c r="K5" s="356" t="s">
        <v>1373</v>
      </c>
      <c r="L5" s="357"/>
      <c r="M5" s="357"/>
      <c r="N5" s="357"/>
      <c r="O5" s="358" t="s">
        <v>1374</v>
      </c>
      <c r="P5" s="359"/>
      <c r="Q5" s="360"/>
    </row>
    <row r="6" spans="1:17" s="93" customFormat="1" ht="15.75" customHeight="1">
      <c r="A6" s="87" t="s">
        <v>1375</v>
      </c>
      <c r="B6" s="94" t="s">
        <v>1376</v>
      </c>
      <c r="C6" s="95" t="s">
        <v>1164</v>
      </c>
      <c r="D6" s="96" t="s">
        <v>1165</v>
      </c>
      <c r="E6" s="95" t="s">
        <v>1377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1378</v>
      </c>
      <c r="M6" s="139" t="s">
        <v>626</v>
      </c>
      <c r="N6" s="140" t="s">
        <v>1159</v>
      </c>
      <c r="O6" s="246" t="s">
        <v>1202</v>
      </c>
      <c r="P6" s="157"/>
      <c r="Q6" s="193" t="s">
        <v>1379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Oportunidade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8.3333333333333329E-2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6.25E-2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8.3333333333333329E-2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8.3333333333333329E-2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8.3333333333333329E-2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0.16666666666666666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1379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M1" workbookViewId="0">
      <selection sqref="A1:U6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1380</v>
      </c>
      <c r="W1" s="366"/>
      <c r="X1" s="366"/>
      <c r="Y1" s="104"/>
    </row>
    <row r="2" spans="1:25" s="100" customFormat="1" ht="11.25" customHeight="1">
      <c r="A2" s="105" t="s">
        <v>1381</v>
      </c>
      <c r="B2" s="105" t="s">
        <v>1376</v>
      </c>
      <c r="C2" s="105" t="s">
        <v>603</v>
      </c>
      <c r="D2" s="106" t="s">
        <v>1164</v>
      </c>
      <c r="E2" s="106" t="s">
        <v>1165</v>
      </c>
      <c r="F2" s="106" t="s">
        <v>1375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1382</v>
      </c>
      <c r="U2" s="108" t="s">
        <v>1167</v>
      </c>
      <c r="V2" s="103">
        <f ca="1">TODAY()-1</f>
        <v>45995</v>
      </c>
      <c r="W2" s="103">
        <f ca="1">V2-1</f>
        <v>45994</v>
      </c>
      <c r="X2" s="103">
        <f ca="1">W2-1</f>
        <v>45993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2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2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134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300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582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1020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1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1</v>
      </c>
      <c r="X16" s="112">
        <f ca="1">_xlfn.XLOOKUP(G16&amp;$X$2,BS_CONTROLE[CHAVE],BS_CONTROLE[Quantidade_11],"-")</f>
        <v>0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134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>
        <f ca="1">_xlfn.XLOOKUP(G18&amp;$W$2,BS_CONTROLE[CHAVE],BS_CONTROLE[Quantidade_11],"-")</f>
        <v>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624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3645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1130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300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582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1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2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6</v>
      </c>
      <c r="X27" s="112">
        <f ca="1">_xlfn.XLOOKUP(G27&amp;$X$2,BS_CONTROLE[CHAVE],BS_CONTROLE[Quantidade_11],"-")</f>
        <v>5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>
        <f ca="1">_xlfn.XLOOKUP(G28&amp;$X$2,BS_CONTROLE[CHAVE],BS_CONTROLE[Quantidade_11],"-")</f>
        <v>1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8.3333333333333329E-2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1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2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3645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134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1130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300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582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1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2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6</v>
      </c>
      <c r="X41" s="112">
        <f ca="1">_xlfn.XLOOKUP(G41&amp;$X$2,BS_CONTROLE[CHAVE],BS_CONTROLE[Quantidade_11],"-")</f>
        <v>5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6.25E-2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>
        <f ca="1">_xlfn.XLOOKUP(G45&amp;$W$2,BS_CONTROLE[CHAVE],BS_CONTROLE[Quantidade_11],"-")</f>
        <v>1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2</v>
      </c>
      <c r="W46" s="112">
        <f ca="1">_xlfn.XLOOKUP(G46&amp;$W$2,BS_CONTROLE[CHAVE],BS_CONTROLE[Quantidade_11],"-")</f>
        <v>2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8.3333333333333329E-2</v>
      </c>
      <c r="S47" s="110" t="str">
        <f>IF(FN_MC!Q49="","*",CONCATENATE(FN_MC!Q49," ",FN_MC!R49))</f>
        <v>1000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3645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2</v>
      </c>
      <c r="X48" s="112">
        <f ca="1">_xlfn.XLOOKUP(G48&amp;$X$2,BS_CONTROLE[CHAVE],BS_CONTROLE[Quantidade_11],"-")</f>
        <v>2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1130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300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582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1</v>
      </c>
      <c r="W51" s="112">
        <f ca="1">_xlfn.XLOOKUP(G51&amp;$W$2,BS_CONTROLE[CHAVE],BS_CONTROLE[Quantidade_11],"-")</f>
        <v>0</v>
      </c>
      <c r="X51" s="112">
        <f ca="1">_xlfn.XLOOKUP(G51&amp;$X$2,BS_CONTROLE[CHAVE],BS_CONTROLE[Quantidade_11],"-")</f>
        <v>2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1020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6</v>
      </c>
      <c r="X53" s="112">
        <f ca="1">_xlfn.XLOOKUP(G53&amp;$X$2,BS_CONTROLE[CHAVE],BS_CONTROLE[Quantidade_11],"-")</f>
        <v>5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>
        <f ca="1">_xlfn.XLOOKUP(G54&amp;$V$2,BS_CONTROLE[CHAVE],BS_CONTROLE[Quantidade_11],"-")</f>
        <v>1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16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624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2</v>
      </c>
      <c r="W59" s="112">
        <f ca="1">_xlfn.XLOOKUP(G59&amp;$W$2,BS_CONTROLE[CHAVE],BS_CONTROLE[Quantidade_11],"-")</f>
        <v>2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2</v>
      </c>
      <c r="X60" s="112">
        <f ca="1">_xlfn.XLOOKUP(G60&amp;$X$2,BS_CONTROLE[CHAVE],BS_CONTROLE[Quantidade_11],"-")</f>
        <v>2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2000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3645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8.3333333333333329E-2</v>
      </c>
      <c r="S63" s="110" t="str">
        <f>IF(FN_MC!Q65="","*",CONCATENATE(FN_MC!Q65," ",FN_MC!R65))</f>
        <v>20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1130</v>
      </c>
    </row>
    <row r="64" spans="1:24" s="113" customFormat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300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582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1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2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8.3333333333333329E-2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6</v>
      </c>
      <c r="X67" s="112">
        <f ca="1">_xlfn.XLOOKUP(G67&amp;$X$2,BS_CONTROLE[CHAVE],BS_CONTROLE[Quantidade_11],"-")</f>
        <v>5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0.16666666666666666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1020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0" t="str">
        <f>IF(FN_MC!K75="","*",FN_MC!K75)</f>
        <v>*</v>
      </c>
      <c r="O73" s="290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0" t="str">
        <f>IF(FN_MC!K78="","*",FN_MC!K78)</f>
        <v>*</v>
      </c>
      <c r="O76" s="290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0" t="str">
        <f>IF(FN_MC!K79="","*",FN_MC!K79)</f>
        <v>*</v>
      </c>
      <c r="O77" s="290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0" t="str">
        <f>IF(FN_MC!K80="","*",FN_MC!K80)</f>
        <v>*</v>
      </c>
      <c r="O78" s="290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0" t="str">
        <f>IF(FN_MC!K81="","*",FN_MC!K81)</f>
        <v>*</v>
      </c>
      <c r="O79" s="290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0" t="str">
        <f>IF(FN_MC!K82="","*",FN_MC!K82)</f>
        <v>*</v>
      </c>
      <c r="O80" s="290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0" t="str">
        <f>IF(FN_MC!K83="","*",FN_MC!K83)</f>
        <v>*</v>
      </c>
      <c r="O81" s="290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0" t="str">
        <f>IF(FN_MC!K84="","*",FN_MC!K84)</f>
        <v>*</v>
      </c>
      <c r="O82" s="290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0" t="str">
        <f>IF(FN_MC!K85="","*",FN_MC!K85)</f>
        <v>*</v>
      </c>
      <c r="O83" s="290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0" t="str">
        <f>IF(FN_MC!K87="","*",FN_MC!K87)</f>
        <v>*</v>
      </c>
      <c r="O85" s="290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0" t="str">
        <f>IF(FN_MC!K88="","*",FN_MC!K88)</f>
        <v>*</v>
      </c>
      <c r="O86" s="290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0" t="str">
        <f>IF(FN_MC!K94="","*",FN_MC!K94)</f>
        <v>*</v>
      </c>
      <c r="O92" s="290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0" t="str">
        <f>IF(FN_MC!K95="","*",FN_MC!K95)</f>
        <v>*</v>
      </c>
      <c r="O93" s="290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0" t="str">
        <f>IF(FN_MC!K96="","*",FN_MC!K96)</f>
        <v>*</v>
      </c>
      <c r="O94" s="290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0" t="str">
        <f>IF(FN_MC!K97="","*",FN_MC!K97)</f>
        <v>*</v>
      </c>
      <c r="O95" s="290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0" t="str">
        <f>IF(FN_MC!K98="","*",FN_MC!K98)</f>
        <v>*</v>
      </c>
      <c r="O96" s="290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1383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1384</v>
      </c>
      <c r="C2" s="95" t="s">
        <v>1149</v>
      </c>
      <c r="D2" s="95" t="s">
        <v>1151</v>
      </c>
      <c r="E2" s="95" t="s">
        <v>1385</v>
      </c>
      <c r="F2" s="95" t="s">
        <v>1386</v>
      </c>
      <c r="G2" s="95" t="s">
        <v>1387</v>
      </c>
      <c r="H2" s="95" t="s">
        <v>1388</v>
      </c>
      <c r="I2" s="95" t="s">
        <v>1389</v>
      </c>
      <c r="J2" s="95" t="s">
        <v>1390</v>
      </c>
      <c r="K2" s="131" t="s">
        <v>1391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7" t="s">
        <v>1392</v>
      </c>
      <c r="C2" s="367"/>
      <c r="D2" s="367"/>
      <c r="E2" s="367"/>
      <c r="F2" s="367"/>
      <c r="G2" s="367"/>
      <c r="H2" s="192"/>
    </row>
    <row r="3" spans="1:8" ht="15" customHeight="1">
      <c r="A3" s="192"/>
      <c r="B3" s="368"/>
      <c r="C3" s="368"/>
      <c r="D3" s="368"/>
      <c r="E3" s="368"/>
      <c r="F3" s="368"/>
      <c r="G3" s="368"/>
      <c r="H3" s="192"/>
    </row>
    <row r="4" spans="1:8" ht="40.5">
      <c r="A4" s="192"/>
      <c r="B4" s="322" t="s">
        <v>1393</v>
      </c>
      <c r="C4" s="322" t="s">
        <v>1394</v>
      </c>
      <c r="D4" s="322" t="s">
        <v>1395</v>
      </c>
      <c r="E4" s="322" t="s">
        <v>1396</v>
      </c>
      <c r="F4" s="322" t="s">
        <v>6</v>
      </c>
      <c r="G4" s="322" t="s">
        <v>1397</v>
      </c>
      <c r="H4" s="192"/>
    </row>
    <row r="5" spans="1:8">
      <c r="A5" s="192"/>
      <c r="B5" s="323" t="s">
        <v>1398</v>
      </c>
      <c r="C5" s="323">
        <v>309525</v>
      </c>
      <c r="D5" s="323" t="s">
        <v>1399</v>
      </c>
      <c r="E5" s="323" t="s">
        <v>835</v>
      </c>
      <c r="F5" s="323" t="s">
        <v>1400</v>
      </c>
      <c r="G5" s="324">
        <v>46296</v>
      </c>
      <c r="H5" s="192"/>
    </row>
    <row r="6" spans="1:8">
      <c r="A6" s="192"/>
      <c r="B6" s="323" t="s">
        <v>1401</v>
      </c>
      <c r="C6" s="323">
        <v>256875</v>
      </c>
      <c r="D6" s="323" t="s">
        <v>1402</v>
      </c>
      <c r="E6" s="323" t="s">
        <v>835</v>
      </c>
      <c r="F6" s="323" t="s">
        <v>1400</v>
      </c>
      <c r="G6" s="324">
        <v>46296</v>
      </c>
      <c r="H6" s="192"/>
    </row>
    <row r="7" spans="1:8">
      <c r="A7" s="192"/>
      <c r="B7" s="323" t="s">
        <v>1403</v>
      </c>
      <c r="C7" s="323">
        <v>257278</v>
      </c>
      <c r="D7" s="323" t="s">
        <v>1404</v>
      </c>
      <c r="E7" s="323" t="s">
        <v>826</v>
      </c>
      <c r="F7" s="323" t="s">
        <v>1309</v>
      </c>
      <c r="G7" s="324">
        <v>46235</v>
      </c>
      <c r="H7" s="192"/>
    </row>
    <row r="8" spans="1:8">
      <c r="A8" s="192"/>
      <c r="B8" s="323" t="s">
        <v>1405</v>
      </c>
      <c r="C8" s="323">
        <v>261794</v>
      </c>
      <c r="D8" s="323" t="s">
        <v>1406</v>
      </c>
      <c r="E8" s="323" t="s">
        <v>826</v>
      </c>
      <c r="F8" s="323" t="s">
        <v>1309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18" sqref="G1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9" t="s">
        <v>1407</v>
      </c>
      <c r="D1" s="369"/>
      <c r="E1" s="369"/>
      <c r="F1" s="369"/>
      <c r="G1" s="369"/>
      <c r="H1" s="369"/>
    </row>
    <row r="2" spans="3:8" ht="15" customHeight="1">
      <c r="C2" s="369"/>
      <c r="D2" s="369"/>
      <c r="E2" s="369"/>
      <c r="F2" s="369"/>
      <c r="G2" s="369"/>
      <c r="H2" s="369"/>
    </row>
    <row r="3" spans="3:8" ht="15" customHeight="1">
      <c r="C3" s="319" t="s">
        <v>701</v>
      </c>
      <c r="D3" s="319" t="s">
        <v>1408</v>
      </c>
      <c r="E3" s="319" t="s">
        <v>1409</v>
      </c>
      <c r="F3" s="319" t="s">
        <v>1410</v>
      </c>
      <c r="G3" s="319" t="s">
        <v>1411</v>
      </c>
      <c r="H3" s="319" t="s">
        <v>1412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 t="s">
        <v>607</v>
      </c>
      <c r="G6" s="320"/>
      <c r="H6" s="320"/>
    </row>
    <row r="7" spans="3:8">
      <c r="C7" s="320"/>
      <c r="D7" s="320"/>
      <c r="E7" s="320"/>
      <c r="F7" s="320"/>
      <c r="G7" s="320"/>
      <c r="H7" s="320"/>
    </row>
    <row r="8" spans="3:8">
      <c r="C8" s="320"/>
      <c r="D8" s="320"/>
      <c r="E8" s="320"/>
      <c r="F8" s="320"/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2025-12-05T10:48:07Z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