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794" documentId="120_S{118792C3-22EF-5104-A093-F22BFE3913F3}" xr6:coauthVersionLast="47" xr6:coauthVersionMax="47" xr10:uidLastSave="{24B679D9-96F1-4AA8-9122-B0FEBDDB89AB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O329" i="1" l="1"/>
  <c r="N345" i="1" a="1"/>
  <c r="N345" i="1" s="1"/>
  <c r="M345" i="1" a="1"/>
  <c r="M345" i="1" s="1"/>
  <c r="M344" i="1" a="1"/>
  <c r="M344" i="1"/>
  <c r="N344" i="1" a="1"/>
  <c r="N344" i="1"/>
  <c r="N341" i="1" a="1"/>
  <c r="N341" i="1" s="1"/>
  <c r="M341" i="1" a="1"/>
  <c r="M341" i="1" s="1"/>
  <c r="N340" i="1" a="1"/>
  <c r="N340" i="1" s="1"/>
  <c r="M340" i="1" a="1"/>
  <c r="M340" i="1" s="1"/>
  <c r="M339" i="1" a="1"/>
  <c r="M339" i="1"/>
  <c r="N339" i="1" a="1"/>
  <c r="N339" i="1"/>
  <c r="N338" i="1" a="1"/>
  <c r="N338" i="1" s="1"/>
  <c r="M338" i="1" a="1"/>
  <c r="M338" i="1" s="1"/>
  <c r="M333" i="1" a="1"/>
  <c r="M333" i="1" s="1"/>
  <c r="M332" i="1" a="1"/>
  <c r="M332" i="1" s="1"/>
  <c r="M331" i="1" a="1"/>
  <c r="M331" i="1" s="1"/>
  <c r="N329" i="1" a="1"/>
  <c r="N329" i="1" s="1"/>
  <c r="M329" i="1" a="1"/>
  <c r="M329" i="1" s="1"/>
  <c r="N328" i="1" a="1"/>
  <c r="N328" i="1" s="1"/>
  <c r="M328" i="1" a="1"/>
  <c r="M328" i="1" s="1"/>
  <c r="N327" i="1" a="1"/>
  <c r="N327" i="1" s="1"/>
  <c r="M327" i="1" a="1"/>
  <c r="M327" i="1" s="1"/>
  <c r="N326" i="1" a="1"/>
  <c r="N326" i="1" s="1"/>
  <c r="M326" i="1" a="1"/>
  <c r="M326" i="1" s="1"/>
  <c r="N325" i="1" a="1"/>
  <c r="N325" i="1" s="1"/>
  <c r="M325" i="1" a="1"/>
  <c r="M325" i="1" s="1"/>
  <c r="N320" i="1" a="1"/>
  <c r="N320" i="1" s="1"/>
  <c r="M320" i="1" a="1"/>
  <c r="M320" i="1" s="1"/>
  <c r="N319" i="1" a="1"/>
  <c r="N319" i="1" s="1"/>
  <c r="M319" i="1" a="1"/>
  <c r="M319" i="1" s="1"/>
  <c r="N315" i="1" a="1"/>
  <c r="N315" i="1" s="1"/>
  <c r="M315" i="1" a="1"/>
  <c r="M315" i="1" s="1"/>
  <c r="N314" i="1" a="1"/>
  <c r="N314" i="1" s="1"/>
  <c r="M314" i="1" a="1"/>
  <c r="M314" i="1" s="1"/>
  <c r="M311" i="1" a="1"/>
  <c r="M311" i="1" s="1"/>
  <c r="N298" i="1" a="1"/>
  <c r="N298" i="1"/>
  <c r="M298" i="1" a="1"/>
  <c r="M298" i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 s="1"/>
  <c r="BR7" i="1"/>
  <c r="BS7" i="1"/>
  <c r="BT7" i="1"/>
  <c r="A8" i="1"/>
  <c r="C8" i="1"/>
  <c r="G8" i="1"/>
  <c r="M8" i="1" a="1"/>
  <c r="M8" i="1"/>
  <c r="K5" i="15" s="1"/>
  <c r="N8" i="1" a="1"/>
  <c r="N8" i="1" s="1"/>
  <c r="R8" i="1"/>
  <c r="S8" i="1" a="1"/>
  <c r="S8" i="1" s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O8" i="1"/>
  <c r="BE8" i="1" s="1" a="1"/>
  <c r="BE8" i="1" s="1"/>
  <c r="AP8" i="1"/>
  <c r="M9" i="10" s="1"/>
  <c r="AQ8" i="1"/>
  <c r="BB8" i="1"/>
  <c r="BR8" i="1"/>
  <c r="BS8" i="1"/>
  <c r="BT8" i="1"/>
  <c r="A9" i="1"/>
  <c r="C9" i="1"/>
  <c r="G9" i="1"/>
  <c r="M9" i="1" a="1"/>
  <c r="M9" i="1" s="1"/>
  <c r="N9" i="1" a="1"/>
  <c r="N9" i="1"/>
  <c r="L6" i="15" s="1"/>
  <c r="R9" i="1"/>
  <c r="S9" i="1" a="1"/>
  <c r="S9" i="1" s="1"/>
  <c r="D6" i="15" s="1"/>
  <c r="T9" i="1" a="1"/>
  <c r="T9" i="1"/>
  <c r="E6" i="15" s="1"/>
  <c r="U9" i="1" a="1"/>
  <c r="U9" i="1" s="1"/>
  <c r="AI9" i="1"/>
  <c r="AJ9" i="1"/>
  <c r="AK9" i="1"/>
  <c r="K10" i="10" s="1"/>
  <c r="AL9" i="1"/>
  <c r="AO9" i="1"/>
  <c r="AP9" i="1"/>
  <c r="M10" i="10" s="1"/>
  <c r="AQ9" i="1"/>
  <c r="BB9" i="1"/>
  <c r="BE9" i="1" a="1"/>
  <c r="BE9" i="1" s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 s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 s="1"/>
  <c r="BR10" i="1"/>
  <c r="BS10" i="1"/>
  <c r="BT10" i="1"/>
  <c r="A11" i="1"/>
  <c r="C11" i="1"/>
  <c r="G11" i="1"/>
  <c r="M11" i="1" a="1"/>
  <c r="M11" i="1"/>
  <c r="K8" i="15" s="1"/>
  <c r="N11" i="1" a="1"/>
  <c r="N11" i="1" s="1"/>
  <c r="R11" i="1"/>
  <c r="S11" i="1" a="1"/>
  <c r="S11" i="1" s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O11" i="1"/>
  <c r="BE11" i="1" s="1" a="1"/>
  <c r="BE11" i="1" s="1"/>
  <c r="AP11" i="1"/>
  <c r="M12" i="10" s="1"/>
  <c r="AQ11" i="1"/>
  <c r="BB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/>
  <c r="AI14" i="1"/>
  <c r="AJ14" i="1"/>
  <c r="K15" i="10"/>
  <c r="AO14" i="1"/>
  <c r="M15" i="10"/>
  <c r="BB14" i="1"/>
  <c r="BE14" i="1" a="1"/>
  <c r="BE14" i="1" s="1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 s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 s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R24" i="1"/>
  <c r="S24" i="1" a="1"/>
  <c r="S24" i="1" s="1"/>
  <c r="D21" i="15" s="1"/>
  <c r="T24" i="1" a="1"/>
  <c r="T24" i="1" s="1"/>
  <c r="E21" i="15" s="1"/>
  <c r="U24" i="1" a="1"/>
  <c r="U24" i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AJ26" i="1"/>
  <c r="AK26" i="1"/>
  <c r="K27" i="10" s="1"/>
  <c r="AL26" i="1"/>
  <c r="AO26" i="1"/>
  <c r="BE26" i="1" s="1" a="1"/>
  <c r="BE26" i="1" s="1"/>
  <c r="AP26" i="1"/>
  <c r="M27" i="10" s="1"/>
  <c r="AQ26" i="1"/>
  <c r="BB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R31" i="1"/>
  <c r="S31" i="1" a="1"/>
  <c r="S31" i="1" s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O31" i="1"/>
  <c r="BE31" i="1" s="1" a="1"/>
  <c r="BE31" i="1" s="1"/>
  <c r="AP31" i="1"/>
  <c r="M31" i="10" s="1"/>
  <c r="AQ31" i="1"/>
  <c r="BB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BE65" i="1" s="1" a="1"/>
  <c r="BE65" i="1" s="1"/>
  <c r="AP65" i="1"/>
  <c r="M65" i="10" s="1"/>
  <c r="AQ65" i="1"/>
  <c r="BB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K307" i="15"/>
  <c r="L307" i="15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K317" i="15"/>
  <c r="L317" i="15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K321" i="15"/>
  <c r="L321" i="15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K322" i="15"/>
  <c r="L322" i="15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K323" i="15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K324" i="15"/>
  <c r="L324" i="15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K325" i="15"/>
  <c r="L325" i="15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K326" i="15"/>
  <c r="L326" i="15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K329" i="15"/>
  <c r="L329" i="15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K337" i="15"/>
  <c r="L337" i="15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K338" i="15"/>
  <c r="L338" i="15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K342" i="15"/>
  <c r="L342" i="15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M31" i="1" l="1"/>
  <c r="AN26" i="1"/>
  <c r="K22" i="15"/>
  <c r="AM25" i="1"/>
  <c r="L21" i="15"/>
  <c r="AN24" i="1"/>
  <c r="L5" i="15"/>
  <c r="AN8" i="1"/>
  <c r="K15" i="15"/>
  <c r="AM18" i="1"/>
  <c r="L8" i="15"/>
  <c r="AN11" i="1"/>
  <c r="L28" i="15"/>
  <c r="AN31" i="1"/>
  <c r="K6" i="15"/>
  <c r="AM9" i="1"/>
  <c r="AM26" i="1"/>
  <c r="AM32" i="1"/>
  <c r="AN25" i="1"/>
  <c r="AM24" i="1"/>
  <c r="AN18" i="1"/>
  <c r="AM11" i="1"/>
  <c r="AN9" i="1"/>
  <c r="AN230" i="1"/>
  <c r="L227" i="15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<sst xmlns="http://schemas.openxmlformats.org/spreadsheetml/2006/main" count="7371" uniqueCount="1559">
  <si>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</si>
  <si>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</si>
  <si>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</si>
  <si>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</si>
  <si>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</si>
  <si>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</si>
  <si>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</si>
  <si>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</si>
  <si>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</si>
  <si>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</si>
  <si>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</si>
  <si>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</si>
  <si>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</si>
  <si>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</si>
  <si>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</si>
  <si>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</si>
  <si>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</si>
  <si>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</si>
  <si>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</si>
  <si>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</si>
  <si>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</si>
  <si>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</si>
  <si>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</si>
  <si>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</si>
  <si>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</si>
  <si>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</si>
  <si>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</si>
  <si>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</si>
  <si>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</si>
  <si>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</si>
  <si>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</si>
  <si>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</si>
  <si>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</si>
  <si>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</si>
  <si>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</si>
  <si>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</si>
  <si>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</si>
  <si>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</si>
  <si>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</si>
  <si>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</si>
  <si>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</si>
  <si>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</si>
  <si>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</si>
  <si>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</si>
  <si>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</si>
  <si>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</si>
  <si>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</si>
  <si>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</si>
  <si>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</si>
  <si>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</si>
  <si>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</si>
  <si>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</si>
  <si>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</si>
  <si>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</si>
  <si>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</si>
  <si>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</si>
  <si>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</si>
  <si>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</si>
  <si>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</si>
  <si>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</si>
  <si>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</si>
  <si>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</si>
  <si>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</si>
  <si>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</si>
  <si>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</si>
  <si>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</si>
  <si>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</si>
  <si>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</si>
  <si>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</si>
  <si>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</si>
  <si>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</si>
  <si>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</si>
  <si>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</si>
  <si>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</si>
  <si>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</si>
  <si>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</si>
  <si>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</si>
  <si>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</si>
  <si>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</si>
  <si>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</si>
  <si>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</si>
  <si>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</si>
  <si>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</si>
  <si>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</si>
  <si>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</si>
  <si>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</si>
  <si>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</si>
  <si>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</si>
  <si>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</si>
  <si>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</si>
  <si>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</si>
  <si>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</si>
  <si>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</si>
  <si>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</si>
  <si>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</si>
  <si>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</si>
  <si>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</si>
  <si>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</si>
  <si>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</si>
  <si>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</si>
  <si>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</si>
  <si>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</si>
  <si>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</si>
  <si>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</si>
  <si>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</si>
  <si>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</si>
  <si>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</si>
  <si>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</si>
  <si>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</si>
  <si>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</si>
  <si>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</si>
  <si>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</si>
  <si>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</si>
  <si>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</si>
  <si>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</si>
  <si>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</si>
  <si>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</si>
  <si>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</si>
  <si>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</si>
  <si>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</si>
  <si>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</si>
  <si>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</si>
  <si>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</si>
  <si>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</si>
  <si>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</si>
  <si>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</si>
  <si>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</si>
  <si>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</si>
  <si>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</si>
  <si>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</si>
  <si>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</si>
  <si>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</si>
  <si>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</si>
  <si>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</si>
  <si>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</si>
  <si>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</si>
  <si>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</si>
  <si>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</si>
  <si>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</si>
  <si>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</si>
  <si>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</si>
  <si>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</si>
  <si>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</si>
  <si>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</si>
  <si>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</si>
  <si>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</si>
  <si>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</si>
  <si>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</si>
  <si>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</si>
  <si>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</si>
  <si>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</si>
  <si>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</si>
  <si>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</si>
  <si>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</si>
  <si>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</si>
  <si>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</si>
  <si>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</si>
  <si>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</si>
  <si>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</si>
  <si>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</si>
  <si>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</si>
  <si>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</si>
  <si>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</si>
  <si>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</si>
  <si>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</si>
  <si>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</si>
  <si>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</si>
  <si>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</si>
  <si>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</si>
  <si>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</si>
  <si>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</si>
  <si>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</si>
  <si>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</si>
  <si>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</si>
  <si>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</si>
  <si>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</si>
  <si>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</si>
  <si>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</si>
  <si>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</si>
  <si>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</si>
  <si>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</si>
  <si>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</si>
  <si>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</si>
  <si>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</si>
  <si>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</si>
  <si>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</si>
  <si>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</si>
  <si>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</si>
  <si>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</si>
  <si>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</si>
  <si>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</si>
  <si>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</si>
  <si>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</si>
  <si>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</si>
  <si>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</si>
  <si>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</si>
  <si>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</si>
  <si>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</si>
  <si>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</si>
  <si>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</si>
  <si>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</si>
  <si>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</si>
  <si>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</si>
  <si>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</si>
  <si>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</si>
  <si>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</si>
  <si>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</si>
  <si>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</si>
  <si>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</si>
  <si>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</si>
  <si>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</si>
  <si>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</si>
  <si>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</si>
  <si>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</si>
  <si>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</si>
  <si>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</si>
  <si>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</si>
  <si>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</si>
  <si>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</si>
  <si>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</si>
  <si>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</si>
  <si>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</si>
  <si>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</si>
  <si>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</si>
  <si>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</si>
  <si>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</si>
  <si>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</si>
  <si>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</si>
  <si>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</si>
  <si>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</si>
  <si>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</si>
  <si>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</si>
  <si>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</si>
  <si>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</si>
  <si>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</si>
  <si>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</si>
  <si>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</si>
  <si>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</si>
  <si>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</si>
  <si>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</si>
  <si>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</si>
  <si>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</si>
  <si>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</si>
  <si>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</si>
  <si>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</si>
  <si>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</si>
  <si>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</si>
  <si>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</si>
  <si>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</si>
  <si>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</si>
  <si>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</si>
  <si>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</si>
  <si>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</si>
  <si>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</si>
  <si>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</si>
  <si>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</si>
  <si>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</si>
  <si>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</si>
  <si>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</si>
  <si>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</si>
  <si>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</si>
  <si>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</si>
  <si>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</si>
  <si>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</si>
  <si>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</si>
  <si>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</si>
  <si>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</si>
  <si>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</si>
  <si>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</si>
  <si>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</si>
  <si>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</si>
  <si>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</si>
  <si>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</si>
  <si>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</si>
  <si>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</si>
  <si>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</si>
  <si>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</si>
  <si>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</si>
  <si>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</si>
  <si>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</si>
  <si>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</si>
  <si>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</si>
  <si>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</si>
  <si>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</si>
  <si>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</si>
  <si>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</si>
  <si>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</si>
  <si>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</si>
  <si>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</si>
  <si>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</si>
  <si>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</si>
  <si>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</si>
  <si>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</si>
  <si>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</si>
  <si>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</si>
  <si>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</si>
  <si>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</si>
  <si>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</si>
  <si>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</si>
  <si>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</si>
  <si>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</si>
  <si>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</si>
  <si>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</si>
  <si>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</si>
  <si>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</si>
  <si>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</si>
  <si>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</si>
  <si>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</si>
  <si>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</si>
  <si>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</si>
  <si>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</si>
  <si>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</si>
  <si>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</si>
  <si>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</si>
  <si>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</si>
  <si>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</si>
  <si>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</si>
  <si>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</si>
  <si>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</si>
  <si>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</si>
  <si>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</si>
  <si>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</si>
  <si>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</si>
  <si>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</si>
  <si>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</si>
  <si>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</si>
  <si>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</si>
  <si>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</si>
  <si>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</si>
  <si>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</si>
  <si>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</si>
  <si>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</si>
  <si>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</si>
  <si>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</si>
  <si>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</si>
  <si>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</si>
  <si>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</si>
  <si>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</si>
  <si>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</si>
  <si>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</si>
  <si>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</si>
  <si>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</si>
  <si>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</si>
  <si>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</si>
  <si>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</si>
  <si>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</si>
  <si>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</si>
  <si>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</si>
  <si>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</si>
  <si>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</si>
  <si>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</si>
  <si>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</si>
  <si>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</si>
  <si>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</si>
  <si>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</si>
  <si>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</si>
  <si>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</si>
  <si>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</si>
  <si>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</si>
  <si>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</si>
  <si>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</si>
  <si>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</si>
  <si>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</si>
  <si>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</si>
  <si>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</si>
  <si>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</si>
  <si>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</si>
  <si>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</si>
  <si>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</si>
  <si>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</si>
  <si>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</si>
  <si>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</si>
  <si>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</si>
  <si>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</si>
  <si>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</si>
  <si>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</si>
  <si>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</si>
  <si>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</si>
  <si>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</si>
  <si>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</si>
  <si>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</si>
  <si>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</si>
  <si>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</si>
  <si>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</si>
  <si>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</si>
  <si>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</si>
  <si>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</si>
  <si>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</si>
  <si>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</si>
  <si>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</si>
  <si>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</si>
  <si>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</si>
  <si>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</si>
  <si>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</si>
  <si>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</si>
  <si>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</si>
  <si>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</si>
  <si>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</si>
  <si>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</si>
  <si>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</si>
  <si>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</si>
  <si>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</si>
  <si>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</si>
  <si>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</si>
  <si>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</si>
  <si>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</si>
  <si>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</si>
  <si>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</si>
  <si>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</si>
  <si>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</si>
  <si>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</si>
  <si>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</si>
  <si>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</si>
  <si>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</si>
  <si>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</si>
  <si>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</si>
  <si>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</si>
  <si>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</si>
  <si>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</si>
  <si>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</si>
  <si>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</si>
  <si>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</si>
  <si>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</si>
  <si>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</si>
  <si>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</si>
  <si>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</si>
  <si>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</si>
  <si>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</si>
  <si>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</si>
  <si>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</si>
  <si>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</si>
  <si>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</si>
  <si>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</si>
  <si>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</si>
  <si>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</si>
  <si>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</si>
  <si>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</si>
  <si>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</si>
  <si>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</si>
  <si>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</si>
  <si>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</si>
  <si>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</si>
  <si>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</si>
  <si>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</si>
  <si>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</si>
  <si>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</si>
  <si>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</si>
  <si>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</si>
  <si>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</si>
  <si>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</si>
  <si>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</si>
  <si>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</si>
  <si>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</si>
  <si>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</si>
  <si>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</si>
  <si>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</si>
  <si>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</si>
  <si>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</si>
  <si>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</si>
  <si>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</si>
  <si>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</si>
  <si>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</si>
  <si>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</si>
  <si>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</si>
  <si>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</si>
  <si>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</si>
  <si>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</si>
  <si>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</si>
  <si>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</si>
  <si>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</si>
  <si>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</si>
  <si>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</si>
  <si>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</si>
  <si>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</si>
  <si>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</si>
  <si>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</si>
  <si>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</si>
  <si>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</si>
  <si>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</si>
  <si>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</si>
  <si>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</si>
  <si>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</si>
  <si>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</si>
  <si>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</si>
  <si>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</si>
  <si>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</si>
  <si>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</si>
  <si>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</si>
  <si>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</si>
  <si>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</si>
  <si>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</si>
  <si>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</si>
  <si>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</si>
  <si>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</si>
  <si>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</si>
  <si>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</si>
  <si>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</si>
  <si>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</si>
  <si>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</si>
  <si>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</si>
  <si>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</si>
  <si>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</si>
  <si>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</si>
  <si>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</si>
  <si>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</si>
  <si>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</si>
  <si>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</si>
  <si>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</si>
  <si>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</si>
  <si>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</si>
  <si>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</si>
  <si>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</si>
  <si>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</si>
  <si>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</si>
  <si>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</si>
  <si>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</si>
  <si>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</si>
  <si>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</si>
  <si>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</si>
  <si>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</si>
  <si>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</si>
  <si>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</si>
  <si>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</si>
  <si>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</si>
  <si>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</si>
  <si>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</si>
  <si>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</si>
  <si>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</si>
  <si>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</si>
  <si>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</si>
  <si>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</si>
  <si>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</si>
  <si>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</si>
  <si>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</si>
  <si>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</si>
  <si>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</si>
  <si>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</si>
  <si>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</si>
  <si>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</si>
  <si>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</si>
  <si>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</si>
  <si>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</si>
  <si>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</si>
  <si>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</si>
  <si>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</si>
  <si>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</si>
  <si>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</si>
  <si>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</si>
  <si>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</si>
  <si>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</si>
  <si>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</si>
  <si>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</si>
  <si>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</si>
  <si>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</si>
  <si>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</si>
  <si>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</si>
  <si>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</si>
  <si>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</si>
  <si>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</si>
  <si>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</si>
  <si>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</si>
  <si>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</si>
  <si>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</si>
  <si>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</si>
  <si>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</si>
  <si>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</si>
  <si>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</si>
  <si>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</si>
  <si>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</si>
  <si>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</si>
  <si>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</si>
  <si>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</si>
  <si>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</si>
  <si>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</si>
  <si>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</si>
  <si>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</si>
  <si>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</si>
  <si>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</si>
  <si>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</si>
  <si>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</si>
  <si>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</si>
  <si>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</si>
  <si>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</si>
  <si>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</si>
  <si>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</si>
  <si>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</si>
  <si>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</si>
  <si>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</si>
  <si>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</si>
  <si>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</si>
  <si>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</si>
  <si>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</si>
  <si>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</si>
  <si>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</si>
  <si>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</si>
  <si>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</si>
  <si>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</si>
  <si>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</si>
  <si>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</si>
  <si>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</si>
  <si>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</si>
  <si>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</si>
  <si>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</si>
  <si>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</si>
  <si>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</si>
  <si>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</si>
  <si>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</si>
  <si>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</si>
  <si>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</si>
  <si>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</si>
  <si>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</si>
  <si>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</si>
  <si>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</si>
  <si>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</si>
  <si>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</si>
  <si>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</si>
  <si>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</si>
  <si>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</si>
  <si>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</si>
  <si>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</si>
  <si>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</si>
  <si>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</si>
  <si>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</si>
  <si>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</si>
  <si>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</si>
  <si>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</si>
  <si>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</si>
  <si>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</si>
  <si>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</si>
  <si>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</si>
  <si>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</si>
  <si>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</si>
  <si>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</si>
  <si>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</si>
  <si>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</si>
  <si>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</si>
  <si>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</si>
  <si>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</si>
  <si>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</si>
  <si>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</si>
  <si>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</si>
  <si>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</si>
  <si>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</si>
  <si>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</si>
  <si>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</si>
  <si>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</si>
  <si>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</si>
  <si>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</si>
  <si>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</si>
  <si>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</si>
  <si>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</si>
  <si>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</si>
  <si>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</si>
  <si>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</si>
  <si>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</si>
  <si>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</si>
  <si>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</si>
  <si>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</si>
  <si>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</si>
  <si>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</si>
  <si>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</si>
  <si>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</si>
  <si>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</si>
  <si>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</si>
  <si>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</si>
  <si>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</si>
  <si>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</si>
  <si>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</si>
  <si>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</si>
  <si>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</si>
  <si>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</si>
  <si>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</si>
  <si>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</si>
  <si>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</si>
  <si>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</si>
  <si>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</si>
  <si>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</si>
  <si>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</si>
  <si>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</si>
  <si>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</si>
  <si>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</si>
  <si>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</si>
  <si>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</si>
  <si>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</si>
  <si>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</si>
  <si>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</si>
  <si>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</si>
  <si>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</si>
  <si>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</si>
  <si>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</si>
  <si>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</si>
  <si>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</si>
  <si>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</si>
  <si>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</si>
  <si>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</si>
  <si>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</si>
  <si>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</si>
  <si>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</si>
  <si>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</si>
  <si>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</si>
  <si>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</si>
  <si>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</si>
  <si>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</si>
  <si>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</si>
  <si>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</si>
  <si>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</si>
  <si>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</si>
  <si>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</si>
  <si>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</si>
  <si>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</si>
  <si>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</si>
  <si>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</si>
  <si>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</si>
  <si>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</si>
  <si>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</si>
  <si>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</si>
  <si>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</si>
  <si>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</si>
  <si>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</si>
  <si>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</si>
  <si>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</si>
  <si>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</si>
  <si>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</si>
  <si>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</si>
  <si>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</si>
  <si>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</si>
  <si>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</si>
  <si>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</si>
  <si>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</si>
  <si>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</si>
  <si>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</si>
  <si>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</si>
  <si>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</si>
  <si>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</si>
  <si>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</si>
  <si>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</si>
  <si>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</si>
  <si>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</si>
  <si>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</si>
  <si>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</si>
  <si>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</si>
  <si>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</si>
  <si>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</si>
  <si>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</si>
  <si>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</si>
  <si>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</si>
  <si>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</si>
  <si>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</si>
  <si>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</si>
  <si>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</si>
  <si>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</si>
  <si>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</si>
  <si>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</si>
  <si>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</si>
  <si>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</si>
  <si>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</si>
  <si>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</si>
  <si>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</si>
  <si>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</si>
  <si>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</si>
  <si>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</si>
  <si>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</si>
  <si>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</si>
  <si>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</si>
  <si>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</si>
  <si>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</si>
  <si>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</si>
  <si>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</si>
  <si>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</si>
  <si>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</si>
  <si>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</si>
  <si>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</si>
  <si>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</si>
  <si>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</si>
  <si>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</si>
  <si>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</si>
  <si>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</si>
  <si>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</si>
  <si>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</si>
  <si>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</si>
  <si>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</si>
  <si>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</si>
  <si>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</si>
  <si>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</si>
  <si>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</si>
  <si>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</si>
  <si>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</si>
  <si>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</si>
  <si>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</si>
  <si>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</si>
  <si>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</si>
  <si>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</si>
  <si>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</si>
  <si>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</si>
  <si>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</si>
  <si>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</si>
  <si>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</si>
  <si>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</si>
  <si>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</si>
  <si>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</si>
  <si>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</si>
  <si>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</si>
  <si>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</si>
  <si>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</si>
  <si>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</si>
  <si>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</si>
  <si>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</si>
  <si>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</si>
  <si>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</si>
  <si>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</si>
  <si>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</si>
  <si>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</si>
  <si>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</si>
  <si>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</si>
  <si>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</si>
  <si>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</si>
  <si>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</si>
  <si>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</si>
  <si>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</si>
  <si>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</si>
  <si>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</si>
  <si>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</si>
  <si>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</si>
  <si>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</si>
  <si>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</si>
  <si>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</si>
  <si>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</si>
  <si>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</si>
  <si>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</si>
  <si>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</si>
  <si>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</si>
  <si>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</si>
  <si>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</si>
  <si>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</si>
  <si>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</si>
  <si>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</si>
  <si>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</si>
  <si>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</si>
  <si>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</si>
  <si>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</si>
  <si>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</si>
  <si>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</si>
  <si>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</si>
  <si>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</si>
  <si>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</si>
  <si>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</si>
  <si>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</si>
  <si>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</si>
  <si>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</si>
  <si>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</si>
  <si>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</si>
  <si>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</si>
  <si>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</si>
  <si>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</si>
  <si>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</si>
  <si>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</si>
  <si>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</si>
  <si>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</si>
  <si>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</si>
  <si>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</si>
  <si>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</si>
  <si>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</si>
  <si>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</si>
  <si>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</si>
  <si>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</si>
  <si>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</si>
  <si>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</si>
  <si>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</si>
  <si>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</si>
  <si>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</si>
  <si>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</si>
  <si>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</si>
  <si>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</si>
  <si>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</si>
  <si>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</si>
  <si>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</si>
  <si>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</si>
  <si>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</si>
  <si>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</si>
  <si>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</si>
  <si>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</si>
  <si>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</si>
  <si>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</si>
  <si>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</si>
  <si>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</si>
  <si>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</si>
  <si>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</si>
  <si>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</si>
  <si>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</si>
  <si>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</si>
  <si>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</si>
  <si>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</si>
  <si>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</si>
  <si>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</si>
  <si>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</si>
  <si>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</si>
  <si>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</si>
  <si>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</si>
  <si>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</si>
  <si>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</si>
  <si>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</si>
  <si>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</si>
  <si>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</si>
  <si>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</si>
  <si>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</si>
  <si>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</si>
  <si>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</si>
  <si>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</si>
  <si>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</si>
  <si>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</si>
  <si>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</si>
  <si>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</si>
  <si>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</si>
  <si>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</si>
  <si>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</si>
  <si>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</si>
  <si>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</si>
  <si>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</si>
  <si>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</si>
  <si>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</si>
  <si>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</si>
  <si>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</si>
  <si>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</si>
  <si>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</si>
  <si>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</si>
  <si>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</si>
  <si>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</si>
  <si>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</si>
  <si>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</si>
  <si>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</si>
  <si>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</si>
  <si>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</si>
  <si>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</si>
  <si>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</si>
  <si>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</si>
  <si>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</si>
  <si>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</si>
  <si>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</si>
  <si>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</si>
  <si>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</si>
  <si>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</si>
  <si>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</si>
  <si>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</si>
  <si>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</si>
  <si>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</si>
  <si>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</si>
  <si>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</si>
  <si>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</si>
  <si>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</si>
  <si>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</si>
  <si>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</si>
  <si>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</si>
  <si>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</si>
  <si>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</si>
  <si>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</si>
  <si>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</si>
  <si>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</si>
  <si>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</si>
  <si>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</si>
  <si>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</si>
  <si>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</si>
  <si>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</si>
  <si>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</si>
  <si>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</si>
  <si>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</si>
  <si>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</si>
  <si>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</si>
  <si>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</si>
  <si>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</si>
  <si>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</si>
  <si>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</si>
  <si>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</si>
  <si>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</si>
  <si>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</si>
  <si>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</si>
  <si>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</si>
  <si>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</si>
  <si>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</si>
  <si>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</si>
  <si>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</si>
  <si>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</si>
  <si>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</si>
  <si>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</si>
  <si>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</si>
  <si>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</si>
  <si>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</si>
  <si>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</si>
  <si>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</si>
  <si>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</si>
  <si>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</si>
  <si>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</si>
  <si>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</si>
  <si>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</si>
  <si>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</si>
  <si>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</si>
  <si>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</si>
  <si>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</si>
  <si>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</si>
  <si>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</si>
  <si>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</si>
  <si>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</si>
  <si>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</si>
  <si>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</si>
  <si>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</si>
  <si>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</si>
  <si>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</si>
  <si>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</si>
  <si>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</si>
  <si>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</si>
  <si>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</si>
  <si>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</si>
  <si>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</si>
  <si>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</si>
  <si>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</si>
  <si>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</si>
  <si>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</si>
  <si>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</si>
  <si>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</si>
  <si>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</si>
  <si>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</si>
  <si>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</si>
  <si>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</si>
  <si>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</si>
  <si>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</si>
  <si>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</si>
  <si>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</si>
  <si>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</si>
  <si>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</si>
  <si>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</si>
  <si>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</si>
  <si>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</si>
  <si>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</si>
  <si>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</si>
  <si>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</si>
  <si>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</si>
  <si>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</si>
  <si>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</si>
  <si>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</si>
  <si>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</si>
  <si>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</si>
  <si>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</si>
  <si>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</si>
  <si>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</si>
  <si>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</si>
  <si>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</si>
  <si>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</si>
  <si>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</si>
  <si>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</si>
  <si>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</si>
  <si>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</si>
  <si>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</si>
  <si>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</si>
  <si>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</si>
  <si>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</si>
  <si>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</si>
  <si>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</si>
  <si>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</si>
  <si>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</si>
  <si>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</si>
  <si>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</si>
  <si>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</si>
  <si>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</si>
  <si>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</si>
  <si>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</si>
  <si>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</si>
  <si>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</si>
  <si>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</si>
  <si>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</si>
  <si>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</si>
  <si>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</si>
  <si>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</si>
  <si>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</si>
  <si>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</si>
  <si>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</si>
  <si>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</si>
  <si>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</si>
  <si>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</si>
  <si>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</si>
  <si>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</si>
  <si>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</si>
  <si>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</si>
  <si>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</si>
  <si>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</si>
  <si>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</si>
  <si>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</si>
  <si>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</si>
  <si>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</si>
  <si>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</si>
  <si>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</si>
  <si>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</si>
  <si>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</si>
  <si>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</si>
  <si>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</si>
  <si>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</si>
  <si>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</si>
  <si>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</si>
  <si>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</si>
  <si>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</si>
  <si>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</si>
  <si>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</si>
  <si>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</si>
  <si>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</si>
  <si>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</si>
  <si>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</si>
  <si>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</si>
  <si>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</si>
  <si>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</si>
  <si>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</si>
  <si>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</si>
  <si>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</si>
  <si>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</si>
  <si>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</si>
  <si>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</si>
  <si>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</si>
  <si>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</si>
  <si>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</si>
  <si>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</si>
  <si>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</si>
  <si>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</si>
  <si>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</si>
  <si>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</si>
  <si>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</si>
  <si>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</si>
  <si>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</si>
  <si>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</si>
  <si>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</si>
  <si>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</si>
  <si>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</si>
  <si>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</si>
  <si>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</si>
  <si>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</si>
  <si>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</si>
  <si>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</si>
  <si>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</si>
  <si>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</si>
  <si>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</si>
  <si>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</si>
  <si>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</si>
  <si>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</si>
  <si>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</si>
  <si>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</si>
  <si>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</si>
  <si>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</si>
  <si>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</si>
  <si>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</si>
  <si>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</si>
  <si>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</si>
  <si>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</si>
  <si>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</si>
  <si>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</si>
  <si>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</si>
  <si>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</si>
  <si>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</si>
  <si>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</si>
  <si>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</si>
  <si>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</si>
  <si>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</si>
  <si>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</si>
  <si>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</si>
  <si>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</si>
  <si>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</si>
  <si>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</si>
  <si>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</si>
  <si>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</si>
  <si>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</si>
  <si>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</si>
  <si>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</si>
  <si>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</si>
  <si>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</si>
  <si>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</si>
  <si>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</si>
  <si>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</si>
  <si>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</si>
  <si>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</si>
  <si>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</si>
  <si>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</si>
  <si>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</si>
  <si>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</si>
  <si>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</si>
  <si>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</si>
  <si>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</si>
  <si>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</si>
  <si>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</si>
  <si>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</si>
  <si>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</si>
  <si>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</si>
  <si>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</si>
  <si>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</si>
  <si>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</si>
  <si>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</si>
  <si>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</si>
  <si>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</si>
  <si>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</si>
  <si>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</si>
  <si>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</si>
  <si>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</si>
  <si>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</si>
  <si>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</si>
  <si>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</si>
  <si>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</si>
  <si>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</si>
  <si>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</si>
  <si>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</si>
  <si>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</si>
  <si>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</si>
  <si>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</si>
  <si>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</si>
  <si>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</si>
  <si>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</si>
  <si>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</si>
  <si>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</si>
  <si>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</si>
  <si>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</si>
  <si>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</si>
  <si>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</si>
  <si>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</si>
  <si>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</si>
  <si>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</si>
  <si>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</si>
  <si>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</si>
  <si>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</si>
  <si>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</si>
  <si>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</si>
  <si>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</si>
  <si>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</si>
  <si>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</si>
  <si>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</si>
  <si>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</si>
  <si>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</si>
  <si>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</si>
  <si>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</si>
  <si>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</si>
  <si>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</si>
  <si>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</si>
  <si>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</si>
  <si>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</si>
  <si>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</si>
  <si>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</si>
  <si>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</si>
  <si>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</si>
  <si>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</si>
  <si>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</si>
  <si>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</si>
  <si>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</si>
  <si>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</si>
  <si>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</si>
  <si>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</si>
  <si>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</si>
  <si>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</si>
  <si>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</si>
  <si>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</si>
  <si>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</si>
  <si>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</si>
  <si>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</si>
  <si>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</si>
  <si>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</si>
  <si>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</si>
  <si>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</si>
  <si>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</si>
  <si>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</si>
  <si>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</si>
  <si>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</si>
  <si>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</si>
  <si>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</si>
  <si>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</si>
  <si>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</si>
  <si>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</si>
  <si>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</si>
  <si>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</si>
  <si>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</si>
  <si>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</si>
  <si>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</si>
  <si>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</si>
  <si>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</si>
  <si>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</si>
  <si>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</si>
  <si>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</si>
  <si>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</si>
  <si>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</si>
  <si>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</si>
  <si>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</si>
  <si>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</si>
  <si>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</si>
  <si>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</si>
  <si>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</si>
  <si>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</si>
  <si>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</si>
  <si>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</si>
  <si>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</si>
  <si>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</si>
  <si>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</si>
  <si>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</si>
  <si>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</si>
  <si>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</si>
  <si>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</si>
  <si>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</si>
  <si>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</si>
  <si>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</si>
  <si>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</si>
  <si>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</si>
  <si>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</si>
  <si>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</si>
  <si>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</si>
  <si>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</si>
  <si>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</si>
  <si>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</si>
  <si>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</si>
  <si>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</si>
  <si>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</si>
  <si>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</si>
  <si>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</si>
  <si>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</si>
  <si>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</si>
  <si>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</si>
  <si>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</si>
  <si>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</si>
  <si>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</si>
  <si>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</si>
  <si>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</si>
  <si>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</si>
  <si>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</si>
  <si>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</si>
  <si>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</si>
  <si>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</si>
  <si>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</si>
  <si>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</si>
  <si>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</si>
  <si>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</si>
  <si>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</si>
  <si>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</si>
  <si>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</si>
  <si>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</si>
  <si>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</si>
  <si>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</si>
  <si>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</si>
  <si>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</si>
  <si>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</si>
  <si>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</si>
  <si>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</si>
  <si>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</si>
  <si>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</si>
  <si>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</si>
  <si>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</si>
  <si>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</si>
  <si>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</si>
  <si>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</si>
  <si>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</si>
  <si>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</si>
  <si>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</si>
  <si>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</si>
  <si>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</si>
  <si>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</si>
  <si>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</si>
  <si>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</si>
  <si>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</si>
  <si>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</si>
  <si>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</si>
  <si>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</si>
  <si>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</si>
  <si>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</si>
  <si>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</si>
  <si>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</si>
  <si>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</si>
  <si>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</si>
  <si>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</si>
  <si>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</si>
  <si>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</si>
  <si>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</si>
  <si>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</si>
  <si>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</si>
  <si>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</si>
  <si>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</si>
  <si>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</si>
  <si>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</si>
  <si>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</si>
  <si>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</si>
  <si>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</si>
  <si>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</si>
  <si>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</si>
  <si>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</si>
  <si>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</si>
  <si>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</si>
  <si>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</si>
  <si>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</si>
  <si>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</si>
  <si>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</si>
  <si>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</si>
  <si>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</si>
  <si>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</si>
  <si>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</si>
  <si>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</si>
  <si>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</si>
  <si>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</si>
  <si>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</si>
  <si>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</si>
  <si>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</si>
  <si>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</si>
  <si>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</si>
  <si>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</si>
  <si>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</si>
  <si>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</si>
  <si>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</si>
  <si>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</si>
  <si>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</si>
  <si>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</si>
  <si>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</si>
  <si>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</si>
  <si>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</si>
  <si>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</si>
  <si>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</si>
  <si>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</si>
  <si>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</si>
  <si>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</si>
  <si>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</si>
  <si>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</si>
  <si>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</si>
  <si>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</si>
  <si>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</si>
  <si>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</si>
  <si>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</si>
  <si>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</si>
  <si>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</si>
  <si>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</si>
  <si>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</si>
  <si>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</si>
  <si>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</si>
  <si>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</si>
  <si>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</si>
  <si>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</si>
  <si>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</si>
  <si>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</si>
  <si>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</si>
  <si>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</si>
  <si>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</si>
  <si>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</si>
  <si>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</si>
  <si>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</si>
  <si>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</si>
  <si>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</si>
  <si>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</si>
  <si>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</si>
  <si>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</si>
  <si>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</si>
  <si>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</si>
  <si>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</si>
  <si>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</si>
  <si>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</si>
  <si>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</si>
  <si>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</si>
  <si>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</si>
  <si>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</si>
  <si>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</si>
  <si>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</si>
  <si>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</si>
  <si>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</si>
  <si>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</si>
  <si>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</si>
  <si>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</si>
  <si>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</si>
  <si>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</si>
  <si>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</t>
  </si>
  <si>
    <t>TP pronto 09h55 / Sem oportunidade de faixa</t>
  </si>
  <si>
    <t>V11</t>
  </si>
  <si>
    <t>ZHO-2</t>
  </si>
  <si>
    <t>ZHO-ZAC</t>
  </si>
  <si>
    <t>ZHOZAC</t>
  </si>
  <si>
    <t>Previsão de MC1 - 12h00</t>
  </si>
  <si>
    <t>Acionado maquinista/ Previsão de solicitar MC1 12h00</t>
  </si>
  <si>
    <t>TP pronto 08h16 / Previsão de faixa após Y74 - 1h30 de faixa</t>
  </si>
  <si>
    <t>MC1 08h49 / Previsão de faixa após Y74 /</t>
  </si>
  <si>
    <t>Cancelado, devido priorização do V93 /</t>
  </si>
  <si>
    <t>TP pronto 09h05 / Aguardando confirma a cauda do Y72</t>
  </si>
  <si>
    <t>TP pronto 09h05TP pronto 09h05 / Aguardando confirma a cauda do Y72</t>
  </si>
  <si>
    <t>Cancelado CCO - priorização da circulação de trens</t>
  </si>
  <si>
    <t xml:space="preserve">MC1 08h08 / </t>
  </si>
  <si>
    <t xml:space="preserve">MC1 08h53 / </t>
  </si>
  <si>
    <t xml:space="preserve">TP em preparação / previsão de ponto 12h00 / </t>
  </si>
  <si>
    <t>Cancelado CCO.Cancelado CCO - priorização da circulação de trens</t>
  </si>
  <si>
    <t xml:space="preserve">Devido cancelamento do bloco / Alterado programação para o km154+800 ao km 155+200 via 1 / MC1 08h02 / Previsão de faixa após L91 e W61 / </t>
  </si>
  <si>
    <t>ZWI-ZYQ</t>
  </si>
  <si>
    <t>Devido o cancelamento do bloco ZRB-ZEV, Alterado para km121+311 via1 / TP pronto 08h30 / Em intervalo das 09h24 até 11h24</t>
  </si>
  <si>
    <t>Devido o cancelamento do bloco ZRB-ZEV, Alterado para km121+298 via 1 / TP pronto 08h30 / Em intervalo as 09h24 até 11h24</t>
  </si>
  <si>
    <t>W61 - Deslocamento e entrando pelo AMV Norte- Eng. Ferraz- Atividade: Recolhimento de Dormentes e Descarga de Pedra  /  W61 deve ser o primeiro veículo a sair de ZEV.</t>
  </si>
  <si>
    <t>MC1 07h55 / previsão para entrada na via após L91 /</t>
  </si>
  <si>
    <t>Socaria mecanizada  - Socaria do Km 75+180 ao 77+000</t>
  </si>
  <si>
    <t>MC1 07h50 / autorizado entrada na via 08h47 / Em deslocamento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</si>
  <si>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</si>
  <si>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</si>
  <si>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</si>
  <si>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Substituição de JIC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</si>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</sst>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Q309" activePane="topRight" state="frozen"/>
      <selection pane="topRight" activeCell="BJ311" sqref="BJ31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6" t="s">
        <v>950</v>
      </c>
      <c r="C1" s="187"/>
      <c r="D1" s="187"/>
      <c r="E1" s="3"/>
      <c r="F1" s="186" t="s">
        <v>951</v>
      </c>
      <c r="G1" s="187"/>
      <c r="H1" s="188"/>
      <c r="I1" s="187"/>
      <c r="J1" s="187"/>
      <c r="K1" s="187"/>
      <c r="L1" s="187"/>
      <c r="M1" s="187"/>
      <c r="N1" s="187"/>
      <c r="O1" s="187"/>
      <c r="P1" s="187"/>
      <c r="Q1" s="187"/>
      <c r="R1" s="187"/>
      <c r="S1" s="187"/>
      <c r="T1" s="187"/>
      <c r="U1" s="187"/>
      <c r="V1" s="187"/>
      <c r="W1" s="187"/>
      <c r="X1" s="187"/>
      <c r="Y1" s="187"/>
      <c r="Z1" s="187"/>
      <c r="AA1" s="187"/>
      <c r="AB1" s="187"/>
      <c r="AC1" s="187"/>
      <c r="AD1" s="187"/>
      <c r="AE1" s="187"/>
      <c r="AF1" s="187"/>
      <c r="AG1" s="189"/>
      <c r="AH1" s="5"/>
      <c r="AI1" s="196" t="s">
        <v>952</v>
      </c>
      <c r="AJ1" s="197"/>
      <c r="AK1" s="197"/>
      <c r="AL1" s="197"/>
      <c r="AM1" s="198"/>
      <c r="AN1" s="199"/>
      <c r="AO1" s="197"/>
      <c r="AP1" s="197"/>
      <c r="AQ1" s="197"/>
      <c r="AR1" s="197"/>
      <c r="AS1" s="197"/>
      <c r="AT1" s="197"/>
      <c r="AU1" s="197"/>
      <c r="AV1" s="197"/>
      <c r="AW1" s="197"/>
      <c r="AX1" s="197"/>
      <c r="AY1" s="197"/>
      <c r="AZ1" s="197"/>
      <c r="BA1" s="197"/>
      <c r="BB1" s="197"/>
      <c r="BC1" s="197"/>
      <c r="BD1" s="197"/>
      <c r="BE1" s="197"/>
      <c r="BF1" s="200"/>
      <c r="BG1" s="5"/>
      <c r="BH1" s="201" t="s">
        <v>953</v>
      </c>
      <c r="BI1" s="202"/>
      <c r="BJ1" s="202"/>
      <c r="BK1" s="203"/>
      <c r="BL1" s="5"/>
      <c r="BM1" s="193" t="s">
        <v>954</v>
      </c>
      <c r="BN1" s="194"/>
      <c r="BO1" s="194"/>
      <c r="BP1" s="194"/>
      <c r="BQ1" s="194"/>
      <c r="BR1" s="194"/>
      <c r="BS1" s="195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6" t="s">
        <v>955</v>
      </c>
      <c r="AJ2" s="197"/>
      <c r="AK2" s="197"/>
      <c r="AL2" s="197"/>
      <c r="AM2" s="198"/>
      <c r="AN2" s="199"/>
      <c r="AO2" s="197"/>
      <c r="AP2" s="197"/>
      <c r="AQ2" s="200"/>
      <c r="AR2" s="6"/>
      <c r="AS2" s="196" t="s">
        <v>958</v>
      </c>
      <c r="AT2" s="197"/>
      <c r="AU2" s="197"/>
      <c r="AV2" s="197"/>
      <c r="AW2" s="197"/>
      <c r="AX2" s="197"/>
      <c r="AY2" s="200"/>
      <c r="AZ2" s="6"/>
      <c r="BA2" s="190" t="s">
        <v>959</v>
      </c>
      <c r="BB2" s="192"/>
      <c r="BC2" s="196" t="s">
        <v>956</v>
      </c>
      <c r="BD2" s="197"/>
      <c r="BE2" s="197"/>
      <c r="BF2" s="200"/>
      <c r="BG2" s="5"/>
      <c r="BH2" s="204"/>
      <c r="BI2" s="205"/>
      <c r="BJ2" s="205"/>
      <c r="BK2" s="206"/>
      <c r="BL2" s="5"/>
      <c r="BM2" s="207"/>
      <c r="BN2" s="208"/>
      <c r="BO2" s="208"/>
      <c r="BP2" s="208"/>
      <c r="BQ2" s="208"/>
      <c r="BR2" s="208"/>
      <c r="BS2" s="209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90" t="s">
        <v>960</v>
      </c>
      <c r="AJ3" s="192"/>
      <c r="AK3" s="190" t="s">
        <v>961</v>
      </c>
      <c r="AL3" s="191"/>
      <c r="AM3" s="212"/>
      <c r="AN3" s="213"/>
      <c r="AO3" s="191"/>
      <c r="AP3" s="191"/>
      <c r="AQ3" s="192"/>
      <c r="AR3" s="63"/>
      <c r="AS3" s="184" t="s">
        <v>967</v>
      </c>
      <c r="AT3" s="185"/>
      <c r="AU3" s="184" t="s">
        <v>968</v>
      </c>
      <c r="AV3" s="185"/>
      <c r="AW3" s="184" t="s">
        <v>969</v>
      </c>
      <c r="AX3" s="185"/>
      <c r="AY3" s="63" t="s">
        <v>970</v>
      </c>
      <c r="AZ3" s="63"/>
      <c r="BA3" s="210"/>
      <c r="BB3" s="211"/>
      <c r="BC3" s="190" t="s">
        <v>963</v>
      </c>
      <c r="BD3" s="191"/>
      <c r="BE3" s="191"/>
      <c r="BF3" s="192"/>
      <c r="BG3" s="62"/>
      <c r="BH3" s="204"/>
      <c r="BI3" s="205"/>
      <c r="BJ3" s="205"/>
      <c r="BK3" s="206"/>
      <c r="BL3" s="62"/>
      <c r="BM3" s="193" t="s">
        <v>971</v>
      </c>
      <c r="BN3" s="194"/>
      <c r="BO3" s="194"/>
      <c r="BP3" s="195"/>
      <c r="BQ3" s="193" t="s">
        <v>742</v>
      </c>
      <c r="BR3" s="194"/>
      <c r="BS3" s="195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8" t="str">
        <f t="shared" si="13"/>
        <v>OKOK</v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1359</v>
      </c>
      <c r="BK219" s="18" t="s">
        <v>1360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1361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1362</v>
      </c>
      <c r="BK220" s="18" t="s">
        <v>1362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1362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1363</v>
      </c>
      <c r="BK223" s="18" t="s">
        <v>1363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1363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1364</v>
      </c>
      <c r="BK224" s="18" t="s">
        <v>1365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1365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 t="s">
        <v>415</v>
      </c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1145</v>
      </c>
      <c r="BK226" s="18" t="s">
        <v>1145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1145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1366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1367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1368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1369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1370</v>
      </c>
      <c r="BK227" s="18" t="s">
        <v>1370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1371</v>
      </c>
      <c r="BK228" s="18" t="s">
        <v>1372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593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 t="s">
        <v>424</v>
      </c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1080</v>
      </c>
      <c r="BK229" s="18" t="s">
        <v>1373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1373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 t="s">
        <v>424</v>
      </c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1080</v>
      </c>
      <c r="BK230" s="18" t="s">
        <v>1374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1374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1375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1376</v>
      </c>
      <c r="BK231" s="18" t="s">
        <v>1377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1378</v>
      </c>
      <c r="X232" s="104" t="s">
        <v>416</v>
      </c>
      <c r="Y232" s="129" t="s">
        <v>415</v>
      </c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1145</v>
      </c>
      <c r="BK232" s="18" t="s">
        <v>1145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1145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1145</v>
      </c>
      <c r="BK233" s="18" t="s">
        <v>1145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1145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 t="s">
        <v>415</v>
      </c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1145</v>
      </c>
      <c r="BK234" s="18" t="s">
        <v>1145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1145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 t="s">
        <v>415</v>
      </c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1145</v>
      </c>
      <c r="BK235" s="18" t="s">
        <v>1145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1145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 t="s">
        <v>415</v>
      </c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1145</v>
      </c>
      <c r="BK236" s="18" t="s">
        <v>1145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1145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1145</v>
      </c>
      <c r="BK237" s="18" t="s">
        <v>1145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1145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1379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1380</v>
      </c>
      <c r="BK238" s="18" t="s">
        <v>1380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1380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1381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1382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1383</v>
      </c>
      <c r="BK239" s="18" t="s">
        <v>1384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1385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1386</v>
      </c>
      <c r="X240" s="104" t="s">
        <v>416</v>
      </c>
      <c r="Y240" s="129" t="s">
        <v>415</v>
      </c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1145</v>
      </c>
      <c r="BK240" s="18" t="s">
        <v>1145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1145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1387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1388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1145</v>
      </c>
      <c r="BK241" s="18" t="s">
        <v>1145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1145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1389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1145</v>
      </c>
      <c r="BK242" s="18" t="s">
        <v>1145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1145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 t="s">
        <v>415</v>
      </c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1145</v>
      </c>
      <c r="BK243" s="18" t="s">
        <v>1145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1145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 t="s">
        <v>415</v>
      </c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1145</v>
      </c>
      <c r="BK244" s="18" t="s">
        <v>1145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1145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1145</v>
      </c>
      <c r="BK246" s="18" t="s">
        <v>1145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1145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1391</v>
      </c>
      <c r="I247" s="106" t="s">
        <v>1391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1392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1393</v>
      </c>
      <c r="BK247" s="18" t="s">
        <v>1393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1394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1391</v>
      </c>
      <c r="I248" s="106" t="s">
        <v>1391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1145</v>
      </c>
      <c r="BK248" s="18" t="s">
        <v>1145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1145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 t="s">
        <v>415</v>
      </c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1145</v>
      </c>
      <c r="BK250" s="18" t="s">
        <v>1145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1145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1145</v>
      </c>
      <c r="BK251" s="18" t="s">
        <v>1395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1145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 t="s">
        <v>424</v>
      </c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1396</v>
      </c>
      <c r="BK252" s="18" t="s">
        <v>1396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1396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 t="s">
        <v>424</v>
      </c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1363</v>
      </c>
      <c r="BK253" s="18" t="s">
        <v>1363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1363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594</v>
      </c>
      <c r="E256" s="159"/>
      <c r="F256" s="126" t="s">
        <v>654</v>
      </c>
      <c r="G256" s="142" t="str">
        <f>IF(D256="","*",VLOOKUP(F256,BS_ATIVIDADE[],3,FALSE))</f>
        <v>EXPANSÃO</v>
      </c>
      <c r="H256" s="106" t="s">
        <v>593</v>
      </c>
      <c r="I256" s="106" t="s">
        <v>593</v>
      </c>
      <c r="J256" s="105">
        <v>70</v>
      </c>
      <c r="K256" s="105">
        <v>113.6</v>
      </c>
      <c r="L256" s="105" t="s">
        <v>593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1272</v>
      </c>
      <c r="W256" s="151" t="s">
        <v>1055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1397</v>
      </c>
      <c r="BK256" s="18" t="s">
        <v>1397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1397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911</v>
      </c>
      <c r="E257" s="159"/>
      <c r="F257" s="126" t="s">
        <v>775</v>
      </c>
      <c r="G257" s="142" t="str">
        <f>IF(D257="","*",VLOOKUP(F257,BS_ATIVIDADE[],3,FALSE))</f>
        <v>SOLDA</v>
      </c>
      <c r="H257" s="106" t="s">
        <v>593</v>
      </c>
      <c r="I257" s="106" t="s">
        <v>593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1054</v>
      </c>
      <c r="W257" s="151" t="s">
        <v>1055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1398</v>
      </c>
      <c r="BK257" s="18" t="s">
        <v>1399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824</v>
      </c>
      <c r="E258" s="159"/>
      <c r="F258" s="126" t="s">
        <v>786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1064</v>
      </c>
      <c r="W258" s="151" t="s">
        <v>1067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593</v>
      </c>
      <c r="AD258" s="107">
        <v>0.29166666666666669</v>
      </c>
      <c r="AE258" s="105">
        <v>9341</v>
      </c>
      <c r="AF258" s="105" t="s">
        <v>593</v>
      </c>
      <c r="AG258" s="105" t="s">
        <v>593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744</v>
      </c>
      <c r="E259" s="159">
        <v>193</v>
      </c>
      <c r="F259" s="126" t="s">
        <v>660</v>
      </c>
      <c r="G259" s="142" t="str">
        <f>IF(D259="","*",VLOOKUP(F259,BS_ATIVIDADE[],3,FALSE))</f>
        <v>TRILHEIRO - DESCARGA</v>
      </c>
      <c r="H259" s="106" t="s">
        <v>1325</v>
      </c>
      <c r="I259" s="106" t="s">
        <v>1325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1064</v>
      </c>
      <c r="W259" s="151" t="s">
        <v>1093</v>
      </c>
      <c r="X259" s="104" t="s">
        <v>421</v>
      </c>
      <c r="Y259" s="129" t="s">
        <v>424</v>
      </c>
      <c r="Z259" s="104"/>
      <c r="AA259" s="105" t="s">
        <v>1327</v>
      </c>
      <c r="AB259" s="103" t="s">
        <v>423</v>
      </c>
      <c r="AC259" s="152" t="s">
        <v>419</v>
      </c>
      <c r="AD259" s="107">
        <v>0.41666666666666669</v>
      </c>
      <c r="AE259" s="105" t="s">
        <v>1328</v>
      </c>
      <c r="AF259" s="105" t="s">
        <v>1329</v>
      </c>
      <c r="AG259" s="105" t="s">
        <v>593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1400</v>
      </c>
      <c r="BK259" s="18" t="s">
        <v>1400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1400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593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876</v>
      </c>
      <c r="E261" s="159"/>
      <c r="F261" s="126" t="s">
        <v>779</v>
      </c>
      <c r="G261" s="142" t="str">
        <f>IF(D261="","*",VLOOKUP(F261,BS_ATIVIDADE[],3,FALSE))</f>
        <v>DORMENTE - SUBSTITUIÇÂO</v>
      </c>
      <c r="H261" s="105" t="s">
        <v>593</v>
      </c>
      <c r="I261" s="105" t="s">
        <v>593</v>
      </c>
      <c r="J261" s="105">
        <v>56</v>
      </c>
      <c r="K261" s="105">
        <v>243.3</v>
      </c>
      <c r="L261" s="105" t="s">
        <v>593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1069</v>
      </c>
      <c r="W261" s="151" t="s">
        <v>1332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593</v>
      </c>
      <c r="AG261" s="105" t="s">
        <v>593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1401</v>
      </c>
      <c r="BK261" s="18" t="s">
        <v>1402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1402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810</v>
      </c>
      <c r="E262" s="159">
        <v>162</v>
      </c>
      <c r="F262" s="126" t="s">
        <v>698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1061</v>
      </c>
      <c r="W262" s="151" t="s">
        <v>1050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1403</v>
      </c>
      <c r="AF262" s="105" t="s">
        <v>593</v>
      </c>
      <c r="AG262" s="105" t="s">
        <v>593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1404</v>
      </c>
      <c r="BK262" s="18" t="s">
        <v>1405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1405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935</v>
      </c>
      <c r="E263" s="159">
        <v>81</v>
      </c>
      <c r="F263" s="126" t="s">
        <v>779</v>
      </c>
      <c r="G263" s="142" t="str">
        <f>IF(D263="","*",VLOOKUP(F263,BS_ATIVIDADE[],3,FALSE))</f>
        <v>DORMENTE - SUBSTITUIÇÂO</v>
      </c>
      <c r="H263" s="105" t="s">
        <v>593</v>
      </c>
      <c r="I263" s="105" t="s">
        <v>593</v>
      </c>
      <c r="J263" s="105">
        <v>56</v>
      </c>
      <c r="K263" s="105">
        <v>205</v>
      </c>
      <c r="L263" s="105" t="s">
        <v>593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1174</v>
      </c>
      <c r="W263" s="151" t="s">
        <v>1126</v>
      </c>
      <c r="X263" s="104" t="s">
        <v>421</v>
      </c>
      <c r="Y263" s="129" t="s">
        <v>424</v>
      </c>
      <c r="Z263" s="104"/>
      <c r="AA263" s="105" t="s">
        <v>593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1406</v>
      </c>
      <c r="BK263" s="18" t="s">
        <v>1406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1406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825</v>
      </c>
      <c r="E264" s="159"/>
      <c r="F264" s="126" t="s">
        <v>756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1175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1176</v>
      </c>
      <c r="W264" s="151" t="s">
        <v>1129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593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1407</v>
      </c>
      <c r="BK264" s="18" t="s">
        <v>1408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1408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934</v>
      </c>
      <c r="E265" s="159">
        <v>81</v>
      </c>
      <c r="F265" s="126" t="s">
        <v>779</v>
      </c>
      <c r="G265" s="142" t="str">
        <f>IF(D265="","*",VLOOKUP(F265,BS_ATIVIDADE[],3,FALSE))</f>
        <v>DORMENTE - SUBSTITUIÇÂO</v>
      </c>
      <c r="H265" s="105" t="s">
        <v>593</v>
      </c>
      <c r="I265" s="105" t="s">
        <v>593</v>
      </c>
      <c r="J265" s="105">
        <v>56</v>
      </c>
      <c r="K265" s="105">
        <v>190.3</v>
      </c>
      <c r="L265" s="105" t="s">
        <v>593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1409</v>
      </c>
      <c r="W265" s="151" t="s">
        <v>1126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1401</v>
      </c>
      <c r="BK265" s="18" t="s">
        <v>1410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1410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737</v>
      </c>
      <c r="E267" s="159">
        <v>4</v>
      </c>
      <c r="F267" s="126" t="s">
        <v>595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1084</v>
      </c>
      <c r="W267" s="151" t="s">
        <v>1085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1411</v>
      </c>
      <c r="BK267" s="18" t="s">
        <v>1411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1412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875</v>
      </c>
      <c r="E268" s="159"/>
      <c r="F268" s="126" t="s">
        <v>782</v>
      </c>
      <c r="G268" s="142" t="str">
        <f>IF(D268="","*",VLOOKUP(F268,BS_ATIVIDADE[],3,FALSE))</f>
        <v>TRILHO - SUBSTITUIÇÂO</v>
      </c>
      <c r="H268" s="105" t="s">
        <v>593</v>
      </c>
      <c r="I268" s="105" t="s">
        <v>593</v>
      </c>
      <c r="J268" s="105">
        <v>55</v>
      </c>
      <c r="K268" s="105">
        <v>102</v>
      </c>
      <c r="L268" s="105" t="s">
        <v>593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1220</v>
      </c>
      <c r="W268" s="151" t="s">
        <v>1336</v>
      </c>
      <c r="X268" s="104" t="s">
        <v>421</v>
      </c>
      <c r="Y268" s="129" t="s">
        <v>424</v>
      </c>
      <c r="Z268" s="104"/>
      <c r="AA268" s="105" t="s">
        <v>593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1413</v>
      </c>
      <c r="BK268" s="18" t="s">
        <v>1414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864</v>
      </c>
      <c r="E269" s="159">
        <v>203</v>
      </c>
      <c r="F269" s="126" t="s">
        <v>775</v>
      </c>
      <c r="G269" s="142" t="str">
        <f>IF(D269="","*",VLOOKUP(F269,BS_ATIVIDADE[],3,FALSE))</f>
        <v>SOLDA</v>
      </c>
      <c r="H269" s="106" t="s">
        <v>593</v>
      </c>
      <c r="I269" s="106" t="s">
        <v>593</v>
      </c>
      <c r="J269" s="105">
        <v>55</v>
      </c>
      <c r="K269" s="105">
        <v>104</v>
      </c>
      <c r="L269" s="105" t="s">
        <v>593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1220</v>
      </c>
      <c r="W269" s="151" t="s">
        <v>1055</v>
      </c>
      <c r="X269" s="104" t="s">
        <v>421</v>
      </c>
      <c r="Y269" s="129" t="s">
        <v>424</v>
      </c>
      <c r="Z269" s="104"/>
      <c r="AA269" s="105" t="s">
        <v>593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1397</v>
      </c>
      <c r="BK269" s="18" t="s">
        <v>1397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1397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892</v>
      </c>
      <c r="E270" s="159">
        <v>204</v>
      </c>
      <c r="F270" s="126" t="s">
        <v>775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593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1220</v>
      </c>
      <c r="W270" s="151" t="s">
        <v>1055</v>
      </c>
      <c r="X270" s="104" t="s">
        <v>421</v>
      </c>
      <c r="Y270" s="129" t="s">
        <v>424</v>
      </c>
      <c r="Z270" s="104"/>
      <c r="AA270" s="105" t="s">
        <v>593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1397</v>
      </c>
      <c r="BK270" s="18" t="s">
        <v>1397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1397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803</v>
      </c>
      <c r="E271" s="159"/>
      <c r="F271" s="126" t="s">
        <v>698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593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1061</v>
      </c>
      <c r="W271" s="151" t="s">
        <v>1050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593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1415</v>
      </c>
      <c r="BK271" s="18" t="s">
        <v>1416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8" t="str">
        <f t="shared" si="31"/>
        <v>OKOK</v>
      </c>
    </row>
    <row r="272" spans="1:72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826</v>
      </c>
      <c r="E272" s="159">
        <v>230</v>
      </c>
      <c r="F272" s="126" t="s">
        <v>756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1220</v>
      </c>
      <c r="W272" s="151" t="s">
        <v>1379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593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1417</v>
      </c>
      <c r="BK272" s="18" t="s">
        <v>1417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1417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859</v>
      </c>
      <c r="E274" s="159">
        <v>268</v>
      </c>
      <c r="F274" s="126" t="s">
        <v>726</v>
      </c>
      <c r="G274" s="142" t="str">
        <f>IF(D274="","*",VLOOKUP(F274,BS_ATIVIDADE[],3,FALSE))</f>
        <v>MODERNIZAÇÃO</v>
      </c>
      <c r="H274" s="106" t="s">
        <v>593</v>
      </c>
      <c r="I274" s="106" t="s">
        <v>593</v>
      </c>
      <c r="J274" s="105">
        <v>48</v>
      </c>
      <c r="K274" s="105">
        <v>123.465</v>
      </c>
      <c r="L274" s="105" t="s">
        <v>593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1100</v>
      </c>
      <c r="W274" s="151" t="s">
        <v>1055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593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1397</v>
      </c>
      <c r="BK274" s="18" t="s">
        <v>1397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1397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847</v>
      </c>
      <c r="E275" s="159">
        <v>269</v>
      </c>
      <c r="F275" s="126" t="s">
        <v>726</v>
      </c>
      <c r="G275" s="142" t="str">
        <f>IF(D275="","*",VLOOKUP(F275,BS_ATIVIDADE[],3,FALSE))</f>
        <v>MODERNIZAÇÃO</v>
      </c>
      <c r="H275" s="106" t="s">
        <v>593</v>
      </c>
      <c r="I275" s="106" t="s">
        <v>593</v>
      </c>
      <c r="J275" s="105">
        <v>48</v>
      </c>
      <c r="K275" s="105">
        <v>123.929</v>
      </c>
      <c r="L275" s="105" t="s">
        <v>593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1100</v>
      </c>
      <c r="W275" s="151" t="s">
        <v>1055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1397</v>
      </c>
      <c r="BK275" s="18" t="s">
        <v>1397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1397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8" t="str">
        <f t="shared" si="31"/>
        <v>CondiçõesClimáticaChuva</v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839</v>
      </c>
      <c r="E277" s="159">
        <v>210</v>
      </c>
      <c r="F277" s="126" t="s">
        <v>607</v>
      </c>
      <c r="G277" s="142" t="str">
        <f>IF(D277="","*",VLOOKUP(F277,BS_ATIVIDADE[],3,FALSE))</f>
        <v>OUTROS</v>
      </c>
      <c r="H277" s="106" t="s">
        <v>1352</v>
      </c>
      <c r="I277" s="106" t="s">
        <v>335</v>
      </c>
      <c r="J277" s="105">
        <v>54</v>
      </c>
      <c r="K277" s="105">
        <v>67</v>
      </c>
      <c r="L277" s="105" t="s">
        <v>593</v>
      </c>
      <c r="M277" s="127" t="s">
        <v>1353</v>
      </c>
      <c r="N277" s="127" t="s">
        <v>1354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1143</v>
      </c>
      <c r="W277" s="151" t="s">
        <v>1047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4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1418</v>
      </c>
      <c r="BK277" s="18" t="s">
        <v>1418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8" t="str">
        <f t="shared" si="31"/>
        <v>OKOK</v>
      </c>
    </row>
    <row r="278" spans="1:72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723</v>
      </c>
      <c r="E278" s="159">
        <v>277</v>
      </c>
      <c r="F278" s="126" t="s">
        <v>614</v>
      </c>
      <c r="G278" s="142" t="str">
        <f>IF(D278="","*",VLOOKUP(F278,BS_ATIVIDADE[],3,FALSE))</f>
        <v>DETECÇÃO</v>
      </c>
      <c r="H278" s="106" t="s">
        <v>1150</v>
      </c>
      <c r="I278" s="106" t="s">
        <v>1419</v>
      </c>
      <c r="J278" s="105">
        <v>92</v>
      </c>
      <c r="K278" s="105">
        <v>66</v>
      </c>
      <c r="L278" s="105" t="s">
        <v>593</v>
      </c>
      <c r="M278" s="127" t="s">
        <v>11</v>
      </c>
      <c r="N278" s="127" t="s">
        <v>1354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1346</v>
      </c>
      <c r="W278" s="151" t="s">
        <v>1347</v>
      </c>
      <c r="X278" s="104" t="s">
        <v>416</v>
      </c>
      <c r="Y278" s="129" t="s">
        <v>415</v>
      </c>
      <c r="Z278" s="104"/>
      <c r="AA278" s="105" t="s">
        <v>593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1420</v>
      </c>
      <c r="BK278" s="18" t="s">
        <v>1420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8" t="str">
        <f t="shared" si="31"/>
        <v>OKOK</v>
      </c>
    </row>
    <row r="279" spans="1:72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870</v>
      </c>
      <c r="E279" s="159">
        <v>93</v>
      </c>
      <c r="F279" s="126" t="s">
        <v>671</v>
      </c>
      <c r="G279" s="142" t="str">
        <f>IF(D279="","*",VLOOKUP(F279,BS_ATIVIDADE[],3,FALSE))</f>
        <v>LIMPEZA LASTRO</v>
      </c>
      <c r="H279" s="106" t="s">
        <v>593</v>
      </c>
      <c r="I279" s="106" t="s">
        <v>593</v>
      </c>
      <c r="J279" s="105">
        <v>53</v>
      </c>
      <c r="K279" s="105">
        <v>109.05</v>
      </c>
      <c r="L279" s="105" t="s">
        <v>593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1104</v>
      </c>
      <c r="W279" s="151" t="s">
        <v>1191</v>
      </c>
      <c r="X279" s="104" t="s">
        <v>421</v>
      </c>
      <c r="Y279" s="129" t="s">
        <v>424</v>
      </c>
      <c r="Z279" s="104"/>
      <c r="AA279" s="105" t="s">
        <v>593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77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1421</v>
      </c>
      <c r="BK279" s="18" t="s">
        <v>1422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1422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8" t="str">
        <f t="shared" si="31"/>
        <v>CCOCirculaçãoIntervaloOportunidade</v>
      </c>
    </row>
    <row r="280" spans="1:72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594</v>
      </c>
      <c r="E280" s="159">
        <v>279</v>
      </c>
      <c r="F280" s="126" t="s">
        <v>638</v>
      </c>
      <c r="G280" s="142" t="str">
        <f>IF(D280="","*",VLOOKUP(F280,BS_ATIVIDADE[],3,FALSE))</f>
        <v>EXPANSÃO</v>
      </c>
      <c r="H280" s="106" t="s">
        <v>593</v>
      </c>
      <c r="I280" s="106" t="s">
        <v>593</v>
      </c>
      <c r="J280" s="105">
        <v>53</v>
      </c>
      <c r="K280" s="105">
        <v>123.35</v>
      </c>
      <c r="L280" s="105" t="s">
        <v>593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1113</v>
      </c>
      <c r="W280" s="151" t="s">
        <v>1423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1424</v>
      </c>
      <c r="BK280" s="18" t="s">
        <v>1424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1424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594</v>
      </c>
      <c r="E281" s="159">
        <v>280</v>
      </c>
      <c r="F281" s="126" t="s">
        <v>654</v>
      </c>
      <c r="G281" s="142" t="str">
        <f>IF(D281="","*",VLOOKUP(F281,BS_ATIVIDADE[],3,FALSE))</f>
        <v>EXPANSÃO</v>
      </c>
      <c r="H281" s="106" t="s">
        <v>593</v>
      </c>
      <c r="I281" s="106" t="s">
        <v>593</v>
      </c>
      <c r="J281" s="105">
        <v>53</v>
      </c>
      <c r="K281" s="105">
        <v>123.76</v>
      </c>
      <c r="L281" s="105" t="s">
        <v>593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1113</v>
      </c>
      <c r="W281" s="151" t="s">
        <v>1055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1425</v>
      </c>
      <c r="BK281" s="18" t="s">
        <v>1426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594</v>
      </c>
      <c r="E283" s="159"/>
      <c r="F283" s="126" t="s">
        <v>654</v>
      </c>
      <c r="G283" s="142" t="str">
        <f>IF(D283="","*",VLOOKUP(F283,BS_ATIVIDADE[],3,FALSE))</f>
        <v>EXPANSÃO</v>
      </c>
      <c r="H283" s="106" t="s">
        <v>593</v>
      </c>
      <c r="I283" s="106" t="s">
        <v>593</v>
      </c>
      <c r="J283" s="105">
        <v>70</v>
      </c>
      <c r="K283" s="105">
        <v>113.6</v>
      </c>
      <c r="L283" s="105" t="s">
        <v>593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1272</v>
      </c>
      <c r="W283" s="151" t="s">
        <v>1055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4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1427</v>
      </c>
      <c r="BK283" s="18" t="s">
        <v>1428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8" t="str">
        <f t="shared" si="31"/>
        <v>OKOK</v>
      </c>
    </row>
    <row r="284" spans="1:72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911</v>
      </c>
      <c r="E284" s="159"/>
      <c r="F284" s="126" t="s">
        <v>775</v>
      </c>
      <c r="G284" s="142" t="str">
        <f>IF(D284="","*",VLOOKUP(F284,BS_ATIVIDADE[],3,FALSE))</f>
        <v>SOLDA</v>
      </c>
      <c r="H284" s="106" t="s">
        <v>593</v>
      </c>
      <c r="I284" s="106" t="s">
        <v>593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1054</v>
      </c>
      <c r="W284" s="151" t="s">
        <v>1055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4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1429</v>
      </c>
      <c r="BK284" s="18" t="s">
        <v>1430</v>
      </c>
      <c r="BL284" s="16"/>
      <c r="BM284" s="130" t="s">
        <v>445</v>
      </c>
      <c r="BN284" s="130" t="s">
        <v>445</v>
      </c>
      <c r="BO284" s="130" t="s">
        <v>1204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8" t="str">
        <f t="shared" si="31"/>
        <v>OKOK</v>
      </c>
    </row>
    <row r="285" spans="1:72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824</v>
      </c>
      <c r="E285" s="159"/>
      <c r="F285" s="126" t="s">
        <v>786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1064</v>
      </c>
      <c r="W285" s="151" t="s">
        <v>1067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593</v>
      </c>
      <c r="AD285" s="107">
        <v>0.29166666666666669</v>
      </c>
      <c r="AE285" s="105">
        <v>9341</v>
      </c>
      <c r="AF285" s="105" t="s">
        <v>593</v>
      </c>
      <c r="AG285" s="105" t="s">
        <v>593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744</v>
      </c>
      <c r="E286" s="159">
        <v>193</v>
      </c>
      <c r="F286" s="126" t="s">
        <v>660</v>
      </c>
      <c r="G286" s="142" t="str">
        <f>IF(D286="","*",VLOOKUP(F286,BS_ATIVIDADE[],3,FALSE))</f>
        <v>TRILHEIRO - DESCARGA</v>
      </c>
      <c r="H286" s="106" t="s">
        <v>1325</v>
      </c>
      <c r="I286" s="106" t="s">
        <v>1325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1064</v>
      </c>
      <c r="W286" s="151" t="s">
        <v>1093</v>
      </c>
      <c r="X286" s="104" t="s">
        <v>421</v>
      </c>
      <c r="Y286" s="129" t="s">
        <v>424</v>
      </c>
      <c r="Z286" s="104"/>
      <c r="AA286" s="105" t="s">
        <v>1327</v>
      </c>
      <c r="AB286" s="103" t="s">
        <v>423</v>
      </c>
      <c r="AC286" s="152" t="s">
        <v>419</v>
      </c>
      <c r="AD286" s="107">
        <v>0.41666666666666669</v>
      </c>
      <c r="AE286" s="105" t="s">
        <v>1328</v>
      </c>
      <c r="AF286" s="105" t="s">
        <v>1329</v>
      </c>
      <c r="AG286" s="105" t="s">
        <v>593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4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1431</v>
      </c>
      <c r="BK286" s="18" t="s">
        <v>1431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1431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>CCOCirculaçãoIntervaloOportunidade</v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810</v>
      </c>
      <c r="E288" s="159">
        <v>162</v>
      </c>
      <c r="F288" s="126" t="s">
        <v>698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1104</v>
      </c>
      <c r="W288" s="151" t="s">
        <v>1050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593</v>
      </c>
      <c r="AG288" s="105" t="s">
        <v>593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1431</v>
      </c>
      <c r="BK288" s="18" t="s">
        <v>1431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1431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>CCOCirculaçãoIntervaloOportunidade</v>
      </c>
    </row>
    <row r="289" spans="1:72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935</v>
      </c>
      <c r="E289" s="159">
        <v>81</v>
      </c>
      <c r="F289" s="126" t="s">
        <v>779</v>
      </c>
      <c r="G289" s="142" t="str">
        <f>IF(D289="","*",VLOOKUP(F289,BS_ATIVIDADE[],3,FALSE))</f>
        <v>DORMENTE - SUBSTITUIÇÂO</v>
      </c>
      <c r="H289" s="105" t="s">
        <v>593</v>
      </c>
      <c r="I289" s="105" t="s">
        <v>593</v>
      </c>
      <c r="J289" s="105">
        <v>56</v>
      </c>
      <c r="K289" s="105">
        <v>205</v>
      </c>
      <c r="L289" s="105" t="s">
        <v>593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1174</v>
      </c>
      <c r="W289" s="151" t="s">
        <v>1126</v>
      </c>
      <c r="X289" s="104" t="s">
        <v>421</v>
      </c>
      <c r="Y289" s="129" t="s">
        <v>424</v>
      </c>
      <c r="Z289" s="104"/>
      <c r="AA289" s="105" t="s">
        <v>593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4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1432</v>
      </c>
      <c r="BK289" s="18" t="s">
        <v>1432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1432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>CCOCirculaçãoIntervaloOportunidade</v>
      </c>
    </row>
    <row r="290" spans="1:72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825</v>
      </c>
      <c r="E290" s="159"/>
      <c r="F290" s="126" t="s">
        <v>756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1175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1176</v>
      </c>
      <c r="W290" s="151" t="s">
        <v>1129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593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4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1433</v>
      </c>
      <c r="BK290" s="18" t="s">
        <v>1434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8" t="str">
        <f t="shared" si="31"/>
        <v>OKOK</v>
      </c>
    </row>
    <row r="291" spans="1:72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934</v>
      </c>
      <c r="E291" s="159">
        <v>81</v>
      </c>
      <c r="F291" s="126" t="s">
        <v>779</v>
      </c>
      <c r="G291" s="142" t="str">
        <f>IF(D291="","*",VLOOKUP(F291,BS_ATIVIDADE[],3,FALSE))</f>
        <v>DORMENTE - SUBSTITUIÇÂO</v>
      </c>
      <c r="H291" s="105" t="s">
        <v>593</v>
      </c>
      <c r="I291" s="105" t="s">
        <v>593</v>
      </c>
      <c r="J291" s="105">
        <v>56</v>
      </c>
      <c r="K291" s="105">
        <v>190.3</v>
      </c>
      <c r="L291" s="105" t="s">
        <v>593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1409</v>
      </c>
      <c r="W291" s="151" t="s">
        <v>1126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1435</v>
      </c>
      <c r="BK291" s="18" t="s">
        <v>1435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1435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>CCOCirculaçãoIntervaloOportunidade</v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871</v>
      </c>
      <c r="E293" s="159">
        <v>287</v>
      </c>
      <c r="F293" s="126" t="s">
        <v>782</v>
      </c>
      <c r="G293" s="142" t="str">
        <f>IF(D293="","*",VLOOKUP(F293,BS_ATIVIDADE[],3,FALSE))</f>
        <v>TRILHO - SUBSTITUIÇÂO</v>
      </c>
      <c r="H293" s="106" t="s">
        <v>593</v>
      </c>
      <c r="I293" s="106" t="s">
        <v>593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1220</v>
      </c>
      <c r="W293" s="151" t="s">
        <v>1336</v>
      </c>
      <c r="X293" s="104" t="s">
        <v>421</v>
      </c>
      <c r="Y293" s="129" t="s">
        <v>424</v>
      </c>
      <c r="Z293" s="104"/>
      <c r="AA293" s="105" t="s">
        <v>593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4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1436</v>
      </c>
      <c r="BK293" s="18" t="s">
        <v>1437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8" t="str">
        <f t="shared" si="31"/>
        <v>OKOK</v>
      </c>
    </row>
    <row r="294" spans="1:72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803</v>
      </c>
      <c r="E294" s="159"/>
      <c r="F294" s="126" t="s">
        <v>698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1091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1061</v>
      </c>
      <c r="W294" s="151" t="s">
        <v>1050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593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1438</v>
      </c>
      <c r="BK294" s="18" t="s">
        <v>1439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1439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>CCOCirculaçãoIntervaloOportunidade</v>
      </c>
    </row>
    <row r="295" spans="1:72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737</v>
      </c>
      <c r="E295" s="159">
        <v>4</v>
      </c>
      <c r="F295" s="126" t="s">
        <v>595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1084</v>
      </c>
      <c r="W295" s="151" t="s">
        <v>1085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1440</v>
      </c>
      <c r="BK295" s="18" t="s">
        <v>1440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1440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>CCOCirculaçãoIntervaloOportunidade</v>
      </c>
    </row>
    <row r="296" spans="1:72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864</v>
      </c>
      <c r="E296" s="159">
        <v>290</v>
      </c>
      <c r="F296" s="126" t="s">
        <v>775</v>
      </c>
      <c r="G296" s="142" t="str">
        <f>IF(D296="","*",VLOOKUP(F296,BS_ATIVIDADE[],3,FALSE))</f>
        <v>SOLDA</v>
      </c>
      <c r="H296" s="106" t="s">
        <v>593</v>
      </c>
      <c r="I296" s="106" t="s">
        <v>593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1220</v>
      </c>
      <c r="W296" s="151" t="s">
        <v>1055</v>
      </c>
      <c r="X296" s="104" t="s">
        <v>421</v>
      </c>
      <c r="Y296" s="129" t="s">
        <v>424</v>
      </c>
      <c r="Z296" s="104"/>
      <c r="AA296" s="105" t="s">
        <v>593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4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1080</v>
      </c>
      <c r="BK296" s="18" t="s">
        <v>1441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1441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8" t="str">
        <f t="shared" si="31"/>
        <v>CCOCirculaçãoIntervaloOportunidade</v>
      </c>
    </row>
    <row r="297" spans="1:72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892</v>
      </c>
      <c r="E297" s="159">
        <v>291</v>
      </c>
      <c r="F297" s="126" t="s">
        <v>775</v>
      </c>
      <c r="G297" s="142" t="str">
        <f>IF(D297="","*",VLOOKUP(F297,BS_ATIVIDADE[],3,FALSE))</f>
        <v>SOLDA</v>
      </c>
      <c r="H297" s="106" t="s">
        <v>593</v>
      </c>
      <c r="I297" s="106" t="s">
        <v>593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1220</v>
      </c>
      <c r="W297" s="151" t="s">
        <v>1055</v>
      </c>
      <c r="X297" s="104" t="s">
        <v>421</v>
      </c>
      <c r="Y297" s="129" t="s">
        <v>424</v>
      </c>
      <c r="Z297" s="104"/>
      <c r="AA297" s="105" t="s">
        <v>593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4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1080</v>
      </c>
      <c r="BK297" s="18" t="s">
        <v>1441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1441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8" t="str">
        <f t="shared" si="31"/>
        <v>CCOCirculaçãoIntervaloOportunidade</v>
      </c>
    </row>
    <row r="298" spans="1:72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826</v>
      </c>
      <c r="E298" s="159">
        <v>230</v>
      </c>
      <c r="F298" s="126" t="s">
        <v>756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1220</v>
      </c>
      <c r="W298" s="151" t="s">
        <v>1379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4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1442</v>
      </c>
      <c r="BK298" s="18" t="s">
        <v>1443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8" t="str">
        <f t="shared" si="31"/>
        <v>OKOK</v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859</v>
      </c>
      <c r="E300" s="159">
        <v>268</v>
      </c>
      <c r="F300" s="126" t="s">
        <v>726</v>
      </c>
      <c r="G300" s="142" t="str">
        <f>IF(D300="","*",VLOOKUP(F300,BS_ATIVIDADE[],3,FALSE))</f>
        <v>MODERNIZAÇÃO</v>
      </c>
      <c r="H300" s="106" t="s">
        <v>593</v>
      </c>
      <c r="I300" s="106" t="s">
        <v>593</v>
      </c>
      <c r="J300" s="105">
        <v>48</v>
      </c>
      <c r="K300" s="105">
        <v>121.31100000000001</v>
      </c>
      <c r="L300" s="105" t="s">
        <v>593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1100</v>
      </c>
      <c r="W300" s="151" t="s">
        <v>1055</v>
      </c>
      <c r="X300" s="104" t="s">
        <v>421</v>
      </c>
      <c r="Y300" s="129" t="s">
        <v>424</v>
      </c>
      <c r="Z300" s="104"/>
      <c r="AA300" s="105" t="s">
        <v>593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4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1444</v>
      </c>
      <c r="BK300" s="18" t="s">
        <v>1444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1444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>CondiçõesClimáticaChuva</v>
      </c>
    </row>
    <row r="301" spans="1:72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847</v>
      </c>
      <c r="E301" s="159">
        <v>269</v>
      </c>
      <c r="F301" s="126" t="s">
        <v>726</v>
      </c>
      <c r="G301" s="142" t="str">
        <f>IF(D301="","*",VLOOKUP(F301,BS_ATIVIDADE[],3,FALSE))</f>
        <v>MODERNIZAÇÃO</v>
      </c>
      <c r="H301" s="106" t="s">
        <v>593</v>
      </c>
      <c r="I301" s="106" t="s">
        <v>593</v>
      </c>
      <c r="J301" s="105">
        <v>48</v>
      </c>
      <c r="K301" s="105">
        <v>123.929</v>
      </c>
      <c r="L301" s="105" t="s">
        <v>593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1100</v>
      </c>
      <c r="W301" s="151" t="s">
        <v>1055</v>
      </c>
      <c r="X301" s="104" t="s">
        <v>421</v>
      </c>
      <c r="Y301" s="129" t="s">
        <v>424</v>
      </c>
      <c r="Z301" s="104"/>
      <c r="AA301" s="105" t="s">
        <v>593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1444</v>
      </c>
      <c r="BK301" s="18" t="s">
        <v>1444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1444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>CondiçõesClimáticaChuva</v>
      </c>
    </row>
    <row r="302" spans="1:72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723</v>
      </c>
      <c r="E302" s="159">
        <v>296</v>
      </c>
      <c r="F302" s="126" t="s">
        <v>614</v>
      </c>
      <c r="G302" s="142" t="str">
        <f>IF(D302="","*",VLOOKUP(F302,BS_ATIVIDADE[],3,FALSE))</f>
        <v>DETECÇÃO</v>
      </c>
      <c r="H302" s="106" t="s">
        <v>1445</v>
      </c>
      <c r="I302" s="106" t="s">
        <v>1419</v>
      </c>
      <c r="J302" s="105">
        <v>53</v>
      </c>
      <c r="K302" s="105">
        <v>123</v>
      </c>
      <c r="L302" s="105"/>
      <c r="M302" s="127" t="s">
        <v>1446</v>
      </c>
      <c r="N302" s="127" t="s">
        <v>1447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1346</v>
      </c>
      <c r="W302" s="151" t="s">
        <v>1347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1361</v>
      </c>
      <c r="AL302" s="31" t="s">
        <v>335</v>
      </c>
      <c r="AM302" s="105" t="s">
        <v>1446</v>
      </c>
      <c r="AN302" s="105" t="s">
        <v>1447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4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1448</v>
      </c>
      <c r="BK302" s="18" t="s">
        <v>1449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8" t="str">
        <f t="shared" si="31"/>
        <v>OKOK</v>
      </c>
    </row>
    <row r="303" spans="1:72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828</v>
      </c>
      <c r="E303" s="159">
        <v>297</v>
      </c>
      <c r="F303" s="126" t="s">
        <v>607</v>
      </c>
      <c r="G303" s="142" t="str">
        <f>IF(D303="","*",VLOOKUP(F303,BS_ATIVIDADE[],3,FALSE))</f>
        <v>OUTROS</v>
      </c>
      <c r="H303" s="106" t="s">
        <v>1149</v>
      </c>
      <c r="I303" s="106" t="s">
        <v>1149</v>
      </c>
      <c r="J303" s="105">
        <v>92</v>
      </c>
      <c r="K303" s="105">
        <v>83.7</v>
      </c>
      <c r="L303" s="105" t="s">
        <v>593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1104</v>
      </c>
      <c r="W303" s="151" t="s">
        <v>1105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4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1450</v>
      </c>
      <c r="BK303" s="18" t="s">
        <v>1451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8" t="str">
        <f t="shared" si="31"/>
        <v>OKOK</v>
      </c>
    </row>
    <row r="304" spans="1:72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870</v>
      </c>
      <c r="E304" s="159">
        <v>93</v>
      </c>
      <c r="F304" s="126" t="s">
        <v>671</v>
      </c>
      <c r="G304" s="142" t="str">
        <f>IF(D304="","*",VLOOKUP(F304,BS_ATIVIDADE[],3,FALSE))</f>
        <v>LIMPEZA LASTRO</v>
      </c>
      <c r="H304" s="106" t="s">
        <v>593</v>
      </c>
      <c r="I304" s="106" t="s">
        <v>593</v>
      </c>
      <c r="J304" s="105">
        <v>53</v>
      </c>
      <c r="K304" s="105">
        <v>109.05</v>
      </c>
      <c r="L304" s="105" t="s">
        <v>593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1104</v>
      </c>
      <c r="W304" s="151" t="s">
        <v>1191</v>
      </c>
      <c r="X304" s="104" t="s">
        <v>421</v>
      </c>
      <c r="Y304" s="129" t="s">
        <v>424</v>
      </c>
      <c r="Z304" s="104"/>
      <c r="AA304" s="105" t="s">
        <v>593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4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1452</v>
      </c>
      <c r="BK304" s="18" t="s">
        <v>1453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8" t="str">
        <f t="shared" si="31"/>
        <v>OKOK</v>
      </c>
    </row>
    <row r="305" spans="1:72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927</v>
      </c>
      <c r="E305" s="159">
        <v>299</v>
      </c>
      <c r="F305" s="126" t="s">
        <v>671</v>
      </c>
      <c r="G305" s="142" t="str">
        <f>IF(D305="","*",VLOOKUP(F305,BS_ATIVIDADE[],3,FALSE))</f>
        <v>LIMPEZA LASTRO</v>
      </c>
      <c r="H305" s="106" t="s">
        <v>593</v>
      </c>
      <c r="I305" s="106" t="s">
        <v>593</v>
      </c>
      <c r="J305" s="105">
        <v>54</v>
      </c>
      <c r="K305" s="105">
        <v>106.5</v>
      </c>
      <c r="L305" s="105" t="s">
        <v>593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1104</v>
      </c>
      <c r="W305" s="151" t="s">
        <v>1191</v>
      </c>
      <c r="X305" s="104" t="s">
        <v>421</v>
      </c>
      <c r="Y305" s="129" t="s">
        <v>424</v>
      </c>
      <c r="Z305" s="104"/>
      <c r="AA305" s="105" t="s">
        <v>593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1454</v>
      </c>
      <c r="BK305" s="18" t="s">
        <v>1455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1455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>CCOCirculaçãoIntervaloOportunidade</v>
      </c>
    </row>
    <row r="306" spans="1:72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594</v>
      </c>
      <c r="E306" s="159">
        <v>185</v>
      </c>
      <c r="F306" s="126" t="s">
        <v>654</v>
      </c>
      <c r="G306" s="142" t="str">
        <f>IF(D306="","*",VLOOKUP(F306,BS_ATIVIDADE[],3,FALSE))</f>
        <v>EXPANSÃO</v>
      </c>
      <c r="H306" s="106" t="s">
        <v>593</v>
      </c>
      <c r="I306" s="106" t="s">
        <v>593</v>
      </c>
      <c r="J306" s="105">
        <v>30</v>
      </c>
      <c r="K306" s="105">
        <v>109</v>
      </c>
      <c r="L306" s="105" t="s">
        <v>593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1195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1113</v>
      </c>
      <c r="W306" s="151" t="s">
        <v>1456</v>
      </c>
      <c r="X306" s="104" t="s">
        <v>421</v>
      </c>
      <c r="Y306" s="129" t="s">
        <v>424</v>
      </c>
      <c r="Z306" s="104"/>
      <c r="AA306" s="105" t="s">
        <v>593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593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4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1457</v>
      </c>
      <c r="BK306" s="18" t="s">
        <v>1458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8" t="str">
        <f t="shared" si="31"/>
        <v>OKOK</v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594</v>
      </c>
      <c r="E308" s="159">
        <v>185</v>
      </c>
      <c r="F308" s="126" t="s">
        <v>654</v>
      </c>
      <c r="G308" s="142" t="str">
        <f>IF(D308="","*",VLOOKUP(F308,BS_ATIVIDADE[],3,FALSE))</f>
        <v>EXPANSÃO</v>
      </c>
      <c r="H308" s="106" t="s">
        <v>593</v>
      </c>
      <c r="I308" s="106" t="s">
        <v>593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1272</v>
      </c>
      <c r="W308" s="151" t="s">
        <v>1459</v>
      </c>
      <c r="X308" s="104" t="s">
        <v>421</v>
      </c>
      <c r="Y308" s="129" t="s">
        <v>424</v>
      </c>
      <c r="Z308" s="104"/>
      <c r="AA308" s="105" t="s">
        <v>593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0.46250000000000002</v>
      </c>
      <c r="AU308" s="136"/>
      <c r="AV308" s="136"/>
      <c r="AW308" s="14"/>
      <c r="AX308" s="14"/>
      <c r="AY308" s="164">
        <f t="shared" si="26"/>
        <v>0.125</v>
      </c>
      <c r="AZ308" s="153"/>
      <c r="BA308" s="109"/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1</v>
      </c>
      <c r="BI308" s="17"/>
      <c r="BJ308" s="17" t="s">
        <v>1460</v>
      </c>
      <c r="BK308" s="18"/>
      <c r="BL308" s="16"/>
      <c r="BM308" s="130"/>
      <c r="BN308" s="130"/>
      <c r="BO308" s="130"/>
      <c r="BP308" s="18"/>
      <c r="BQ308" s="12" t="str">
        <f t="shared" si="28"/>
        <v>Produção</v>
      </c>
      <c r="BR308" s="19">
        <f t="shared" si="29"/>
        <v>1</v>
      </c>
      <c r="BS308" s="19">
        <f t="shared" si="30"/>
        <v>0</v>
      </c>
      <c r="BT308" s="8" t="str">
        <f t="shared" si="31"/>
        <v/>
      </c>
    </row>
    <row r="309" spans="1:72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911</v>
      </c>
      <c r="E309" s="159"/>
      <c r="F309" s="126" t="s">
        <v>775</v>
      </c>
      <c r="G309" s="142" t="str">
        <f>IF(D309="","*",VLOOKUP(F309,BS_ATIVIDADE[],3,FALSE))</f>
        <v>SOLDA</v>
      </c>
      <c r="H309" s="106" t="s">
        <v>593</v>
      </c>
      <c r="I309" s="106" t="s">
        <v>593</v>
      </c>
      <c r="J309" s="105">
        <v>70</v>
      </c>
      <c r="K309" s="105">
        <v>92</v>
      </c>
      <c r="L309" s="105" t="s">
        <v>593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1054</v>
      </c>
      <c r="W309" s="151" t="s">
        <v>1055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1461</v>
      </c>
      <c r="BK309" s="18" t="s">
        <v>1461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1461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8" t="str">
        <f t="shared" si="31"/>
        <v>CCOCirculaçãoIntervaloOportunidade</v>
      </c>
    </row>
    <row r="310" spans="1:72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1462</v>
      </c>
      <c r="E310" s="159"/>
      <c r="F310" s="126" t="s">
        <v>607</v>
      </c>
      <c r="G310" s="142" t="str">
        <f>IF(D310="","*",VLOOKUP(F310,BS_ATIVIDADE[],3,FALSE))</f>
        <v>OUTROS</v>
      </c>
      <c r="H310" s="106" t="s">
        <v>1463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1464</v>
      </c>
      <c r="N310" s="127" t="s">
        <v>1465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1369</v>
      </c>
      <c r="W310" s="151" t="s">
        <v>1105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/>
      <c r="AS310" s="108"/>
      <c r="AT310" s="108"/>
      <c r="AU310" s="136"/>
      <c r="AV310" s="136"/>
      <c r="AW310" s="14"/>
      <c r="AX310" s="14"/>
      <c r="AY310" s="164">
        <f t="shared" si="26"/>
        <v>0</v>
      </c>
      <c r="AZ310" s="153"/>
      <c r="BA310" s="109"/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/>
      <c r="BI310" s="17"/>
      <c r="BJ310" s="17" t="s">
        <v>1466</v>
      </c>
      <c r="BK310" s="18"/>
      <c r="BL310" s="16"/>
      <c r="BM310" s="130"/>
      <c r="BN310" s="130"/>
      <c r="BO310" s="130"/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8" t="str">
        <f t="shared" si="31"/>
        <v/>
      </c>
    </row>
    <row r="311" spans="1:72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744</v>
      </c>
      <c r="E311" s="159">
        <v>193</v>
      </c>
      <c r="F311" s="126" t="s">
        <v>660</v>
      </c>
      <c r="G311" s="142" t="str">
        <f>IF(D311="","*",VLOOKUP(F311,BS_ATIVIDADE[],3,FALSE))</f>
        <v>TRILHEIRO - DESCARGA</v>
      </c>
      <c r="H311" s="106" t="s">
        <v>1325</v>
      </c>
      <c r="I311" s="106" t="s">
        <v>1325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1064</v>
      </c>
      <c r="W311" s="151" t="s">
        <v>1093</v>
      </c>
      <c r="X311" s="104" t="s">
        <v>416</v>
      </c>
      <c r="Y311" s="129" t="s">
        <v>420</v>
      </c>
      <c r="Z311" s="104"/>
      <c r="AA311" s="105" t="s">
        <v>1327</v>
      </c>
      <c r="AB311" s="103" t="s">
        <v>423</v>
      </c>
      <c r="AC311" s="152" t="s">
        <v>419</v>
      </c>
      <c r="AD311" s="107">
        <v>0.41666666666666669</v>
      </c>
      <c r="AE311" s="105" t="s">
        <v>1328</v>
      </c>
      <c r="AF311" s="105" t="s">
        <v>1329</v>
      </c>
      <c r="AG311" s="105" t="s">
        <v>593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/>
      <c r="AS311" s="108"/>
      <c r="AT311" s="108"/>
      <c r="AU311" s="136"/>
      <c r="AV311" s="136"/>
      <c r="AW311" s="14"/>
      <c r="AX311" s="14"/>
      <c r="AY311" s="164">
        <f t="shared" si="26"/>
        <v>0</v>
      </c>
      <c r="AZ311" s="153"/>
      <c r="BA311" s="109"/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/>
      <c r="BI311" s="17"/>
      <c r="BJ311" s="17" t="s">
        <v>1467</v>
      </c>
      <c r="BK311" s="18"/>
      <c r="BL311" s="16"/>
      <c r="BM311" s="130"/>
      <c r="BN311" s="130"/>
      <c r="BO311" s="130"/>
      <c r="BP311" s="18"/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8" t="str">
        <f t="shared" si="31"/>
        <v/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935</v>
      </c>
      <c r="E313" s="159">
        <v>81</v>
      </c>
      <c r="F313" s="126" t="s">
        <v>779</v>
      </c>
      <c r="G313" s="142" t="str">
        <f>IF(D313="","*",VLOOKUP(F313,BS_ATIVIDADE[],3,FALSE))</f>
        <v>DORMENTE - SUBSTITUIÇÂO</v>
      </c>
      <c r="H313" s="106" t="s">
        <v>593</v>
      </c>
      <c r="I313" s="106" t="s">
        <v>593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1104</v>
      </c>
      <c r="W313" s="151" t="s">
        <v>1332</v>
      </c>
      <c r="X313" s="104" t="s">
        <v>421</v>
      </c>
      <c r="Y313" s="129" t="s">
        <v>424</v>
      </c>
      <c r="Z313" s="104"/>
      <c r="AA313" s="105" t="s">
        <v>593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/>
      <c r="AT313" s="108"/>
      <c r="AU313" s="136"/>
      <c r="AV313" s="136"/>
      <c r="AW313" s="14"/>
      <c r="AX313" s="14"/>
      <c r="AY313" s="164">
        <f t="shared" si="26"/>
        <v>0</v>
      </c>
      <c r="AZ313" s="153"/>
      <c r="BA313" s="109"/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/>
      <c r="BI313" s="17"/>
      <c r="BJ313" s="17" t="s">
        <v>1468</v>
      </c>
      <c r="BK313" s="18"/>
      <c r="BL313" s="16"/>
      <c r="BM313" s="130"/>
      <c r="BN313" s="130"/>
      <c r="BO313" s="130"/>
      <c r="BP313" s="18"/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8" t="str">
        <f t="shared" si="31"/>
        <v/>
      </c>
    </row>
    <row r="314" spans="1:72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810</v>
      </c>
      <c r="E314" s="159">
        <v>162</v>
      </c>
      <c r="F314" s="126" t="s">
        <v>698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1104</v>
      </c>
      <c r="W314" s="151" t="s">
        <v>1050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593</v>
      </c>
      <c r="AG314" s="105" t="s">
        <v>593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/>
      <c r="AT314" s="108"/>
      <c r="AU314" s="136"/>
      <c r="AV314" s="136"/>
      <c r="AW314" s="14"/>
      <c r="AX314" s="14"/>
      <c r="AY314" s="164">
        <f t="shared" si="26"/>
        <v>0</v>
      </c>
      <c r="AZ314" s="153"/>
      <c r="BA314" s="109"/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/>
      <c r="BI314" s="17"/>
      <c r="BJ314" s="17" t="s">
        <v>1469</v>
      </c>
      <c r="BK314" s="18"/>
      <c r="BL314" s="16"/>
      <c r="BM314" s="130"/>
      <c r="BN314" s="130"/>
      <c r="BO314" s="130"/>
      <c r="BP314" s="18"/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8" t="str">
        <f t="shared" si="31"/>
        <v/>
      </c>
    </row>
    <row r="315" spans="1:72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825</v>
      </c>
      <c r="E315" s="159"/>
      <c r="F315" s="126" t="s">
        <v>756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1104</v>
      </c>
      <c r="W315" s="151" t="s">
        <v>1129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593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1470</v>
      </c>
      <c r="BK315" s="18"/>
      <c r="BL315" s="16"/>
      <c r="BM315" s="130"/>
      <c r="BN315" s="130"/>
      <c r="BO315" s="130"/>
      <c r="BP315" s="18"/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8" t="str">
        <f t="shared" si="31"/>
        <v/>
      </c>
    </row>
    <row r="316" spans="1:72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933</v>
      </c>
      <c r="E316" s="159">
        <v>310</v>
      </c>
      <c r="F316" s="126" t="s">
        <v>779</v>
      </c>
      <c r="G316" s="142" t="str">
        <f>IF(D316="","*",VLOOKUP(F316,BS_ATIVIDADE[],3,FALSE))</f>
        <v>DORMENTE - SUBSTITUIÇÂO</v>
      </c>
      <c r="H316" s="106" t="s">
        <v>593</v>
      </c>
      <c r="I316" s="106" t="s">
        <v>593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1104</v>
      </c>
      <c r="W316" s="151" t="s">
        <v>1332</v>
      </c>
      <c r="X316" s="104" t="s">
        <v>421</v>
      </c>
      <c r="Y316" s="129" t="s">
        <v>424</v>
      </c>
      <c r="Z316" s="104"/>
      <c r="AA316" s="105" t="s">
        <v>593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/>
      <c r="AT316" s="108"/>
      <c r="AU316" s="136"/>
      <c r="AV316" s="136"/>
      <c r="AW316" s="14"/>
      <c r="AX316" s="14"/>
      <c r="AY316" s="164">
        <f t="shared" si="26"/>
        <v>0</v>
      </c>
      <c r="AZ316" s="153"/>
      <c r="BA316" s="109"/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/>
      <c r="BI316" s="17"/>
      <c r="BJ316" s="17" t="s">
        <v>1471</v>
      </c>
      <c r="BK316" s="18"/>
      <c r="BL316" s="16"/>
      <c r="BM316" s="130"/>
      <c r="BN316" s="130"/>
      <c r="BO316" s="130"/>
      <c r="BP316" s="18"/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8" t="str">
        <f t="shared" si="31"/>
        <v/>
      </c>
    </row>
    <row r="317" spans="1:72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893</v>
      </c>
      <c r="E317" s="159"/>
      <c r="F317" s="126" t="s">
        <v>779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1104</v>
      </c>
      <c r="W317" s="151" t="s">
        <v>1332</v>
      </c>
      <c r="X317" s="104" t="s">
        <v>421</v>
      </c>
      <c r="Y317" s="129" t="s">
        <v>424</v>
      </c>
      <c r="Z317" s="104"/>
      <c r="AA317" s="105" t="s">
        <v>593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/>
      <c r="AT317" s="108"/>
      <c r="AU317" s="136"/>
      <c r="AV317" s="136"/>
      <c r="AW317" s="14"/>
      <c r="AX317" s="14"/>
      <c r="AY317" s="164">
        <f t="shared" si="26"/>
        <v>0</v>
      </c>
      <c r="AZ317" s="153"/>
      <c r="BA317" s="109"/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/>
      <c r="BI317" s="17"/>
      <c r="BJ317" s="17" t="s">
        <v>1472</v>
      </c>
      <c r="BK317" s="18"/>
      <c r="BL317" s="16"/>
      <c r="BM317" s="130"/>
      <c r="BN317" s="130"/>
      <c r="BO317" s="130"/>
      <c r="BP317" s="18"/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8" t="str">
        <f t="shared" si="31"/>
        <v/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657</v>
      </c>
      <c r="E319" s="159">
        <v>313</v>
      </c>
      <c r="F319" s="126" t="s">
        <v>583</v>
      </c>
      <c r="G319" s="142" t="str">
        <f>IF(D319="","*",VLOOKUP(F319,BS_ATIVIDADE[],3,FALSE))</f>
        <v>OUTROS</v>
      </c>
      <c r="H319" s="106" t="s">
        <v>593</v>
      </c>
      <c r="I319" s="106" t="s">
        <v>593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1220</v>
      </c>
      <c r="W319" s="151" t="s">
        <v>1378</v>
      </c>
      <c r="X319" s="104" t="s">
        <v>416</v>
      </c>
      <c r="Y319" s="129" t="s">
        <v>420</v>
      </c>
      <c r="Z319" s="104"/>
      <c r="AA319" s="105" t="s">
        <v>593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/>
      <c r="AS319" s="108"/>
      <c r="AT319" s="108"/>
      <c r="AU319" s="136"/>
      <c r="AV319" s="136"/>
      <c r="AW319" s="14"/>
      <c r="AX319" s="14"/>
      <c r="AY319" s="164">
        <f t="shared" si="26"/>
        <v>0</v>
      </c>
      <c r="AZ319" s="153"/>
      <c r="BA319" s="109">
        <v>0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0</v>
      </c>
      <c r="BI319" s="17"/>
      <c r="BJ319" s="17" t="s">
        <v>1473</v>
      </c>
      <c r="BK319" s="18"/>
      <c r="BL319" s="16"/>
      <c r="BM319" s="130"/>
      <c r="BN319" s="130"/>
      <c r="BO319" s="130"/>
      <c r="BP319" s="18"/>
      <c r="BQ319" s="12" t="str">
        <f t="shared" si="28"/>
        <v>Produção e Intervalo</v>
      </c>
      <c r="BR319" s="19">
        <f t="shared" si="29"/>
        <v>0</v>
      </c>
      <c r="BS319" s="19">
        <f t="shared" si="30"/>
        <v>0</v>
      </c>
      <c r="BT319" s="8" t="str">
        <f t="shared" si="31"/>
        <v/>
      </c>
    </row>
    <row r="320" spans="1:72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737</v>
      </c>
      <c r="E320" s="159">
        <v>4</v>
      </c>
      <c r="F320" s="126" t="s">
        <v>595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1084</v>
      </c>
      <c r="W320" s="151" t="s">
        <v>1085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/>
      <c r="AT320" s="108"/>
      <c r="AU320" s="136"/>
      <c r="AV320" s="136"/>
      <c r="AW320" s="14"/>
      <c r="AX320" s="14"/>
      <c r="AY320" s="164">
        <f t="shared" si="26"/>
        <v>0</v>
      </c>
      <c r="AZ320" s="153"/>
      <c r="BA320" s="109"/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/>
      <c r="BI320" s="17"/>
      <c r="BJ320" s="17" t="s">
        <v>1474</v>
      </c>
      <c r="BK320" s="18"/>
      <c r="BL320" s="16"/>
      <c r="BM320" s="130"/>
      <c r="BN320" s="130"/>
      <c r="BO320" s="130"/>
      <c r="BP320" s="18"/>
      <c r="BQ320" s="12" t="str">
        <f t="shared" si="28"/>
        <v>Produção e Intervalo</v>
      </c>
      <c r="BR320" s="19">
        <f t="shared" si="29"/>
        <v>0</v>
      </c>
      <c r="BS320" s="19">
        <f t="shared" si="30"/>
        <v>0</v>
      </c>
      <c r="BT320" s="8" t="str">
        <f t="shared" si="31"/>
        <v/>
      </c>
    </row>
    <row r="321" spans="1:72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803</v>
      </c>
      <c r="E321" s="159"/>
      <c r="F321" s="126" t="s">
        <v>698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1061</v>
      </c>
      <c r="W321" s="151" t="s">
        <v>1050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593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/>
      <c r="AT321" s="108"/>
      <c r="AU321" s="136"/>
      <c r="AV321" s="136"/>
      <c r="AW321" s="14"/>
      <c r="AX321" s="14"/>
      <c r="AY321" s="164">
        <f t="shared" si="26"/>
        <v>0</v>
      </c>
      <c r="AZ321" s="153"/>
      <c r="BA321" s="109"/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/>
      <c r="BI321" s="17"/>
      <c r="BJ321" s="17" t="s">
        <v>1475</v>
      </c>
      <c r="BK321" s="18"/>
      <c r="BL321" s="16"/>
      <c r="BM321" s="130"/>
      <c r="BN321" s="130"/>
      <c r="BO321" s="130"/>
      <c r="BP321" s="18"/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8" t="str">
        <f t="shared" si="31"/>
        <v/>
      </c>
    </row>
    <row r="322" spans="1:72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871</v>
      </c>
      <c r="E322" s="159">
        <v>316</v>
      </c>
      <c r="F322" s="126" t="s">
        <v>782</v>
      </c>
      <c r="G322" s="142" t="str">
        <f>IF(D322="","*",VLOOKUP(F322,BS_ATIVIDADE[],3,FALSE))</f>
        <v>TRILHO - SUBSTITUIÇÂO</v>
      </c>
      <c r="H322" s="106" t="s">
        <v>593</v>
      </c>
      <c r="I322" s="106" t="s">
        <v>593</v>
      </c>
      <c r="J322" s="105">
        <v>55</v>
      </c>
      <c r="K322" s="105">
        <v>104</v>
      </c>
      <c r="L322" s="105" t="s">
        <v>593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1220</v>
      </c>
      <c r="W322" s="151" t="s">
        <v>1336</v>
      </c>
      <c r="X322" s="104" t="s">
        <v>416</v>
      </c>
      <c r="Y322" s="129" t="s">
        <v>420</v>
      </c>
      <c r="Z322" s="104"/>
      <c r="AA322" s="105" t="s">
        <v>593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/>
      <c r="AS322" s="108"/>
      <c r="AT322" s="108"/>
      <c r="AU322" s="136"/>
      <c r="AV322" s="136"/>
      <c r="AW322" s="14"/>
      <c r="AX322" s="14"/>
      <c r="AY322" s="164">
        <f t="shared" si="26"/>
        <v>0</v>
      </c>
      <c r="AZ322" s="153"/>
      <c r="BA322" s="109"/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/>
      <c r="BI322" s="17"/>
      <c r="BJ322" s="17" t="s">
        <v>1476</v>
      </c>
      <c r="BK322" s="18"/>
      <c r="BL322" s="16"/>
      <c r="BM322" s="130"/>
      <c r="BN322" s="130"/>
      <c r="BO322" s="130"/>
      <c r="BP322" s="18"/>
      <c r="BQ322" s="12" t="str">
        <f t="shared" si="28"/>
        <v>Produção e Intervalo</v>
      </c>
      <c r="BR322" s="19">
        <f t="shared" si="29"/>
        <v>0</v>
      </c>
      <c r="BS322" s="19">
        <f t="shared" si="30"/>
        <v>0</v>
      </c>
      <c r="BT322" s="8" t="str">
        <f t="shared" si="31"/>
        <v/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617</v>
      </c>
      <c r="E324" s="159">
        <v>233</v>
      </c>
      <c r="F324" s="126" t="s">
        <v>583</v>
      </c>
      <c r="G324" s="142" t="str">
        <f>IF(D324="","*",VLOOKUP(F324,BS_ATIVIDADE[],3,FALSE))</f>
        <v>OUTROS</v>
      </c>
      <c r="H324" s="106" t="s">
        <v>593</v>
      </c>
      <c r="I324" s="106" t="s">
        <v>593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1385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1100</v>
      </c>
      <c r="W324" s="151" t="s">
        <v>1386</v>
      </c>
      <c r="X324" s="104" t="s">
        <v>416</v>
      </c>
      <c r="Y324" s="129" t="s">
        <v>420</v>
      </c>
      <c r="Z324" s="104"/>
      <c r="AA324" s="105" t="s">
        <v>593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4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1477</v>
      </c>
      <c r="BK324" s="18"/>
      <c r="BL324" s="16"/>
      <c r="BM324" s="130"/>
      <c r="BN324" s="130"/>
      <c r="BO324" s="130"/>
      <c r="BP324" s="18"/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8" t="str">
        <f t="shared" si="31"/>
        <v/>
      </c>
    </row>
    <row r="325" spans="1:72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841</v>
      </c>
      <c r="E325" s="159">
        <v>234</v>
      </c>
      <c r="F325" s="126" t="s">
        <v>715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593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1100</v>
      </c>
      <c r="W325" s="151" t="s">
        <v>1387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1388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4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1473</v>
      </c>
      <c r="BK325" s="18"/>
      <c r="BL325" s="16"/>
      <c r="BM325" s="130"/>
      <c r="BN325" s="130"/>
      <c r="BO325" s="130"/>
      <c r="BP325" s="18"/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8" t="str">
        <f t="shared" si="31"/>
        <v/>
      </c>
    </row>
    <row r="326" spans="1:72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817</v>
      </c>
      <c r="E326" s="159">
        <v>235</v>
      </c>
      <c r="F326" s="126" t="s">
        <v>724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593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6.9444444444444447E-4</v>
      </c>
      <c r="Q326" s="105">
        <v>1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1100</v>
      </c>
      <c r="W326" s="151" t="s">
        <v>1389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f>BS_CONTROLE[[#This Row],[KM - Inicio]]</f>
        <v>157.30000000000001</v>
      </c>
      <c r="AQ326" s="105">
        <f>BS_CONTROLE[[#This Row],[KM - Inicio]]</f>
        <v>157.30000000000001</v>
      </c>
      <c r="AR326" s="108">
        <v>0.3347222222222222</v>
      </c>
      <c r="AS326" s="108"/>
      <c r="AT326" s="108"/>
      <c r="AU326" s="136"/>
      <c r="AV326" s="136"/>
      <c r="AW326" s="14"/>
      <c r="AX326" s="14"/>
      <c r="AY326" s="164">
        <f t="shared" si="26"/>
        <v>0</v>
      </c>
      <c r="AZ326" s="153"/>
      <c r="BA326" s="109"/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/>
      <c r="BH326" s="17"/>
      <c r="BI326" s="17"/>
      <c r="BJ326" s="17" t="s">
        <v>1478</v>
      </c>
      <c r="BK326" s="18"/>
      <c r="BL326" s="16"/>
      <c r="BM326" s="130"/>
      <c r="BN326" s="130"/>
      <c r="BO326" s="130"/>
      <c r="BP326" s="18"/>
      <c r="BQ326" s="12" t="str">
        <f t="shared" si="28"/>
        <v>Produção e Intervalo</v>
      </c>
      <c r="BR326" s="19">
        <f t="shared" si="29"/>
        <v>0</v>
      </c>
      <c r="BS326" s="19">
        <f t="shared" si="30"/>
        <v>0</v>
      </c>
      <c r="BT326" s="8" t="str">
        <f t="shared" si="31"/>
        <v/>
      </c>
    </row>
    <row r="327" spans="1:72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847</v>
      </c>
      <c r="E327" s="159">
        <v>236</v>
      </c>
      <c r="F327" s="126" t="s">
        <v>726</v>
      </c>
      <c r="G327" s="142" t="str">
        <f>IF(D327="","*",VLOOKUP(F327,BS_ATIVIDADE[],3,FALSE))</f>
        <v>MODERNIZAÇÃO</v>
      </c>
      <c r="H327" s="106" t="s">
        <v>593</v>
      </c>
      <c r="I327" s="106" t="s">
        <v>593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6.9444444444444447E-4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1100</v>
      </c>
      <c r="W327" s="151" t="s">
        <v>1055</v>
      </c>
      <c r="X327" s="104" t="s">
        <v>416</v>
      </c>
      <c r="Y327" s="129" t="s">
        <v>420</v>
      </c>
      <c r="Z327" s="104"/>
      <c r="AA327" s="105" t="s">
        <v>593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1479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593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4">
        <f t="shared" ref="AY327:AY390" si="36">IF(D327="","*",IFERROR(IF(ISODD(COUNT(AS327:AX327)),"ERRO",SUM((AT327-AS327),(AV327-AU327),(AX327-AW327))),"ERRO"))</f>
        <v>8.3333333333333315E-2</v>
      </c>
      <c r="AZ327" s="153"/>
      <c r="BA327" s="109"/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1</v>
      </c>
      <c r="BI327" s="17"/>
      <c r="BJ327" s="17" t="s">
        <v>1480</v>
      </c>
      <c r="BK327" s="18"/>
      <c r="BL327" s="16"/>
      <c r="BM327" s="130"/>
      <c r="BN327" s="130"/>
      <c r="BO327" s="130"/>
      <c r="BP327" s="18"/>
      <c r="BQ327" s="12" t="str">
        <f t="shared" si="28"/>
        <v>Produção</v>
      </c>
      <c r="BR327" s="19">
        <f t="shared" si="29"/>
        <v>119.99999999999997</v>
      </c>
      <c r="BS327" s="19">
        <f t="shared" si="30"/>
        <v>0</v>
      </c>
      <c r="BT327" s="8" t="str">
        <f t="shared" si="31"/>
        <v/>
      </c>
    </row>
    <row r="328" spans="1:72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919</v>
      </c>
      <c r="E328" s="159">
        <v>237</v>
      </c>
      <c r="F328" s="126" t="s">
        <v>726</v>
      </c>
      <c r="G328" s="142" t="str">
        <f>IF(D328="","*",VLOOKUP(F328,BS_ATIVIDADE[],3,FALSE))</f>
        <v>MODERNIZAÇÃO</v>
      </c>
      <c r="H328" s="106" t="s">
        <v>593</v>
      </c>
      <c r="I328" s="106" t="s">
        <v>593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1100</v>
      </c>
      <c r="W328" s="151" t="s">
        <v>1055</v>
      </c>
      <c r="X328" s="104" t="s">
        <v>416</v>
      </c>
      <c r="Y328" s="129" t="s">
        <v>420</v>
      </c>
      <c r="Z328" s="104"/>
      <c r="AA328" s="105" t="s">
        <v>593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4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1473</v>
      </c>
      <c r="BK328" s="18"/>
      <c r="BL328" s="16"/>
      <c r="BM328" s="130"/>
      <c r="BN328" s="130"/>
      <c r="BO328" s="130"/>
      <c r="BP328" s="18"/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8" t="str">
        <f t="shared" ref="BT328:BT391" si="41">IF(BN328="","",SUBSTITUTE(BM328," ","")&amp;SUBSTITUTE(BN328," ",""))</f>
        <v/>
      </c>
    </row>
    <row r="329" spans="1:72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859</v>
      </c>
      <c r="E329" s="159">
        <v>237</v>
      </c>
      <c r="F329" s="126" t="s">
        <v>726</v>
      </c>
      <c r="G329" s="142" t="str">
        <f>IF(D329="","*",VLOOKUP(F329,BS_ATIVIDADE[],3,FALSE))</f>
        <v>MODERNIZAÇÃO</v>
      </c>
      <c r="H329" s="106" t="s">
        <v>593</v>
      </c>
      <c r="I329" s="106" t="s">
        <v>593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1100</v>
      </c>
      <c r="W329" s="151" t="s">
        <v>1055</v>
      </c>
      <c r="X329" s="104" t="s">
        <v>416</v>
      </c>
      <c r="Y329" s="129" t="s">
        <v>420</v>
      </c>
      <c r="Z329" s="104"/>
      <c r="AA329" s="105" t="s">
        <v>593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1479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4">
        <f t="shared" si="36"/>
        <v>8.3333333333333315E-2</v>
      </c>
      <c r="AZ329" s="153"/>
      <c r="BA329" s="109"/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1</v>
      </c>
      <c r="BI329" s="17"/>
      <c r="BJ329" s="17" t="s">
        <v>1481</v>
      </c>
      <c r="BK329" s="18"/>
      <c r="BL329" s="16"/>
      <c r="BM329" s="130"/>
      <c r="BN329" s="130"/>
      <c r="BO329" s="130"/>
      <c r="BP329" s="18"/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</v>
      </c>
      <c r="BT329" s="8" t="str">
        <f t="shared" si="41"/>
        <v/>
      </c>
    </row>
    <row r="330" spans="1:72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8" t="str">
        <f t="shared" si="41"/>
        <v/>
      </c>
    </row>
    <row r="331" spans="1:72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635</v>
      </c>
      <c r="E331" s="159">
        <v>61</v>
      </c>
      <c r="F331" s="126" t="s">
        <v>583</v>
      </c>
      <c r="G331" s="142" t="str">
        <f>IF(D331="","*",VLOOKUP(F331,BS_ATIVIDADE[],3,FALSE))</f>
        <v>OUTROS</v>
      </c>
      <c r="H331" s="106" t="s">
        <v>593</v>
      </c>
      <c r="I331" s="106" t="s">
        <v>593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1142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1143</v>
      </c>
      <c r="W331" s="151" t="s">
        <v>1390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4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1473</v>
      </c>
      <c r="BK331" s="18"/>
      <c r="BL331" s="16"/>
      <c r="BM331" s="130"/>
      <c r="BN331" s="130"/>
      <c r="BO331" s="130"/>
      <c r="BP331" s="18"/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8" t="str">
        <f t="shared" si="41"/>
        <v/>
      </c>
    </row>
    <row r="332" spans="1:72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827</v>
      </c>
      <c r="E332" s="159">
        <v>61</v>
      </c>
      <c r="F332" s="126" t="s">
        <v>722</v>
      </c>
      <c r="G332" s="142" t="str">
        <f>IF(D332="","*",VLOOKUP(F332,BS_ATIVIDADE[],3,FALSE))</f>
        <v>MODERNIZAÇÃO</v>
      </c>
      <c r="H332" s="106" t="s">
        <v>1391</v>
      </c>
      <c r="I332" s="106" t="s">
        <v>1391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1142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1143</v>
      </c>
      <c r="W332" s="151" t="s">
        <v>1482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593</v>
      </c>
      <c r="AG332" s="105"/>
      <c r="AH332" s="15"/>
      <c r="AI332" s="126" t="str">
        <f>IF(BS_CONTROLE[[#This Row],[Atividade]]=0, "-", BS_CONTROLE[[#This Row],[Atividade]])</f>
        <v>MODERNIZAÇÃO - PEDRA - DESCARGA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/>
      <c r="AT332" s="108"/>
      <c r="AU332" s="136"/>
      <c r="AV332" s="136"/>
      <c r="AW332" s="14"/>
      <c r="AX332" s="14"/>
      <c r="AY332" s="164">
        <f t="shared" si="36"/>
        <v>0</v>
      </c>
      <c r="AZ332" s="153"/>
      <c r="BA332" s="109"/>
      <c r="BB332" s="10" t="str">
        <f>IFERROR(_xlfn.XLOOKUP(AI332, BS_ATIVIDADE[ATIVIDADE],BS_ATIVIDADE[UNIDADE] ), "*")</f>
        <v>VAGÕES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/>
      <c r="BI332" s="17"/>
      <c r="BJ332" s="17" t="s">
        <v>1483</v>
      </c>
      <c r="BK332" s="18"/>
      <c r="BL332" s="16"/>
      <c r="BM332" s="130"/>
      <c r="BN332" s="130"/>
      <c r="BO332" s="130"/>
      <c r="BP332" s="18"/>
      <c r="BQ332" s="12" t="str">
        <f t="shared" si="38"/>
        <v>Produção e Intervalo</v>
      </c>
      <c r="BR332" s="19">
        <f t="shared" si="39"/>
        <v>0</v>
      </c>
      <c r="BS332" s="19">
        <f t="shared" si="40"/>
        <v>0</v>
      </c>
      <c r="BT332" s="8" t="str">
        <f t="shared" si="41"/>
        <v/>
      </c>
    </row>
    <row r="333" spans="1:72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794</v>
      </c>
      <c r="E333" s="159">
        <v>242</v>
      </c>
      <c r="F333" s="126" t="s">
        <v>698</v>
      </c>
      <c r="G333" s="142" t="str">
        <f>IF(D333="","*",VLOOKUP(F333,BS_ATIVIDADE[],3,FALSE))</f>
        <v>MECANIZAÇÃO - SOCADORA</v>
      </c>
      <c r="H333" s="106" t="s">
        <v>1391</v>
      </c>
      <c r="I333" s="106" t="s">
        <v>1391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1142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1143</v>
      </c>
      <c r="W333" s="151" t="s">
        <v>1484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1473</v>
      </c>
      <c r="BK333" s="18"/>
      <c r="BL333" s="16"/>
      <c r="BM333" s="130"/>
      <c r="BN333" s="130"/>
      <c r="BO333" s="130"/>
      <c r="BP333" s="18"/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8" t="str">
        <f t="shared" si="41"/>
        <v/>
      </c>
    </row>
    <row r="334" spans="1:72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845</v>
      </c>
      <c r="E334" s="159">
        <v>328</v>
      </c>
      <c r="F334" s="126" t="s">
        <v>726</v>
      </c>
      <c r="G334" s="142" t="str">
        <f>IF(D334="","*",VLOOKUP(F334,BS_ATIVIDADE[],3,FALSE))</f>
        <v>MODERNIZAÇÃO</v>
      </c>
      <c r="H334" s="106" t="s">
        <v>593</v>
      </c>
      <c r="I334" s="106" t="s">
        <v>593</v>
      </c>
      <c r="J334" s="105">
        <v>92</v>
      </c>
      <c r="K334" s="105">
        <v>78.709999999999994</v>
      </c>
      <c r="L334" s="105" t="s">
        <v>593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1143</v>
      </c>
      <c r="W334" s="151" t="s">
        <v>1055</v>
      </c>
      <c r="X334" s="104" t="s">
        <v>416</v>
      </c>
      <c r="Y334" s="129" t="s">
        <v>420</v>
      </c>
      <c r="Z334" s="104"/>
      <c r="AA334" s="105" t="s">
        <v>593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1473</v>
      </c>
      <c r="BK334" s="18"/>
      <c r="BL334" s="16"/>
      <c r="BM334" s="130"/>
      <c r="BN334" s="130"/>
      <c r="BO334" s="130"/>
      <c r="BP334" s="18"/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8" t="str">
        <f t="shared" si="41"/>
        <v/>
      </c>
    </row>
    <row r="335" spans="1:72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845</v>
      </c>
      <c r="E335" s="159">
        <v>328</v>
      </c>
      <c r="F335" s="126" t="s">
        <v>726</v>
      </c>
      <c r="G335" s="142" t="str">
        <f>IF(D335="","*",VLOOKUP(F335,BS_ATIVIDADE[],3,FALSE))</f>
        <v>MODERNIZAÇÃO</v>
      </c>
      <c r="H335" s="106" t="s">
        <v>593</v>
      </c>
      <c r="I335" s="106" t="s">
        <v>593</v>
      </c>
      <c r="J335" s="105">
        <v>92</v>
      </c>
      <c r="K335" s="105">
        <v>78.78</v>
      </c>
      <c r="L335" s="105" t="s">
        <v>593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1143</v>
      </c>
      <c r="W335" s="151" t="s">
        <v>1055</v>
      </c>
      <c r="X335" s="104" t="s">
        <v>416</v>
      </c>
      <c r="Y335" s="129" t="s">
        <v>420</v>
      </c>
      <c r="Z335" s="104"/>
      <c r="AA335" s="105" t="s">
        <v>593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1473</v>
      </c>
      <c r="BK335" s="18"/>
      <c r="BL335" s="16"/>
      <c r="BM335" s="130"/>
      <c r="BN335" s="130"/>
      <c r="BO335" s="130"/>
      <c r="BP335" s="18"/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8" t="str">
        <f t="shared" si="41"/>
        <v/>
      </c>
    </row>
    <row r="336" spans="1:72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845</v>
      </c>
      <c r="E336" s="159">
        <v>328</v>
      </c>
      <c r="F336" s="126" t="s">
        <v>726</v>
      </c>
      <c r="G336" s="142" t="str">
        <f>IF(D336="","*",VLOOKUP(F336,BS_ATIVIDADE[],3,FALSE))</f>
        <v>MODERNIZAÇÃO</v>
      </c>
      <c r="H336" s="106" t="s">
        <v>593</v>
      </c>
      <c r="I336" s="106" t="s">
        <v>593</v>
      </c>
      <c r="J336" s="105">
        <v>92</v>
      </c>
      <c r="K336" s="105">
        <v>78.8</v>
      </c>
      <c r="L336" s="105" t="s">
        <v>593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1143</v>
      </c>
      <c r="W336" s="151" t="s">
        <v>1055</v>
      </c>
      <c r="X336" s="104" t="s">
        <v>416</v>
      </c>
      <c r="Y336" s="129" t="s">
        <v>420</v>
      </c>
      <c r="Z336" s="104"/>
      <c r="AA336" s="105" t="s">
        <v>593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1473</v>
      </c>
      <c r="BK336" s="18"/>
      <c r="BL336" s="16"/>
      <c r="BM336" s="130"/>
      <c r="BN336" s="130"/>
      <c r="BO336" s="130"/>
      <c r="BP336" s="18"/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8" t="str">
        <f t="shared" si="41"/>
        <v/>
      </c>
    </row>
    <row r="337" spans="1:72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8" t="str">
        <f t="shared" si="41"/>
        <v/>
      </c>
    </row>
    <row r="338" spans="1:72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828</v>
      </c>
      <c r="E338" s="159">
        <v>332</v>
      </c>
      <c r="F338" s="126" t="s">
        <v>607</v>
      </c>
      <c r="G338" s="142" t="str">
        <f>IF(D338="","*",VLOOKUP(F338,BS_ATIVIDADE[],3,FALSE))</f>
        <v>OUTROS</v>
      </c>
      <c r="H338" s="106" t="s">
        <v>1149</v>
      </c>
      <c r="I338" s="106" t="s">
        <v>1149</v>
      </c>
      <c r="J338" s="105">
        <v>92</v>
      </c>
      <c r="K338" s="105">
        <v>83.7</v>
      </c>
      <c r="L338" s="105" t="s">
        <v>593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2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1104</v>
      </c>
      <c r="W338" s="151" t="s">
        <v>1105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4">
        <f t="shared" si="36"/>
        <v>4.1666666666666685E-2</v>
      </c>
      <c r="AZ338" s="153"/>
      <c r="BA338" s="109"/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1</v>
      </c>
      <c r="BI338" s="17"/>
      <c r="BJ338" s="17" t="s">
        <v>1485</v>
      </c>
      <c r="BK338" s="18"/>
      <c r="BL338" s="16"/>
      <c r="BM338" s="130"/>
      <c r="BN338" s="130"/>
      <c r="BO338" s="130"/>
      <c r="BP338" s="18"/>
      <c r="BQ338" s="12" t="str">
        <f t="shared" si="38"/>
        <v>Produção</v>
      </c>
      <c r="BR338" s="19">
        <f t="shared" si="39"/>
        <v>1.0000000000000004</v>
      </c>
      <c r="BS338" s="19">
        <f t="shared" si="40"/>
        <v>0</v>
      </c>
      <c r="BT338" s="8" t="str">
        <f t="shared" si="41"/>
        <v/>
      </c>
    </row>
    <row r="339" spans="1:72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853</v>
      </c>
      <c r="E339" s="159">
        <v>332</v>
      </c>
      <c r="F339" s="126" t="s">
        <v>782</v>
      </c>
      <c r="G339" s="142" t="str">
        <f>IF(D339="","*",VLOOKUP(F339,BS_ATIVIDADE[],3,FALSE))</f>
        <v>TRILHO - SUBSTITUIÇÂO</v>
      </c>
      <c r="H339" s="106" t="s">
        <v>593</v>
      </c>
      <c r="I339" s="106" t="s">
        <v>593</v>
      </c>
      <c r="J339" s="105">
        <v>92</v>
      </c>
      <c r="K339" s="105">
        <v>87.25</v>
      </c>
      <c r="L339" s="105" t="s">
        <v>593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1104</v>
      </c>
      <c r="W339" s="151" t="s">
        <v>1486</v>
      </c>
      <c r="X339" s="104" t="s">
        <v>416</v>
      </c>
      <c r="Y339" s="129" t="s">
        <v>420</v>
      </c>
      <c r="Z339" s="104"/>
      <c r="AA339" s="105" t="s">
        <v>593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4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1473</v>
      </c>
      <c r="BK339" s="18"/>
      <c r="BL339" s="16"/>
      <c r="BM339" s="130"/>
      <c r="BN339" s="130"/>
      <c r="BO339" s="130"/>
      <c r="BP339" s="18"/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8" t="str">
        <f t="shared" si="41"/>
        <v/>
      </c>
    </row>
    <row r="340" spans="1:72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893</v>
      </c>
      <c r="E340" s="159">
        <v>334</v>
      </c>
      <c r="F340" s="126" t="s">
        <v>782</v>
      </c>
      <c r="G340" s="142" t="str">
        <f>IF(D340="","*",VLOOKUP(F340,BS_ATIVIDADE[],3,FALSE))</f>
        <v>TRILHO - SUBSTITUIÇÂO</v>
      </c>
      <c r="H340" s="106" t="s">
        <v>593</v>
      </c>
      <c r="I340" s="106" t="s">
        <v>593</v>
      </c>
      <c r="J340" s="105">
        <v>92</v>
      </c>
      <c r="K340" s="105">
        <v>87.25</v>
      </c>
      <c r="L340" s="105" t="s">
        <v>593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1104</v>
      </c>
      <c r="W340" s="151" t="s">
        <v>1486</v>
      </c>
      <c r="X340" s="104" t="s">
        <v>416</v>
      </c>
      <c r="Y340" s="129" t="s">
        <v>420</v>
      </c>
      <c r="Z340" s="104"/>
      <c r="AA340" s="105" t="s">
        <v>593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1473</v>
      </c>
      <c r="BK340" s="18"/>
      <c r="BL340" s="16"/>
      <c r="BM340" s="130"/>
      <c r="BN340" s="130"/>
      <c r="BO340" s="130"/>
      <c r="BP340" s="18"/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8" t="str">
        <f t="shared" si="41"/>
        <v/>
      </c>
    </row>
    <row r="341" spans="1:72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913</v>
      </c>
      <c r="E341" s="159">
        <v>335</v>
      </c>
      <c r="F341" s="126" t="s">
        <v>782</v>
      </c>
      <c r="G341" s="142" t="str">
        <f>IF(D341="","*",VLOOKUP(F341,BS_ATIVIDADE[],3,FALSE))</f>
        <v>TRILHO - SUBSTITUIÇÂO</v>
      </c>
      <c r="H341" s="106" t="s">
        <v>593</v>
      </c>
      <c r="I341" s="106" t="s">
        <v>593</v>
      </c>
      <c r="J341" s="105">
        <v>92</v>
      </c>
      <c r="K341" s="105">
        <v>87.25</v>
      </c>
      <c r="L341" s="105" t="s">
        <v>593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1104</v>
      </c>
      <c r="W341" s="151" t="s">
        <v>1486</v>
      </c>
      <c r="X341" s="104" t="s">
        <v>416</v>
      </c>
      <c r="Y341" s="129" t="s">
        <v>420</v>
      </c>
      <c r="Z341" s="104"/>
      <c r="AA341" s="105" t="s">
        <v>593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4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1473</v>
      </c>
      <c r="BK341" s="18"/>
      <c r="BL341" s="16"/>
      <c r="BM341" s="130"/>
      <c r="BN341" s="130"/>
      <c r="BO341" s="130"/>
      <c r="BP341" s="18"/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8" t="str">
        <f t="shared" si="41"/>
        <v/>
      </c>
    </row>
    <row r="342" spans="1:72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8" t="str">
        <f t="shared" si="41"/>
        <v/>
      </c>
    </row>
    <row r="343" spans="1:72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635</v>
      </c>
      <c r="E343" s="159">
        <v>61</v>
      </c>
      <c r="F343" s="126" t="s">
        <v>583</v>
      </c>
      <c r="G343" s="142" t="str">
        <f>IF(D343="","*",VLOOKUP(F343,BS_ATIVIDADE[],3,FALSE))</f>
        <v>OUTROS</v>
      </c>
      <c r="H343" s="106" t="s">
        <v>593</v>
      </c>
      <c r="I343" s="106" t="s">
        <v>593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1154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1143</v>
      </c>
      <c r="W343" s="151" t="s">
        <v>1487</v>
      </c>
      <c r="X343" s="104" t="s">
        <v>416</v>
      </c>
      <c r="Y343" s="129" t="s">
        <v>420</v>
      </c>
      <c r="Z343" s="104"/>
      <c r="AA343" s="105" t="s">
        <v>593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4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1473</v>
      </c>
      <c r="BK343" s="18"/>
      <c r="BL343" s="16"/>
      <c r="BM343" s="130"/>
      <c r="BN343" s="130"/>
      <c r="BO343" s="130"/>
      <c r="BP343" s="18"/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8" t="str">
        <f t="shared" si="41"/>
        <v/>
      </c>
    </row>
    <row r="344" spans="1:72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594</v>
      </c>
      <c r="E344" s="159">
        <v>280</v>
      </c>
      <c r="F344" s="126" t="s">
        <v>654</v>
      </c>
      <c r="G344" s="142" t="str">
        <f>IF(D344="","*",VLOOKUP(F344,BS_ATIVIDADE[],3,FALSE))</f>
        <v>EXPANSÃO</v>
      </c>
      <c r="H344" s="106" t="s">
        <v>593</v>
      </c>
      <c r="I344" s="106" t="s">
        <v>593</v>
      </c>
      <c r="J344" s="105">
        <v>53</v>
      </c>
      <c r="K344" s="105">
        <v>108.76</v>
      </c>
      <c r="L344" s="105" t="s">
        <v>593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8.3333333333333329E-2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1113</v>
      </c>
      <c r="W344" s="151" t="s">
        <v>1055</v>
      </c>
      <c r="X344" s="104" t="s">
        <v>421</v>
      </c>
      <c r="Y344" s="129" t="s">
        <v>424</v>
      </c>
      <c r="Z344" s="104"/>
      <c r="AA344" s="105" t="s">
        <v>593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4">
        <f t="shared" si="36"/>
        <v>6.25E-2</v>
      </c>
      <c r="AZ344" s="153"/>
      <c r="BA344" s="109"/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1</v>
      </c>
      <c r="BI344" s="17"/>
      <c r="BJ344" s="17" t="s">
        <v>1488</v>
      </c>
      <c r="BK344" s="18"/>
      <c r="BL344" s="16"/>
      <c r="BM344" s="130"/>
      <c r="BN344" s="130"/>
      <c r="BO344" s="130"/>
      <c r="BP344" s="18"/>
      <c r="BQ344" s="12" t="str">
        <f t="shared" si="38"/>
        <v>Produção e Intervalo</v>
      </c>
      <c r="BR344" s="19">
        <f t="shared" si="39"/>
        <v>0.75</v>
      </c>
      <c r="BS344" s="19">
        <f t="shared" si="40"/>
        <v>0</v>
      </c>
      <c r="BT344" s="8" t="str">
        <f t="shared" si="41"/>
        <v/>
      </c>
    </row>
    <row r="345" spans="1:72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927</v>
      </c>
      <c r="E345" s="159">
        <v>338</v>
      </c>
      <c r="F345" s="126" t="s">
        <v>669</v>
      </c>
      <c r="G345" s="142" t="str">
        <f>IF(D345="","*",VLOOKUP(F345,BS_ATIVIDADE[],3,FALSE))</f>
        <v>JIC</v>
      </c>
      <c r="H345" s="106" t="s">
        <v>593</v>
      </c>
      <c r="I345" s="106" t="s">
        <v>593</v>
      </c>
      <c r="J345" s="105">
        <v>53</v>
      </c>
      <c r="K345" s="105">
        <v>116.81</v>
      </c>
      <c r="L345" s="105" t="s">
        <v>593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1104</v>
      </c>
      <c r="W345" s="151" t="s">
        <v>1489</v>
      </c>
      <c r="X345" s="104" t="s">
        <v>421</v>
      </c>
      <c r="Y345" s="129" t="s">
        <v>424</v>
      </c>
      <c r="Z345" s="104"/>
      <c r="AA345" s="105" t="s">
        <v>593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/>
      <c r="AS345" s="108"/>
      <c r="AT345" s="108"/>
      <c r="AU345" s="136"/>
      <c r="AV345" s="136"/>
      <c r="AW345" s="14"/>
      <c r="AX345" s="14"/>
      <c r="AY345" s="164">
        <f t="shared" si="36"/>
        <v>0</v>
      </c>
      <c r="AZ345" s="153"/>
      <c r="BA345" s="109"/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/>
      <c r="BI345" s="17"/>
      <c r="BJ345" s="17" t="s">
        <v>1080</v>
      </c>
      <c r="BK345" s="18"/>
      <c r="BL345" s="16"/>
      <c r="BM345" s="130"/>
      <c r="BN345" s="130"/>
      <c r="BO345" s="130"/>
      <c r="BP345" s="18"/>
      <c r="BQ345" s="12" t="str">
        <f t="shared" si="38"/>
        <v>Produção e Intervalo</v>
      </c>
      <c r="BR345" s="19">
        <f t="shared" si="39"/>
        <v>0</v>
      </c>
      <c r="BS345" s="19">
        <f t="shared" si="40"/>
        <v>0</v>
      </c>
      <c r="BT345" s="8" t="str">
        <f t="shared" si="41"/>
        <v/>
      </c>
    </row>
    <row r="346" spans="1:72">
      <c r="A346" s="47" t="str">
        <f t="shared" si="37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6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8"/>
        <v>Aderente</v>
      </c>
      <c r="BR346" s="19" t="str">
        <f t="shared" si="39"/>
        <v>*</v>
      </c>
      <c r="BS346" s="19" t="str">
        <f t="shared" si="40"/>
        <v>*</v>
      </c>
      <c r="BT346" s="8" t="str">
        <f t="shared" si="41"/>
        <v/>
      </c>
    </row>
    <row r="347" spans="1:72">
      <c r="A347" s="47" t="str">
        <f t="shared" si="37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6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8"/>
        <v>Aderente</v>
      </c>
      <c r="BR347" s="19" t="str">
        <f t="shared" si="39"/>
        <v>*</v>
      </c>
      <c r="BS347" s="19" t="str">
        <f t="shared" si="40"/>
        <v>*</v>
      </c>
      <c r="BT347" s="8" t="str">
        <f t="shared" si="41"/>
        <v/>
      </c>
    </row>
    <row r="348" spans="1:72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8" t="str">
        <f t="shared" si="41"/>
        <v/>
      </c>
    </row>
    <row r="349" spans="1:72">
      <c r="A349" s="47" t="str">
        <f t="shared" si="37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6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8"/>
        <v>Aderente</v>
      </c>
      <c r="BR349" s="19" t="str">
        <f t="shared" si="39"/>
        <v>*</v>
      </c>
      <c r="BS349" s="19" t="str">
        <f t="shared" si="40"/>
        <v>*</v>
      </c>
      <c r="BT349" s="8" t="str">
        <f t="shared" si="41"/>
        <v/>
      </c>
    </row>
    <row r="350" spans="1:72">
      <c r="A350" s="47" t="str">
        <f t="shared" si="37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6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8"/>
        <v>Aderente</v>
      </c>
      <c r="BR350" s="19" t="str">
        <f t="shared" si="39"/>
        <v>*</v>
      </c>
      <c r="BS350" s="19" t="str">
        <f t="shared" si="40"/>
        <v>*</v>
      </c>
      <c r="BT350" s="8" t="str">
        <f t="shared" si="41"/>
        <v/>
      </c>
    </row>
    <row r="351" spans="1:72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8" t="str">
        <f t="shared" si="41"/>
        <v/>
      </c>
    </row>
    <row r="352" spans="1:72">
      <c r="A352" s="47" t="str">
        <f t="shared" si="37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6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8"/>
        <v>Aderente</v>
      </c>
      <c r="BR352" s="19" t="str">
        <f t="shared" si="39"/>
        <v>*</v>
      </c>
      <c r="BS352" s="19" t="str">
        <f t="shared" si="40"/>
        <v>*</v>
      </c>
      <c r="BT352" s="8" t="str">
        <f t="shared" si="41"/>
        <v/>
      </c>
    </row>
    <row r="353" spans="1:72">
      <c r="A353" s="47" t="str">
        <f t="shared" si="37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6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8"/>
        <v>Aderente</v>
      </c>
      <c r="BR353" s="19" t="str">
        <f t="shared" si="39"/>
        <v>*</v>
      </c>
      <c r="BS353" s="19" t="str">
        <f t="shared" si="40"/>
        <v>*</v>
      </c>
      <c r="BT353" s="8" t="str">
        <f t="shared" si="41"/>
        <v/>
      </c>
    </row>
    <row r="354" spans="1:72">
      <c r="A354" s="47" t="str">
        <f t="shared" si="37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6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8"/>
        <v>Aderente</v>
      </c>
      <c r="BR354" s="19" t="str">
        <f t="shared" si="39"/>
        <v>*</v>
      </c>
      <c r="BS354" s="19" t="str">
        <f t="shared" si="40"/>
        <v>*</v>
      </c>
      <c r="BT354" s="8" t="str">
        <f t="shared" si="41"/>
        <v/>
      </c>
    </row>
    <row r="355" spans="1:72">
      <c r="A355" s="47" t="str">
        <f t="shared" si="37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6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8" t="str">
        <f t="shared" si="41"/>
        <v/>
      </c>
    </row>
    <row r="356" spans="1:72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8" t="str">
        <f t="shared" si="41"/>
        <v/>
      </c>
    </row>
    <row r="357" spans="1:72">
      <c r="A357" s="47" t="str">
        <f t="shared" si="37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6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8"/>
        <v>Aderente</v>
      </c>
      <c r="BR357" s="19" t="str">
        <f t="shared" si="39"/>
        <v>*</v>
      </c>
      <c r="BS357" s="19" t="str">
        <f t="shared" si="40"/>
        <v>*</v>
      </c>
      <c r="BT357" s="8" t="str">
        <f t="shared" si="41"/>
        <v/>
      </c>
    </row>
    <row r="358" spans="1:72">
      <c r="A358" s="47" t="str">
        <f t="shared" si="37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6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8"/>
        <v>Aderente</v>
      </c>
      <c r="BR358" s="19" t="str">
        <f t="shared" si="39"/>
        <v>*</v>
      </c>
      <c r="BS358" s="19" t="str">
        <f t="shared" si="40"/>
        <v>*</v>
      </c>
      <c r="BT358" s="8" t="str">
        <f t="shared" si="41"/>
        <v/>
      </c>
    </row>
    <row r="359" spans="1:72">
      <c r="A359" s="47" t="str">
        <f t="shared" si="37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6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8"/>
        <v>Aderente</v>
      </c>
      <c r="BR359" s="19" t="str">
        <f t="shared" si="39"/>
        <v>*</v>
      </c>
      <c r="BS359" s="19" t="str">
        <f t="shared" si="40"/>
        <v>*</v>
      </c>
      <c r="BT359" s="8" t="str">
        <f t="shared" si="41"/>
        <v/>
      </c>
    </row>
    <row r="360" spans="1:72">
      <c r="A360" s="47" t="str">
        <f t="shared" si="37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6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8"/>
        <v>Aderente</v>
      </c>
      <c r="BR360" s="19" t="str">
        <f t="shared" si="39"/>
        <v>*</v>
      </c>
      <c r="BS360" s="19" t="str">
        <f t="shared" si="40"/>
        <v>*</v>
      </c>
      <c r="BT360" s="8" t="str">
        <f t="shared" si="41"/>
        <v/>
      </c>
    </row>
    <row r="361" spans="1:72">
      <c r="A361" s="47" t="str">
        <f t="shared" si="37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6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8"/>
        <v>Aderente</v>
      </c>
      <c r="BR361" s="19" t="str">
        <f t="shared" si="39"/>
        <v>*</v>
      </c>
      <c r="BS361" s="19" t="str">
        <f t="shared" si="40"/>
        <v>*</v>
      </c>
      <c r="BT361" s="8" t="str">
        <f t="shared" si="41"/>
        <v/>
      </c>
    </row>
    <row r="362" spans="1:72">
      <c r="A362" s="47" t="str">
        <f t="shared" si="37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6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8"/>
        <v>Aderente</v>
      </c>
      <c r="BR362" s="19" t="str">
        <f t="shared" si="39"/>
        <v>*</v>
      </c>
      <c r="BS362" s="19" t="str">
        <f t="shared" si="40"/>
        <v>*</v>
      </c>
      <c r="BT362" s="8" t="str">
        <f t="shared" si="41"/>
        <v/>
      </c>
    </row>
    <row r="363" spans="1:72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8" t="str">
        <f t="shared" si="41"/>
        <v/>
      </c>
    </row>
    <row r="364" spans="1:72">
      <c r="A364" s="47" t="str">
        <f t="shared" si="37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6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8"/>
        <v>Aderente</v>
      </c>
      <c r="BR364" s="19" t="str">
        <f t="shared" si="39"/>
        <v>*</v>
      </c>
      <c r="BS364" s="19" t="str">
        <f t="shared" si="40"/>
        <v>*</v>
      </c>
      <c r="BT364" s="8" t="str">
        <f t="shared" si="41"/>
        <v/>
      </c>
    </row>
    <row r="365" spans="1:72">
      <c r="A365" s="47" t="str">
        <f t="shared" si="37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6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8"/>
        <v>Aderente</v>
      </c>
      <c r="BR365" s="19" t="str">
        <f t="shared" si="39"/>
        <v>*</v>
      </c>
      <c r="BS365" s="19" t="str">
        <f t="shared" si="40"/>
        <v>*</v>
      </c>
      <c r="BT365" s="8" t="str">
        <f t="shared" si="41"/>
        <v/>
      </c>
    </row>
    <row r="366" spans="1:72">
      <c r="A366" s="47" t="str">
        <f t="shared" si="37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6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8"/>
        <v>Aderente</v>
      </c>
      <c r="BR366" s="19" t="str">
        <f t="shared" si="39"/>
        <v>*</v>
      </c>
      <c r="BS366" s="19" t="str">
        <f t="shared" si="40"/>
        <v>*</v>
      </c>
      <c r="BT366" s="8" t="str">
        <f t="shared" si="41"/>
        <v/>
      </c>
    </row>
    <row r="367" spans="1:72">
      <c r="A367" s="47" t="str">
        <f t="shared" si="37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6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8"/>
        <v>Aderente</v>
      </c>
      <c r="BR367" s="19" t="str">
        <f t="shared" si="39"/>
        <v>*</v>
      </c>
      <c r="BS367" s="19" t="str">
        <f t="shared" si="40"/>
        <v>*</v>
      </c>
      <c r="BT367" s="8" t="str">
        <f t="shared" si="41"/>
        <v/>
      </c>
    </row>
    <row r="368" spans="1:72">
      <c r="A368" s="47" t="str">
        <f t="shared" si="37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6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8"/>
        <v>Aderente</v>
      </c>
      <c r="BR368" s="19" t="str">
        <f t="shared" si="39"/>
        <v>*</v>
      </c>
      <c r="BS368" s="19" t="str">
        <f t="shared" si="40"/>
        <v>*</v>
      </c>
      <c r="BT368" s="8" t="str">
        <f t="shared" si="41"/>
        <v/>
      </c>
    </row>
    <row r="369" spans="1:72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8" t="str">
        <f t="shared" si="41"/>
        <v/>
      </c>
    </row>
    <row r="370" spans="1:72">
      <c r="A370" s="47" t="str">
        <f t="shared" si="37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6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8"/>
        <v>Aderente</v>
      </c>
      <c r="BR370" s="19" t="str">
        <f t="shared" si="39"/>
        <v>*</v>
      </c>
      <c r="BS370" s="19" t="str">
        <f t="shared" si="40"/>
        <v>*</v>
      </c>
      <c r="BT370" s="8" t="str">
        <f t="shared" si="41"/>
        <v/>
      </c>
    </row>
    <row r="371" spans="1:72">
      <c r="A371" s="47" t="str">
        <f t="shared" si="37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6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8"/>
        <v>Aderente</v>
      </c>
      <c r="BR371" s="19" t="str">
        <f t="shared" si="39"/>
        <v>*</v>
      </c>
      <c r="BS371" s="19" t="str">
        <f t="shared" si="40"/>
        <v>*</v>
      </c>
      <c r="BT371" s="8" t="str">
        <f t="shared" si="41"/>
        <v/>
      </c>
    </row>
    <row r="372" spans="1:72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8" t="str">
        <f t="shared" si="41"/>
        <v/>
      </c>
    </row>
    <row r="373" spans="1:72">
      <c r="A373" s="47" t="str">
        <f t="shared" si="37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6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8"/>
        <v>Aderente</v>
      </c>
      <c r="BR373" s="19" t="str">
        <f t="shared" si="39"/>
        <v>*</v>
      </c>
      <c r="BS373" s="19" t="str">
        <f t="shared" si="40"/>
        <v>*</v>
      </c>
      <c r="BT373" s="8" t="str">
        <f t="shared" si="41"/>
        <v/>
      </c>
    </row>
    <row r="374" spans="1:72">
      <c r="A374" s="47" t="str">
        <f t="shared" si="37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6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8"/>
        <v>Aderente</v>
      </c>
      <c r="BR374" s="19" t="str">
        <f t="shared" si="39"/>
        <v>*</v>
      </c>
      <c r="BS374" s="19" t="str">
        <f t="shared" si="40"/>
        <v>*</v>
      </c>
      <c r="BT374" s="8" t="str">
        <f t="shared" si="41"/>
        <v/>
      </c>
    </row>
    <row r="375" spans="1:72">
      <c r="A375" s="47" t="str">
        <f t="shared" si="37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6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8"/>
        <v>Aderente</v>
      </c>
      <c r="BR375" s="19" t="str">
        <f t="shared" si="39"/>
        <v>*</v>
      </c>
      <c r="BS375" s="19" t="str">
        <f t="shared" si="40"/>
        <v>*</v>
      </c>
      <c r="BT375" s="8" t="str">
        <f t="shared" si="41"/>
        <v/>
      </c>
    </row>
    <row r="376" spans="1:72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8" t="str">
        <f t="shared" si="41"/>
        <v/>
      </c>
    </row>
    <row r="377" spans="1:72">
      <c r="A377" s="47" t="str">
        <f t="shared" si="37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6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8"/>
        <v>Aderente</v>
      </c>
      <c r="BR377" s="19" t="str">
        <f t="shared" si="39"/>
        <v>*</v>
      </c>
      <c r="BS377" s="19" t="str">
        <f t="shared" si="40"/>
        <v>*</v>
      </c>
      <c r="BT377" s="8" t="str">
        <f t="shared" si="41"/>
        <v/>
      </c>
    </row>
    <row r="378" spans="1:72">
      <c r="A378" s="47" t="str">
        <f t="shared" si="37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6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8"/>
        <v>Aderente</v>
      </c>
      <c r="BR378" s="19" t="str">
        <f t="shared" si="39"/>
        <v>*</v>
      </c>
      <c r="BS378" s="19" t="str">
        <f t="shared" si="40"/>
        <v>*</v>
      </c>
      <c r="BT378" s="8" t="str">
        <f t="shared" si="41"/>
        <v/>
      </c>
    </row>
    <row r="379" spans="1:72">
      <c r="A379" s="47" t="str">
        <f t="shared" si="37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6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8"/>
        <v>Aderente</v>
      </c>
      <c r="BR379" s="19" t="str">
        <f t="shared" si="39"/>
        <v>*</v>
      </c>
      <c r="BS379" s="19" t="str">
        <f t="shared" si="40"/>
        <v>*</v>
      </c>
      <c r="BT379" s="8" t="str">
        <f t="shared" si="41"/>
        <v/>
      </c>
    </row>
    <row r="380" spans="1:72">
      <c r="A380" s="47" t="str">
        <f t="shared" si="37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6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8"/>
        <v>Aderente</v>
      </c>
      <c r="BR380" s="19" t="str">
        <f t="shared" si="39"/>
        <v>*</v>
      </c>
      <c r="BS380" s="19" t="str">
        <f t="shared" si="40"/>
        <v>*</v>
      </c>
      <c r="BT380" s="8" t="str">
        <f t="shared" si="41"/>
        <v/>
      </c>
    </row>
    <row r="381" spans="1:72">
      <c r="A381" s="47" t="str">
        <f t="shared" si="37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6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8"/>
        <v>Aderente</v>
      </c>
      <c r="BR381" s="19" t="str">
        <f t="shared" si="39"/>
        <v>*</v>
      </c>
      <c r="BS381" s="19" t="str">
        <f t="shared" si="40"/>
        <v>*</v>
      </c>
      <c r="BT381" s="8" t="str">
        <f t="shared" si="41"/>
        <v/>
      </c>
    </row>
    <row r="382" spans="1:72">
      <c r="A382" s="47" t="str">
        <f t="shared" si="37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6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8"/>
        <v>Aderente</v>
      </c>
      <c r="BR382" s="19" t="str">
        <f t="shared" si="39"/>
        <v>*</v>
      </c>
      <c r="BS382" s="19" t="str">
        <f t="shared" si="40"/>
        <v>*</v>
      </c>
      <c r="BT382" s="8" t="str">
        <f t="shared" si="41"/>
        <v/>
      </c>
    </row>
    <row r="383" spans="1:72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8" t="str">
        <f t="shared" si="41"/>
        <v/>
      </c>
    </row>
    <row r="384" spans="1:72">
      <c r="A384" s="47" t="str">
        <f t="shared" si="37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6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8"/>
        <v>Aderente</v>
      </c>
      <c r="BR384" s="19" t="str">
        <f t="shared" si="39"/>
        <v>*</v>
      </c>
      <c r="BS384" s="19" t="str">
        <f t="shared" si="40"/>
        <v>*</v>
      </c>
      <c r="BT384" s="8" t="str">
        <f t="shared" si="41"/>
        <v/>
      </c>
    </row>
    <row r="385" spans="1:72">
      <c r="A385" s="47" t="str">
        <f t="shared" si="37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6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8"/>
        <v>Aderente</v>
      </c>
      <c r="BR385" s="19" t="str">
        <f t="shared" si="39"/>
        <v>*</v>
      </c>
      <c r="BS385" s="19" t="str">
        <f t="shared" si="40"/>
        <v>*</v>
      </c>
      <c r="BT385" s="8" t="str">
        <f t="shared" si="41"/>
        <v/>
      </c>
    </row>
    <row r="386" spans="1:72">
      <c r="A386" s="47" t="str">
        <f t="shared" si="37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6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8"/>
        <v>Aderente</v>
      </c>
      <c r="BR386" s="19" t="str">
        <f t="shared" si="39"/>
        <v>*</v>
      </c>
      <c r="BS386" s="19" t="str">
        <f t="shared" si="40"/>
        <v>*</v>
      </c>
      <c r="BT386" s="8" t="str">
        <f t="shared" si="41"/>
        <v/>
      </c>
    </row>
    <row r="387" spans="1:72">
      <c r="A387" s="47" t="str">
        <f t="shared" si="37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6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8"/>
        <v>Aderente</v>
      </c>
      <c r="BR387" s="19" t="str">
        <f t="shared" si="39"/>
        <v>*</v>
      </c>
      <c r="BS387" s="19" t="str">
        <f t="shared" si="40"/>
        <v>*</v>
      </c>
      <c r="BT387" s="8" t="str">
        <f t="shared" si="41"/>
        <v/>
      </c>
    </row>
    <row r="388" spans="1:72">
      <c r="A388" s="47" t="str">
        <f t="shared" si="37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6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8"/>
        <v>Aderente</v>
      </c>
      <c r="BR388" s="19" t="str">
        <f t="shared" si="39"/>
        <v>*</v>
      </c>
      <c r="BS388" s="19" t="str">
        <f t="shared" si="40"/>
        <v>*</v>
      </c>
      <c r="BT388" s="8" t="str">
        <f t="shared" si="41"/>
        <v/>
      </c>
    </row>
    <row r="389" spans="1:72">
      <c r="A389" s="47" t="str">
        <f t="shared" si="37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6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8"/>
        <v>Aderente</v>
      </c>
      <c r="BR389" s="19" t="str">
        <f t="shared" si="39"/>
        <v>*</v>
      </c>
      <c r="BS389" s="19" t="str">
        <f t="shared" si="40"/>
        <v>*</v>
      </c>
      <c r="BT389" s="8" t="str">
        <f t="shared" si="41"/>
        <v/>
      </c>
    </row>
    <row r="390" spans="1:72">
      <c r="A390" s="47" t="str">
        <f t="shared" si="37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6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8"/>
        <v>Aderente</v>
      </c>
      <c r="BR390" s="19" t="str">
        <f t="shared" si="39"/>
        <v>*</v>
      </c>
      <c r="BS390" s="19" t="str">
        <f t="shared" si="40"/>
        <v>*</v>
      </c>
      <c r="BT390" s="8" t="str">
        <f t="shared" si="41"/>
        <v/>
      </c>
    </row>
    <row r="391" spans="1:72">
      <c r="A391" s="47" t="str">
        <f t="shared" si="37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42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8"/>
        <v>Aderente</v>
      </c>
      <c r="BR391" s="19" t="str">
        <f t="shared" si="39"/>
        <v>*</v>
      </c>
      <c r="BS391" s="19" t="str">
        <f t="shared" si="40"/>
        <v>*</v>
      </c>
      <c r="BT391" s="8" t="str">
        <f t="shared" si="41"/>
        <v/>
      </c>
    </row>
    <row r="392" spans="1:72">
      <c r="A392" s="47" t="str">
        <f t="shared" ref="A392:A455" si="43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42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4">IF(AND(BR392&lt;1,BS392&lt;1),"Produção e Intervalo",IF(BR392&lt;1,"Intervalo",IF(BS392&lt;1,"Produção","Aderente")))</f>
        <v>Aderente</v>
      </c>
      <c r="BR392" s="19" t="str">
        <f t="shared" ref="BR392:BR455" si="45">IF(OR(B392="",F392=""),"*",AY392/P392)</f>
        <v>*</v>
      </c>
      <c r="BS392" s="19" t="str">
        <f t="shared" ref="BS392:BS455" si="46">IF(OR(B392="",F392=""),"*",BA392/Q392)</f>
        <v>*</v>
      </c>
      <c r="BT392" s="8" t="str">
        <f t="shared" ref="BT392:BT455" si="47">IF(BN392="","",SUBSTITUTE(BM392," ","")&amp;SUBSTITUTE(BN392," ",""))</f>
        <v/>
      </c>
    </row>
    <row r="393" spans="1:72">
      <c r="A393" s="47" t="str">
        <f t="shared" si="43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42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4"/>
        <v>Aderente</v>
      </c>
      <c r="BR393" s="19" t="str">
        <f t="shared" si="45"/>
        <v>*</v>
      </c>
      <c r="BS393" s="19" t="str">
        <f t="shared" si="46"/>
        <v>*</v>
      </c>
      <c r="BT393" s="8" t="str">
        <f t="shared" si="47"/>
        <v/>
      </c>
    </row>
    <row r="394" spans="1:72">
      <c r="A394" s="47" t="str">
        <f t="shared" si="43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42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4"/>
        <v>Aderente</v>
      </c>
      <c r="BR394" s="19" t="str">
        <f t="shared" si="45"/>
        <v>*</v>
      </c>
      <c r="BS394" s="19" t="str">
        <f t="shared" si="46"/>
        <v>*</v>
      </c>
      <c r="BT394" s="8" t="str">
        <f t="shared" si="47"/>
        <v/>
      </c>
    </row>
    <row r="395" spans="1:72">
      <c r="A395" s="47" t="str">
        <f t="shared" si="43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42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4"/>
        <v>Aderente</v>
      </c>
      <c r="BR395" s="19" t="str">
        <f t="shared" si="45"/>
        <v>*</v>
      </c>
      <c r="BS395" s="19" t="str">
        <f t="shared" si="46"/>
        <v>*</v>
      </c>
      <c r="BT395" s="8" t="str">
        <f t="shared" si="47"/>
        <v/>
      </c>
    </row>
    <row r="396" spans="1:72">
      <c r="A396" s="47" t="str">
        <f t="shared" si="43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42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4"/>
        <v>Aderente</v>
      </c>
      <c r="BR396" s="19" t="str">
        <f t="shared" si="45"/>
        <v>*</v>
      </c>
      <c r="BS396" s="19" t="str">
        <f t="shared" si="46"/>
        <v>*</v>
      </c>
      <c r="BT396" s="8" t="str">
        <f t="shared" si="47"/>
        <v/>
      </c>
    </row>
    <row r="397" spans="1:72">
      <c r="A397" s="47" t="str">
        <f t="shared" si="43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42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4"/>
        <v>Aderente</v>
      </c>
      <c r="BR397" s="19" t="str">
        <f t="shared" si="45"/>
        <v>*</v>
      </c>
      <c r="BS397" s="19" t="str">
        <f t="shared" si="46"/>
        <v>*</v>
      </c>
      <c r="BT397" s="8" t="str">
        <f t="shared" si="47"/>
        <v/>
      </c>
    </row>
    <row r="398" spans="1:72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8" t="str">
        <f t="shared" si="47"/>
        <v/>
      </c>
    </row>
    <row r="399" spans="1:72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8" t="str">
        <f t="shared" si="47"/>
        <v/>
      </c>
    </row>
    <row r="400" spans="1:72">
      <c r="A400" s="47" t="str">
        <f t="shared" si="43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42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Aderente</v>
      </c>
      <c r="BR400" s="19" t="str">
        <f t="shared" si="45"/>
        <v>*</v>
      </c>
      <c r="BS400" s="19" t="str">
        <f t="shared" si="46"/>
        <v>*</v>
      </c>
      <c r="BT400" s="8" t="str">
        <f t="shared" si="47"/>
        <v/>
      </c>
    </row>
    <row r="401" spans="1:72">
      <c r="A401" s="47" t="str">
        <f t="shared" si="43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42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Aderente</v>
      </c>
      <c r="BR401" s="19" t="str">
        <f t="shared" si="45"/>
        <v>*</v>
      </c>
      <c r="BS401" s="19" t="str">
        <f t="shared" si="46"/>
        <v>*</v>
      </c>
      <c r="BT401" s="8" t="str">
        <f t="shared" si="47"/>
        <v/>
      </c>
    </row>
    <row r="402" spans="1:72">
      <c r="A402" s="47" t="str">
        <f t="shared" si="43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42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Aderente</v>
      </c>
      <c r="BR402" s="19" t="str">
        <f t="shared" si="45"/>
        <v>*</v>
      </c>
      <c r="BS402" s="19" t="str">
        <f t="shared" si="46"/>
        <v>*</v>
      </c>
      <c r="BT402" s="8" t="str">
        <f t="shared" si="47"/>
        <v/>
      </c>
    </row>
    <row r="403" spans="1:72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8" t="str">
        <f t="shared" si="47"/>
        <v/>
      </c>
    </row>
    <row r="404" spans="1:72">
      <c r="A404" s="47" t="str">
        <f t="shared" si="43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42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Aderente</v>
      </c>
      <c r="BR404" s="19" t="str">
        <f t="shared" si="45"/>
        <v>*</v>
      </c>
      <c r="BS404" s="19" t="str">
        <f t="shared" si="46"/>
        <v>*</v>
      </c>
      <c r="BT404" s="8" t="str">
        <f t="shared" si="47"/>
        <v/>
      </c>
    </row>
    <row r="405" spans="1:72">
      <c r="A405" s="47" t="str">
        <f t="shared" si="43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42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Aderente</v>
      </c>
      <c r="BR405" s="19" t="str">
        <f t="shared" si="45"/>
        <v>*</v>
      </c>
      <c r="BS405" s="19" t="str">
        <f t="shared" si="46"/>
        <v>*</v>
      </c>
      <c r="BT405" s="8" t="str">
        <f t="shared" si="47"/>
        <v/>
      </c>
    </row>
    <row r="406" spans="1:72">
      <c r="A406" s="47" t="str">
        <f t="shared" si="43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42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Aderente</v>
      </c>
      <c r="BR406" s="19" t="str">
        <f t="shared" si="45"/>
        <v>*</v>
      </c>
      <c r="BS406" s="19" t="str">
        <f t="shared" si="46"/>
        <v>*</v>
      </c>
      <c r="BT406" s="8" t="str">
        <f t="shared" si="47"/>
        <v/>
      </c>
    </row>
    <row r="407" spans="1:72">
      <c r="A407" s="47" t="str">
        <f t="shared" si="43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42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Aderente</v>
      </c>
      <c r="BR407" s="19" t="str">
        <f t="shared" si="45"/>
        <v>*</v>
      </c>
      <c r="BS407" s="19" t="str">
        <f t="shared" si="46"/>
        <v>*</v>
      </c>
      <c r="BT407" s="8" t="str">
        <f t="shared" si="47"/>
        <v/>
      </c>
    </row>
    <row r="408" spans="1:72">
      <c r="A408" s="47" t="str">
        <f t="shared" si="43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42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Aderente</v>
      </c>
      <c r="BR408" s="19" t="str">
        <f t="shared" si="45"/>
        <v>*</v>
      </c>
      <c r="BS408" s="19" t="str">
        <f t="shared" si="46"/>
        <v>*</v>
      </c>
      <c r="BT408" s="8" t="str">
        <f t="shared" si="47"/>
        <v/>
      </c>
    </row>
    <row r="409" spans="1:72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8" t="str">
        <f t="shared" si="47"/>
        <v/>
      </c>
    </row>
    <row r="410" spans="1:72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8" t="str">
        <f t="shared" si="47"/>
        <v/>
      </c>
    </row>
    <row r="411" spans="1:72">
      <c r="A411" s="47" t="str">
        <f t="shared" si="43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42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Aderente</v>
      </c>
      <c r="BR411" s="19" t="str">
        <f t="shared" si="45"/>
        <v>*</v>
      </c>
      <c r="BS411" s="19" t="str">
        <f t="shared" si="46"/>
        <v>*</v>
      </c>
      <c r="BT411" s="8" t="str">
        <f t="shared" si="47"/>
        <v/>
      </c>
    </row>
    <row r="412" spans="1:72">
      <c r="A412" s="47" t="str">
        <f t="shared" si="43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42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Aderente</v>
      </c>
      <c r="BR412" s="19" t="str">
        <f t="shared" si="45"/>
        <v>*</v>
      </c>
      <c r="BS412" s="19" t="str">
        <f t="shared" si="46"/>
        <v>*</v>
      </c>
      <c r="BT412" s="8" t="str">
        <f t="shared" si="47"/>
        <v/>
      </c>
    </row>
    <row r="413" spans="1:72">
      <c r="A413" s="47" t="str">
        <f t="shared" si="43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42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Aderente</v>
      </c>
      <c r="BR413" s="19" t="str">
        <f t="shared" si="45"/>
        <v>*</v>
      </c>
      <c r="BS413" s="19" t="str">
        <f t="shared" si="46"/>
        <v>*</v>
      </c>
      <c r="BT413" s="8" t="str">
        <f t="shared" si="47"/>
        <v/>
      </c>
    </row>
    <row r="414" spans="1:72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8" t="str">
        <f t="shared" si="47"/>
        <v/>
      </c>
    </row>
    <row r="415" spans="1:72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8" t="str">
        <f t="shared" si="47"/>
        <v/>
      </c>
    </row>
    <row r="416" spans="1:72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8" t="str">
        <f t="shared" si="47"/>
        <v/>
      </c>
    </row>
    <row r="417" spans="1:72">
      <c r="A417" s="47" t="str">
        <f t="shared" si="43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42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Aderente</v>
      </c>
      <c r="BR417" s="19" t="str">
        <f t="shared" si="45"/>
        <v>*</v>
      </c>
      <c r="BS417" s="19" t="str">
        <f t="shared" si="46"/>
        <v>*</v>
      </c>
      <c r="BT417" s="8" t="str">
        <f t="shared" si="47"/>
        <v/>
      </c>
    </row>
    <row r="418" spans="1:72">
      <c r="A418" s="47" t="str">
        <f t="shared" si="43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42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Aderente</v>
      </c>
      <c r="BR418" s="19" t="str">
        <f t="shared" si="45"/>
        <v>*</v>
      </c>
      <c r="BS418" s="19" t="str">
        <f t="shared" si="46"/>
        <v>*</v>
      </c>
      <c r="BT418" s="8" t="str">
        <f t="shared" si="47"/>
        <v/>
      </c>
    </row>
    <row r="419" spans="1:72">
      <c r="A419" s="47" t="str">
        <f t="shared" si="43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42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Aderente</v>
      </c>
      <c r="BR419" s="19" t="str">
        <f t="shared" si="45"/>
        <v>*</v>
      </c>
      <c r="BS419" s="19" t="str">
        <f t="shared" si="46"/>
        <v>*</v>
      </c>
      <c r="BT419" s="8" t="str">
        <f t="shared" si="47"/>
        <v/>
      </c>
    </row>
    <row r="420" spans="1:72">
      <c r="A420" s="47" t="str">
        <f t="shared" si="43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42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Aderente</v>
      </c>
      <c r="BR420" s="19" t="str">
        <f t="shared" si="45"/>
        <v>*</v>
      </c>
      <c r="BS420" s="19" t="str">
        <f t="shared" si="46"/>
        <v>*</v>
      </c>
      <c r="BT420" s="8" t="str">
        <f t="shared" si="47"/>
        <v/>
      </c>
    </row>
    <row r="421" spans="1:72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8" t="str">
        <f t="shared" si="47"/>
        <v/>
      </c>
    </row>
    <row r="422" spans="1:72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8" t="str">
        <f t="shared" si="47"/>
        <v/>
      </c>
    </row>
    <row r="423" spans="1:72">
      <c r="A423" s="47" t="str">
        <f t="shared" si="43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42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Aderente</v>
      </c>
      <c r="BR423" s="19" t="str">
        <f t="shared" si="45"/>
        <v>*</v>
      </c>
      <c r="BS423" s="19" t="str">
        <f t="shared" si="46"/>
        <v>*</v>
      </c>
      <c r="BT423" s="8" t="str">
        <f t="shared" si="47"/>
        <v/>
      </c>
    </row>
    <row r="424" spans="1:72">
      <c r="A424" s="47" t="str">
        <f t="shared" si="43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42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Aderente</v>
      </c>
      <c r="BR424" s="19" t="str">
        <f t="shared" si="45"/>
        <v>*</v>
      </c>
      <c r="BS424" s="19" t="str">
        <f t="shared" si="46"/>
        <v>*</v>
      </c>
      <c r="BT424" s="8" t="str">
        <f t="shared" si="47"/>
        <v/>
      </c>
    </row>
    <row r="425" spans="1:72">
      <c r="A425" s="47" t="str">
        <f t="shared" si="43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42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Aderente</v>
      </c>
      <c r="BR425" s="19" t="str">
        <f t="shared" si="45"/>
        <v>*</v>
      </c>
      <c r="BS425" s="19" t="str">
        <f t="shared" si="46"/>
        <v>*</v>
      </c>
      <c r="BT425" s="8" t="str">
        <f t="shared" si="47"/>
        <v/>
      </c>
    </row>
    <row r="426" spans="1:72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8" t="str">
        <f t="shared" si="47"/>
        <v/>
      </c>
    </row>
    <row r="427" spans="1:72">
      <c r="A427" s="47" t="str">
        <f t="shared" si="43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42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Aderente</v>
      </c>
      <c r="BR427" s="19" t="str">
        <f t="shared" si="45"/>
        <v>*</v>
      </c>
      <c r="BS427" s="19" t="str">
        <f t="shared" si="46"/>
        <v>*</v>
      </c>
      <c r="BT427" s="8" t="str">
        <f t="shared" si="47"/>
        <v/>
      </c>
    </row>
    <row r="428" spans="1:72">
      <c r="A428" s="47" t="str">
        <f t="shared" si="43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42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Aderente</v>
      </c>
      <c r="BR428" s="19" t="str">
        <f t="shared" si="45"/>
        <v>*</v>
      </c>
      <c r="BS428" s="19" t="str">
        <f t="shared" si="46"/>
        <v>*</v>
      </c>
      <c r="BT428" s="8" t="str">
        <f t="shared" si="47"/>
        <v/>
      </c>
    </row>
    <row r="429" spans="1:72">
      <c r="A429" s="47" t="str">
        <f t="shared" si="43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42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Aderente</v>
      </c>
      <c r="BR429" s="19" t="str">
        <f t="shared" si="45"/>
        <v>*</v>
      </c>
      <c r="BS429" s="19" t="str">
        <f t="shared" si="46"/>
        <v>*</v>
      </c>
      <c r="BT429" s="8" t="str">
        <f t="shared" si="47"/>
        <v/>
      </c>
    </row>
    <row r="430" spans="1:72">
      <c r="A430" s="47" t="str">
        <f t="shared" si="43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42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Aderente</v>
      </c>
      <c r="BR430" s="19" t="str">
        <f t="shared" si="45"/>
        <v>*</v>
      </c>
      <c r="BS430" s="19" t="str">
        <f t="shared" si="46"/>
        <v>*</v>
      </c>
      <c r="BT430" s="8" t="str">
        <f t="shared" si="47"/>
        <v/>
      </c>
    </row>
    <row r="431" spans="1:72">
      <c r="A431" s="47" t="str">
        <f t="shared" si="43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42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Aderente</v>
      </c>
      <c r="BR431" s="19" t="str">
        <f t="shared" si="45"/>
        <v>*</v>
      </c>
      <c r="BS431" s="19" t="str">
        <f t="shared" si="46"/>
        <v>*</v>
      </c>
      <c r="BT431" s="8" t="str">
        <f t="shared" si="47"/>
        <v/>
      </c>
    </row>
    <row r="432" spans="1:72">
      <c r="A432" s="47" t="str">
        <f t="shared" si="43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42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Aderente</v>
      </c>
      <c r="BR432" s="19" t="str">
        <f t="shared" si="45"/>
        <v>*</v>
      </c>
      <c r="BS432" s="19" t="str">
        <f t="shared" si="46"/>
        <v>*</v>
      </c>
      <c r="BT432" s="8" t="str">
        <f t="shared" si="47"/>
        <v/>
      </c>
    </row>
    <row r="433" spans="1:72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8" t="str">
        <f t="shared" si="47"/>
        <v/>
      </c>
    </row>
    <row r="434" spans="1:72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8" t="str">
        <f t="shared" si="47"/>
        <v/>
      </c>
    </row>
    <row r="435" spans="1:72">
      <c r="A435" s="47" t="str">
        <f t="shared" si="43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42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Aderente</v>
      </c>
      <c r="BR435" s="19" t="str">
        <f t="shared" si="45"/>
        <v>*</v>
      </c>
      <c r="BS435" s="19" t="str">
        <f t="shared" si="46"/>
        <v>*</v>
      </c>
      <c r="BT435" s="8" t="str">
        <f t="shared" si="47"/>
        <v/>
      </c>
    </row>
    <row r="436" spans="1:72">
      <c r="A436" s="47" t="str">
        <f t="shared" si="43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42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Aderente</v>
      </c>
      <c r="BR436" s="19" t="str">
        <f t="shared" si="45"/>
        <v>*</v>
      </c>
      <c r="BS436" s="19" t="str">
        <f t="shared" si="46"/>
        <v>*</v>
      </c>
      <c r="BT436" s="8" t="str">
        <f t="shared" si="47"/>
        <v/>
      </c>
    </row>
    <row r="437" spans="1:72">
      <c r="A437" s="47" t="str">
        <f t="shared" si="43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42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Aderente</v>
      </c>
      <c r="BR437" s="19" t="str">
        <f t="shared" si="45"/>
        <v>*</v>
      </c>
      <c r="BS437" s="19" t="str">
        <f t="shared" si="46"/>
        <v>*</v>
      </c>
      <c r="BT437" s="8" t="str">
        <f t="shared" si="47"/>
        <v/>
      </c>
    </row>
    <row r="438" spans="1:72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8" t="str">
        <f t="shared" si="47"/>
        <v/>
      </c>
    </row>
    <row r="439" spans="1:72">
      <c r="A439" s="47" t="str">
        <f t="shared" si="43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42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Aderente</v>
      </c>
      <c r="BR439" s="19" t="str">
        <f t="shared" si="45"/>
        <v>*</v>
      </c>
      <c r="BS439" s="19" t="str">
        <f t="shared" si="46"/>
        <v>*</v>
      </c>
      <c r="BT439" s="8" t="str">
        <f t="shared" si="47"/>
        <v/>
      </c>
    </row>
    <row r="440" spans="1:72">
      <c r="A440" s="47" t="str">
        <f t="shared" si="43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42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Aderente</v>
      </c>
      <c r="BR440" s="19" t="str">
        <f t="shared" si="45"/>
        <v>*</v>
      </c>
      <c r="BS440" s="19" t="str">
        <f t="shared" si="46"/>
        <v>*</v>
      </c>
      <c r="BT440" s="8" t="str">
        <f t="shared" si="47"/>
        <v/>
      </c>
    </row>
    <row r="441" spans="1:72">
      <c r="A441" s="47" t="str">
        <f t="shared" si="43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42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Aderente</v>
      </c>
      <c r="BR441" s="19" t="str">
        <f t="shared" si="45"/>
        <v>*</v>
      </c>
      <c r="BS441" s="19" t="str">
        <f t="shared" si="46"/>
        <v>*</v>
      </c>
      <c r="BT441" s="8" t="str">
        <f t="shared" si="47"/>
        <v/>
      </c>
    </row>
    <row r="442" spans="1:72">
      <c r="A442" s="47" t="str">
        <f t="shared" si="43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42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Aderente</v>
      </c>
      <c r="BR442" s="19" t="str">
        <f t="shared" si="45"/>
        <v>*</v>
      </c>
      <c r="BS442" s="19" t="str">
        <f t="shared" si="46"/>
        <v>*</v>
      </c>
      <c r="BT442" s="8" t="str">
        <f t="shared" si="47"/>
        <v/>
      </c>
    </row>
    <row r="443" spans="1:72">
      <c r="A443" s="47" t="str">
        <f t="shared" si="43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42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Aderente</v>
      </c>
      <c r="BR443" s="19" t="str">
        <f t="shared" si="45"/>
        <v>*</v>
      </c>
      <c r="BS443" s="19" t="str">
        <f t="shared" si="46"/>
        <v>*</v>
      </c>
      <c r="BT443" s="8" t="str">
        <f t="shared" si="47"/>
        <v/>
      </c>
    </row>
    <row r="444" spans="1:72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8" t="str">
        <f t="shared" si="47"/>
        <v/>
      </c>
    </row>
    <row r="445" spans="1:72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8" t="str">
        <f t="shared" si="47"/>
        <v/>
      </c>
    </row>
    <row r="446" spans="1:72">
      <c r="A446" s="47" t="str">
        <f t="shared" si="43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42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Aderente</v>
      </c>
      <c r="BR446" s="19" t="str">
        <f t="shared" si="45"/>
        <v>*</v>
      </c>
      <c r="BS446" s="19" t="str">
        <f t="shared" si="46"/>
        <v>*</v>
      </c>
      <c r="BT446" s="8" t="str">
        <f t="shared" si="47"/>
        <v/>
      </c>
    </row>
    <row r="447" spans="1:72">
      <c r="A447" s="47" t="str">
        <f t="shared" si="43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42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Aderente</v>
      </c>
      <c r="BR447" s="19" t="str">
        <f t="shared" si="45"/>
        <v>*</v>
      </c>
      <c r="BS447" s="19" t="str">
        <f t="shared" si="46"/>
        <v>*</v>
      </c>
      <c r="BT447" s="8" t="str">
        <f t="shared" si="47"/>
        <v/>
      </c>
    </row>
    <row r="448" spans="1:72">
      <c r="A448" s="47" t="str">
        <f t="shared" si="43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42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Aderente</v>
      </c>
      <c r="BR448" s="19" t="str">
        <f t="shared" si="45"/>
        <v>*</v>
      </c>
      <c r="BS448" s="19" t="str">
        <f t="shared" si="46"/>
        <v>*</v>
      </c>
      <c r="BT448" s="8" t="str">
        <f t="shared" si="47"/>
        <v/>
      </c>
    </row>
    <row r="449" spans="1:72">
      <c r="A449" s="47" t="str">
        <f t="shared" si="43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42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Aderente</v>
      </c>
      <c r="BR449" s="19" t="str">
        <f t="shared" si="45"/>
        <v>*</v>
      </c>
      <c r="BS449" s="19" t="str">
        <f t="shared" si="46"/>
        <v>*</v>
      </c>
      <c r="BT449" s="8" t="str">
        <f t="shared" si="47"/>
        <v/>
      </c>
    </row>
    <row r="450" spans="1:72">
      <c r="A450" s="47" t="str">
        <f t="shared" si="43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42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Aderente</v>
      </c>
      <c r="BR450" s="19" t="str">
        <f t="shared" si="45"/>
        <v>*</v>
      </c>
      <c r="BS450" s="19" t="str">
        <f t="shared" si="46"/>
        <v>*</v>
      </c>
      <c r="BT450" s="8" t="str">
        <f t="shared" si="47"/>
        <v/>
      </c>
    </row>
    <row r="451" spans="1:72">
      <c r="A451" s="47" t="str">
        <f t="shared" si="43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42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Aderente</v>
      </c>
      <c r="BR451" s="19" t="str">
        <f t="shared" si="45"/>
        <v>*</v>
      </c>
      <c r="BS451" s="19" t="str">
        <f t="shared" si="46"/>
        <v>*</v>
      </c>
      <c r="BT451" s="8" t="str">
        <f t="shared" si="47"/>
        <v/>
      </c>
    </row>
    <row r="452" spans="1:72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8" t="str">
        <f t="shared" si="47"/>
        <v/>
      </c>
    </row>
    <row r="453" spans="1:72">
      <c r="A453" s="47" t="str">
        <f t="shared" si="43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42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Aderente</v>
      </c>
      <c r="BR453" s="19" t="str">
        <f t="shared" si="45"/>
        <v>*</v>
      </c>
      <c r="BS453" s="19" t="str">
        <f t="shared" si="46"/>
        <v>*</v>
      </c>
      <c r="BT453" s="8" t="str">
        <f t="shared" si="47"/>
        <v/>
      </c>
    </row>
    <row r="454" spans="1:72">
      <c r="A454" s="47" t="str">
        <f t="shared" si="43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42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Aderente</v>
      </c>
      <c r="BR454" s="19" t="str">
        <f t="shared" si="45"/>
        <v>*</v>
      </c>
      <c r="BS454" s="19" t="str">
        <f t="shared" si="46"/>
        <v>*</v>
      </c>
      <c r="BT454" s="8" t="str">
        <f t="shared" si="47"/>
        <v/>
      </c>
    </row>
    <row r="455" spans="1:72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8" t="str">
        <f t="shared" si="47"/>
        <v/>
      </c>
    </row>
    <row r="456" spans="1:72">
      <c r="A456" s="47" t="str">
        <f t="shared" ref="A456:A519" si="49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8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Aderente</v>
      </c>
      <c r="BR456" s="19" t="str">
        <f t="shared" ref="BR456:BR519" si="51">IF(OR(B456="",F456=""),"*",AY456/P456)</f>
        <v>*</v>
      </c>
      <c r="BS456" s="19" t="str">
        <f t="shared" ref="BS456:BS519" si="52">IF(OR(B456="",F456=""),"*",BA456/Q456)</f>
        <v>*</v>
      </c>
      <c r="BT456" s="8" t="str">
        <f t="shared" ref="BT456:BT519" si="53">IF(BN456="","",SUBSTITUTE(BM456," ","")&amp;SUBSTITUTE(BN456," ",""))</f>
        <v/>
      </c>
    </row>
    <row r="457" spans="1:72">
      <c r="A457" s="47" t="str">
        <f t="shared" si="49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8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Aderente</v>
      </c>
      <c r="BR457" s="19" t="str">
        <f t="shared" si="51"/>
        <v>*</v>
      </c>
      <c r="BS457" s="19" t="str">
        <f t="shared" si="52"/>
        <v>*</v>
      </c>
      <c r="BT457" s="8" t="str">
        <f t="shared" si="53"/>
        <v/>
      </c>
    </row>
    <row r="458" spans="1:72">
      <c r="A458" s="47" t="str">
        <f t="shared" si="49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8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Aderente</v>
      </c>
      <c r="BR458" s="19" t="str">
        <f t="shared" si="51"/>
        <v>*</v>
      </c>
      <c r="BS458" s="19" t="str">
        <f t="shared" si="52"/>
        <v>*</v>
      </c>
      <c r="BT458" s="8" t="str">
        <f t="shared" si="53"/>
        <v/>
      </c>
    </row>
    <row r="459" spans="1:72">
      <c r="A459" s="47" t="str">
        <f t="shared" si="49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8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Aderente</v>
      </c>
      <c r="BR459" s="19" t="str">
        <f t="shared" si="51"/>
        <v>*</v>
      </c>
      <c r="BS459" s="19" t="str">
        <f t="shared" si="52"/>
        <v>*</v>
      </c>
      <c r="BT459" s="8" t="str">
        <f t="shared" si="53"/>
        <v/>
      </c>
    </row>
    <row r="460" spans="1:72">
      <c r="A460" s="47" t="str">
        <f t="shared" si="49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8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Aderente</v>
      </c>
      <c r="BR460" s="19" t="str">
        <f t="shared" si="51"/>
        <v>*</v>
      </c>
      <c r="BS460" s="19" t="str">
        <f t="shared" si="52"/>
        <v>*</v>
      </c>
      <c r="BT460" s="8" t="str">
        <f t="shared" si="53"/>
        <v/>
      </c>
    </row>
    <row r="461" spans="1:72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8" t="str">
        <f t="shared" si="53"/>
        <v/>
      </c>
    </row>
    <row r="462" spans="1:72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8" t="str">
        <f t="shared" si="53"/>
        <v/>
      </c>
    </row>
    <row r="463" spans="1:72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8" t="str">
        <f t="shared" si="53"/>
        <v/>
      </c>
    </row>
    <row r="464" spans="1:72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8" t="str">
        <f t="shared" si="53"/>
        <v/>
      </c>
    </row>
    <row r="465" spans="1:72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8" t="str">
        <f t="shared" si="53"/>
        <v/>
      </c>
    </row>
    <row r="466" spans="1:72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8" t="str">
        <f t="shared" si="53"/>
        <v/>
      </c>
    </row>
    <row r="467" spans="1:72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8" t="str">
        <f t="shared" si="53"/>
        <v/>
      </c>
    </row>
    <row r="468" spans="1:72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8" t="str">
        <f t="shared" si="53"/>
        <v/>
      </c>
    </row>
    <row r="469" spans="1:72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8" t="str">
        <f t="shared" si="53"/>
        <v/>
      </c>
    </row>
    <row r="470" spans="1:72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8" t="str">
        <f t="shared" si="53"/>
        <v/>
      </c>
    </row>
    <row r="471" spans="1:72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8" t="str">
        <f t="shared" si="53"/>
        <v/>
      </c>
    </row>
    <row r="472" spans="1:72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8" t="str">
        <f t="shared" si="53"/>
        <v/>
      </c>
    </row>
    <row r="473" spans="1:72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8" t="str">
        <f t="shared" si="53"/>
        <v/>
      </c>
    </row>
    <row r="474" spans="1:72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8" t="str">
        <f t="shared" si="53"/>
        <v/>
      </c>
    </row>
    <row r="475" spans="1:72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8" t="str">
        <f t="shared" si="53"/>
        <v/>
      </c>
    </row>
    <row r="476" spans="1:72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8" t="str">
        <f t="shared" si="53"/>
        <v/>
      </c>
    </row>
    <row r="477" spans="1:72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8" t="str">
        <f t="shared" si="53"/>
        <v/>
      </c>
    </row>
    <row r="478" spans="1:72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8" t="str">
        <f t="shared" si="53"/>
        <v/>
      </c>
    </row>
    <row r="479" spans="1:72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8" t="str">
        <f t="shared" si="53"/>
        <v/>
      </c>
    </row>
    <row r="480" spans="1:72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8" t="str">
        <f t="shared" si="53"/>
        <v/>
      </c>
    </row>
    <row r="481" spans="1:72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8" t="str">
        <f t="shared" si="53"/>
        <v/>
      </c>
    </row>
    <row r="482" spans="1:72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8" t="str">
        <f t="shared" si="53"/>
        <v/>
      </c>
    </row>
    <row r="483" spans="1:72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8" t="str">
        <f t="shared" si="53"/>
        <v/>
      </c>
    </row>
    <row r="484" spans="1:72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8" t="str">
        <f t="shared" si="53"/>
        <v/>
      </c>
    </row>
    <row r="485" spans="1:72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8" t="str">
        <f t="shared" si="53"/>
        <v/>
      </c>
    </row>
    <row r="486" spans="1:72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8" t="str">
        <f t="shared" si="53"/>
        <v/>
      </c>
    </row>
    <row r="487" spans="1:72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8" t="str">
        <f t="shared" si="53"/>
        <v/>
      </c>
    </row>
    <row r="488" spans="1:72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8" t="str">
        <f t="shared" si="53"/>
        <v/>
      </c>
    </row>
    <row r="489" spans="1:72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8" t="str">
        <f t="shared" si="53"/>
        <v/>
      </c>
    </row>
    <row r="490" spans="1:72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8" t="str">
        <f t="shared" si="53"/>
        <v/>
      </c>
    </row>
    <row r="491" spans="1:72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8" t="str">
        <f t="shared" si="53"/>
        <v/>
      </c>
    </row>
    <row r="492" spans="1:72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8" t="str">
        <f t="shared" si="53"/>
        <v/>
      </c>
    </row>
    <row r="493" spans="1:72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8" t="str">
        <f t="shared" si="53"/>
        <v/>
      </c>
    </row>
    <row r="494" spans="1:72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8" t="str">
        <f t="shared" si="53"/>
        <v/>
      </c>
    </row>
    <row r="495" spans="1:72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8" t="str">
        <f t="shared" si="53"/>
        <v/>
      </c>
    </row>
    <row r="496" spans="1:72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8" t="str">
        <f t="shared" si="53"/>
        <v/>
      </c>
    </row>
    <row r="497" spans="1:72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8" t="str">
        <f t="shared" si="53"/>
        <v/>
      </c>
    </row>
    <row r="498" spans="1:72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8" t="str">
        <f t="shared" si="53"/>
        <v/>
      </c>
    </row>
    <row r="499" spans="1:72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8" t="str">
        <f t="shared" si="53"/>
        <v/>
      </c>
    </row>
    <row r="500" spans="1:72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8" t="str">
        <f t="shared" si="53"/>
        <v/>
      </c>
    </row>
    <row r="501" spans="1:72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8" t="str">
        <f t="shared" si="53"/>
        <v/>
      </c>
    </row>
    <row r="502" spans="1:72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8" t="str">
        <f t="shared" si="53"/>
        <v/>
      </c>
    </row>
    <row r="503" spans="1:72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8" t="str">
        <f t="shared" si="53"/>
        <v/>
      </c>
    </row>
    <row r="504" spans="1:72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8" t="str">
        <f t="shared" si="53"/>
        <v/>
      </c>
    </row>
    <row r="505" spans="1:72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8" t="str">
        <f t="shared" si="53"/>
        <v/>
      </c>
    </row>
    <row r="506" spans="1:72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8" t="str">
        <f t="shared" si="53"/>
        <v/>
      </c>
    </row>
    <row r="507" spans="1:72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8" t="str">
        <f t="shared" si="53"/>
        <v/>
      </c>
    </row>
    <row r="508" spans="1:72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8" t="str">
        <f t="shared" si="53"/>
        <v/>
      </c>
    </row>
    <row r="509" spans="1:72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8" t="str">
        <f t="shared" si="53"/>
        <v/>
      </c>
    </row>
    <row r="510" spans="1:72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8" t="str">
        <f t="shared" si="53"/>
        <v/>
      </c>
    </row>
    <row r="511" spans="1:72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8" t="str">
        <f t="shared" si="53"/>
        <v/>
      </c>
    </row>
    <row r="512" spans="1:72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8" t="str">
        <f t="shared" si="53"/>
        <v/>
      </c>
    </row>
    <row r="513" spans="1:72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8" t="str">
        <f t="shared" si="53"/>
        <v/>
      </c>
    </row>
    <row r="514" spans="1:72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8" t="str">
        <f t="shared" si="53"/>
        <v/>
      </c>
    </row>
    <row r="515" spans="1:72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8" t="str">
        <f t="shared" si="53"/>
        <v/>
      </c>
    </row>
    <row r="516" spans="1:72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8" t="str">
        <f t="shared" si="53"/>
        <v/>
      </c>
    </row>
    <row r="517" spans="1:72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8" t="str">
        <f t="shared" si="53"/>
        <v/>
      </c>
    </row>
    <row r="518" spans="1:72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8" t="str">
        <f t="shared" si="53"/>
        <v/>
      </c>
    </row>
    <row r="519" spans="1:72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8" t="str">
        <f t="shared" si="53"/>
        <v/>
      </c>
    </row>
    <row r="520" spans="1:72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8" t="str">
        <f t="shared" ref="BT520:BT583" si="59">IF(BN520="","",SUBSTITUTE(BM520," ","")&amp;SUBSTITUTE(BN520," ",""))</f>
        <v/>
      </c>
    </row>
    <row r="521" spans="1:72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8" t="str">
        <f t="shared" si="59"/>
        <v/>
      </c>
    </row>
    <row r="522" spans="1:72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8" t="str">
        <f t="shared" si="59"/>
        <v/>
      </c>
    </row>
    <row r="523" spans="1:72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8" t="str">
        <f t="shared" si="59"/>
        <v/>
      </c>
    </row>
    <row r="524" spans="1:72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8" t="str">
        <f t="shared" si="59"/>
        <v/>
      </c>
    </row>
    <row r="525" spans="1:72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8" t="str">
        <f t="shared" si="59"/>
        <v/>
      </c>
    </row>
    <row r="526" spans="1:72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8" t="str">
        <f t="shared" si="59"/>
        <v/>
      </c>
    </row>
    <row r="527" spans="1:72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8" t="str">
        <f t="shared" si="59"/>
        <v/>
      </c>
    </row>
    <row r="528" spans="1:72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8" t="str">
        <f t="shared" si="59"/>
        <v/>
      </c>
    </row>
    <row r="529" spans="1:72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8" t="str">
        <f t="shared" si="59"/>
        <v/>
      </c>
    </row>
    <row r="530" spans="1:72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8" t="str">
        <f t="shared" si="59"/>
        <v/>
      </c>
    </row>
    <row r="531" spans="1:72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8" t="str">
        <f t="shared" si="59"/>
        <v/>
      </c>
    </row>
    <row r="532" spans="1:72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8" t="str">
        <f t="shared" si="59"/>
        <v/>
      </c>
    </row>
    <row r="533" spans="1:72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8" t="str">
        <f t="shared" si="59"/>
        <v/>
      </c>
    </row>
    <row r="534" spans="1:72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8" t="str">
        <f t="shared" si="59"/>
        <v/>
      </c>
    </row>
    <row r="535" spans="1:72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8" t="str">
        <f t="shared" si="59"/>
        <v/>
      </c>
    </row>
    <row r="536" spans="1:72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8" t="str">
        <f t="shared" si="59"/>
        <v/>
      </c>
    </row>
    <row r="537" spans="1:72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8" t="str">
        <f t="shared" si="59"/>
        <v/>
      </c>
    </row>
    <row r="538" spans="1:72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8" t="str">
        <f t="shared" si="59"/>
        <v/>
      </c>
    </row>
    <row r="539" spans="1:72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8" t="str">
        <f t="shared" si="59"/>
        <v/>
      </c>
    </row>
    <row r="540" spans="1:72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8" t="str">
        <f t="shared" si="59"/>
        <v/>
      </c>
    </row>
    <row r="541" spans="1:72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8" t="str">
        <f t="shared" si="59"/>
        <v/>
      </c>
    </row>
    <row r="542" spans="1:72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8" t="str">
        <f t="shared" si="59"/>
        <v/>
      </c>
    </row>
    <row r="543" spans="1:72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8" t="str">
        <f t="shared" si="59"/>
        <v/>
      </c>
    </row>
    <row r="544" spans="1:72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8" t="str">
        <f t="shared" si="59"/>
        <v/>
      </c>
    </row>
    <row r="545" spans="1:72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8" t="str">
        <f t="shared" si="59"/>
        <v/>
      </c>
    </row>
    <row r="546" spans="1:72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8" t="str">
        <f t="shared" si="59"/>
        <v/>
      </c>
    </row>
    <row r="547" spans="1:72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8" t="str">
        <f t="shared" si="59"/>
        <v/>
      </c>
    </row>
    <row r="548" spans="1:72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8" t="str">
        <f t="shared" si="59"/>
        <v/>
      </c>
    </row>
    <row r="549" spans="1:72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8" t="str">
        <f t="shared" si="59"/>
        <v/>
      </c>
    </row>
    <row r="550" spans="1:72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8" t="str">
        <f t="shared" si="59"/>
        <v/>
      </c>
    </row>
    <row r="551" spans="1:72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8" t="str">
        <f t="shared" si="59"/>
        <v/>
      </c>
    </row>
    <row r="552" spans="1:72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8" t="str">
        <f t="shared" si="59"/>
        <v/>
      </c>
    </row>
    <row r="553" spans="1:72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8" t="str">
        <f t="shared" si="59"/>
        <v/>
      </c>
    </row>
    <row r="554" spans="1:72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8" t="str">
        <f t="shared" si="59"/>
        <v/>
      </c>
    </row>
    <row r="555" spans="1:72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8" t="str">
        <f t="shared" si="59"/>
        <v/>
      </c>
    </row>
    <row r="556" spans="1:72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8" t="str">
        <f t="shared" si="59"/>
        <v/>
      </c>
    </row>
    <row r="557" spans="1:72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8" t="str">
        <f t="shared" si="59"/>
        <v/>
      </c>
    </row>
    <row r="558" spans="1:72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8" t="str">
        <f t="shared" si="59"/>
        <v/>
      </c>
    </row>
    <row r="559" spans="1:72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8" t="str">
        <f t="shared" si="59"/>
        <v/>
      </c>
    </row>
    <row r="560" spans="1:72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8" t="str">
        <f t="shared" si="59"/>
        <v/>
      </c>
    </row>
    <row r="561" spans="1:72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8" t="str">
        <f t="shared" si="59"/>
        <v/>
      </c>
    </row>
    <row r="562" spans="1:72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8" t="str">
        <f t="shared" si="59"/>
        <v/>
      </c>
    </row>
    <row r="563" spans="1:72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8" t="str">
        <f t="shared" si="59"/>
        <v/>
      </c>
    </row>
    <row r="564" spans="1:72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8" t="str">
        <f t="shared" si="59"/>
        <v/>
      </c>
    </row>
    <row r="565" spans="1:72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8" t="str">
        <f t="shared" si="59"/>
        <v/>
      </c>
    </row>
    <row r="566" spans="1:72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8" t="str">
        <f t="shared" si="59"/>
        <v/>
      </c>
    </row>
    <row r="567" spans="1:72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8" t="str">
        <f t="shared" si="59"/>
        <v/>
      </c>
    </row>
    <row r="568" spans="1:72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8" t="str">
        <f t="shared" si="59"/>
        <v/>
      </c>
    </row>
    <row r="569" spans="1:72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8" t="str">
        <f t="shared" si="59"/>
        <v/>
      </c>
    </row>
    <row r="570" spans="1:72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8" t="str">
        <f t="shared" si="59"/>
        <v/>
      </c>
    </row>
    <row r="571" spans="1:72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8" t="str">
        <f t="shared" si="59"/>
        <v/>
      </c>
    </row>
    <row r="572" spans="1:72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8" t="str">
        <f t="shared" si="59"/>
        <v/>
      </c>
    </row>
    <row r="573" spans="1:72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8" t="str">
        <f t="shared" si="59"/>
        <v/>
      </c>
    </row>
    <row r="574" spans="1:72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8" t="str">
        <f t="shared" si="59"/>
        <v/>
      </c>
    </row>
    <row r="575" spans="1:72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8" t="str">
        <f t="shared" si="59"/>
        <v/>
      </c>
    </row>
    <row r="576" spans="1:72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8" t="str">
        <f t="shared" si="59"/>
        <v/>
      </c>
    </row>
    <row r="577" spans="1:72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8" t="str">
        <f t="shared" si="59"/>
        <v/>
      </c>
    </row>
    <row r="578" spans="1:72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8" t="str">
        <f t="shared" si="59"/>
        <v/>
      </c>
    </row>
    <row r="579" spans="1:72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8" t="str">
        <f t="shared" si="59"/>
        <v/>
      </c>
    </row>
    <row r="580" spans="1:72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8" t="str">
        <f t="shared" si="59"/>
        <v/>
      </c>
    </row>
    <row r="581" spans="1:72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8" t="str">
        <f t="shared" si="59"/>
        <v/>
      </c>
    </row>
    <row r="582" spans="1:72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8" t="str">
        <f t="shared" si="59"/>
        <v/>
      </c>
    </row>
    <row r="583" spans="1:72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8" t="str">
        <f t="shared" si="59"/>
        <v/>
      </c>
    </row>
    <row r="584" spans="1:72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8" t="str">
        <f t="shared" ref="BT584:BT647" si="65">IF(BN584="","",SUBSTITUTE(BM584," ","")&amp;SUBSTITUTE(BN584," ",""))</f>
        <v/>
      </c>
    </row>
    <row r="585" spans="1:72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8" t="str">
        <f t="shared" si="65"/>
        <v/>
      </c>
    </row>
    <row r="586" spans="1:72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8" t="str">
        <f t="shared" si="65"/>
        <v/>
      </c>
    </row>
    <row r="587" spans="1:72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8" t="str">
        <f t="shared" si="65"/>
        <v/>
      </c>
    </row>
    <row r="588" spans="1:72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8" t="str">
        <f t="shared" si="65"/>
        <v/>
      </c>
    </row>
    <row r="589" spans="1:72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8" t="str">
        <f t="shared" si="65"/>
        <v/>
      </c>
    </row>
    <row r="590" spans="1:72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8" t="str">
        <f t="shared" si="65"/>
        <v/>
      </c>
    </row>
    <row r="591" spans="1:72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8" t="str">
        <f t="shared" si="65"/>
        <v/>
      </c>
    </row>
    <row r="592" spans="1:72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8" t="str">
        <f t="shared" si="65"/>
        <v/>
      </c>
    </row>
    <row r="593" spans="1:72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8" t="str">
        <f t="shared" si="65"/>
        <v/>
      </c>
    </row>
    <row r="594" spans="1:72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8" t="str">
        <f t="shared" si="65"/>
        <v/>
      </c>
    </row>
    <row r="595" spans="1:72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8" t="str">
        <f t="shared" si="65"/>
        <v/>
      </c>
    </row>
    <row r="596" spans="1:72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8" t="str">
        <f t="shared" si="65"/>
        <v/>
      </c>
    </row>
    <row r="597" spans="1:72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8" t="str">
        <f t="shared" si="65"/>
        <v/>
      </c>
    </row>
    <row r="598" spans="1:72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8" t="str">
        <f t="shared" si="65"/>
        <v/>
      </c>
    </row>
    <row r="599" spans="1:72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8" t="str">
        <f t="shared" si="65"/>
        <v/>
      </c>
    </row>
    <row r="600" spans="1:72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8" t="str">
        <f t="shared" si="65"/>
        <v/>
      </c>
    </row>
    <row r="601" spans="1:72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8" t="str">
        <f t="shared" si="65"/>
        <v/>
      </c>
    </row>
    <row r="602" spans="1:72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8" t="str">
        <f t="shared" si="65"/>
        <v/>
      </c>
    </row>
    <row r="603" spans="1:72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8" t="str">
        <f t="shared" si="65"/>
        <v/>
      </c>
    </row>
    <row r="604" spans="1:72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8" t="str">
        <f t="shared" si="65"/>
        <v/>
      </c>
    </row>
    <row r="605" spans="1:72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8" t="str">
        <f t="shared" si="65"/>
        <v/>
      </c>
    </row>
    <row r="606" spans="1:72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8" t="str">
        <f t="shared" si="65"/>
        <v/>
      </c>
    </row>
    <row r="607" spans="1:72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8" t="str">
        <f t="shared" si="65"/>
        <v/>
      </c>
    </row>
    <row r="608" spans="1:72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8" t="str">
        <f t="shared" si="65"/>
        <v/>
      </c>
    </row>
    <row r="609" spans="1:72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8" t="str">
        <f t="shared" si="65"/>
        <v/>
      </c>
    </row>
    <row r="610" spans="1:72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8" t="str">
        <f t="shared" si="65"/>
        <v/>
      </c>
    </row>
    <row r="611" spans="1:72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8" t="str">
        <f t="shared" si="65"/>
        <v/>
      </c>
    </row>
    <row r="612" spans="1:72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8" t="str">
        <f t="shared" si="65"/>
        <v/>
      </c>
    </row>
    <row r="613" spans="1:72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8" t="str">
        <f t="shared" si="65"/>
        <v/>
      </c>
    </row>
    <row r="614" spans="1:72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8" t="str">
        <f t="shared" si="65"/>
        <v/>
      </c>
    </row>
    <row r="615" spans="1:72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8" t="str">
        <f t="shared" si="65"/>
        <v/>
      </c>
    </row>
    <row r="616" spans="1:72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8" t="str">
        <f t="shared" si="65"/>
        <v/>
      </c>
    </row>
    <row r="617" spans="1:72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8" t="str">
        <f t="shared" si="65"/>
        <v/>
      </c>
    </row>
    <row r="618" spans="1:72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8" t="str">
        <f t="shared" si="65"/>
        <v/>
      </c>
    </row>
    <row r="619" spans="1:72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8" t="str">
        <f t="shared" si="65"/>
        <v/>
      </c>
    </row>
    <row r="620" spans="1:72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8" t="str">
        <f t="shared" si="65"/>
        <v/>
      </c>
    </row>
    <row r="621" spans="1:72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8" t="str">
        <f t="shared" si="65"/>
        <v/>
      </c>
    </row>
    <row r="622" spans="1:72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8" t="str">
        <f t="shared" si="65"/>
        <v/>
      </c>
    </row>
    <row r="623" spans="1:72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8" t="str">
        <f t="shared" si="65"/>
        <v/>
      </c>
    </row>
    <row r="624" spans="1:72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8" t="str">
        <f t="shared" si="65"/>
        <v/>
      </c>
    </row>
    <row r="625" spans="1:72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8" t="str">
        <f t="shared" si="65"/>
        <v/>
      </c>
    </row>
    <row r="626" spans="1:72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8" t="str">
        <f t="shared" si="65"/>
        <v/>
      </c>
    </row>
    <row r="627" spans="1:72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8" t="str">
        <f t="shared" si="65"/>
        <v/>
      </c>
    </row>
    <row r="628" spans="1:72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8" t="str">
        <f t="shared" si="65"/>
        <v/>
      </c>
    </row>
    <row r="629" spans="1:72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8" t="str">
        <f t="shared" si="65"/>
        <v/>
      </c>
    </row>
    <row r="630" spans="1:72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8" t="str">
        <f t="shared" si="65"/>
        <v/>
      </c>
    </row>
    <row r="631" spans="1:72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8" t="str">
        <f t="shared" si="65"/>
        <v/>
      </c>
    </row>
    <row r="632" spans="1:72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8" t="str">
        <f t="shared" si="65"/>
        <v/>
      </c>
    </row>
    <row r="633" spans="1:72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8" t="str">
        <f t="shared" si="65"/>
        <v/>
      </c>
    </row>
    <row r="634" spans="1:72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8" t="str">
        <f t="shared" si="65"/>
        <v/>
      </c>
    </row>
    <row r="635" spans="1:72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8" t="str">
        <f t="shared" si="65"/>
        <v/>
      </c>
    </row>
    <row r="636" spans="1:72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8" t="str">
        <f t="shared" si="65"/>
        <v/>
      </c>
    </row>
    <row r="637" spans="1:72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8" t="str">
        <f t="shared" si="65"/>
        <v/>
      </c>
    </row>
    <row r="638" spans="1:72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8" t="str">
        <f t="shared" si="65"/>
        <v/>
      </c>
    </row>
    <row r="639" spans="1:72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8" t="str">
        <f t="shared" si="65"/>
        <v/>
      </c>
    </row>
    <row r="640" spans="1:72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8" t="str">
        <f t="shared" si="65"/>
        <v/>
      </c>
    </row>
    <row r="641" spans="1:72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8" t="str">
        <f t="shared" si="65"/>
        <v/>
      </c>
    </row>
    <row r="642" spans="1:72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8" t="str">
        <f t="shared" si="65"/>
        <v/>
      </c>
    </row>
    <row r="643" spans="1:72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8" t="str">
        <f t="shared" si="65"/>
        <v/>
      </c>
    </row>
    <row r="644" spans="1:72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8" t="str">
        <f t="shared" si="65"/>
        <v/>
      </c>
    </row>
    <row r="645" spans="1:72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8" t="str">
        <f t="shared" si="65"/>
        <v/>
      </c>
    </row>
    <row r="646" spans="1:72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8" t="str">
        <f t="shared" si="65"/>
        <v/>
      </c>
    </row>
    <row r="647" spans="1:72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8" t="str">
        <f t="shared" si="65"/>
        <v/>
      </c>
    </row>
    <row r="648" spans="1:72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8" t="str">
        <f t="shared" ref="BT648:BT711" si="71">IF(BN648="","",SUBSTITUTE(BM648," ","")&amp;SUBSTITUTE(BN648," ",""))</f>
        <v/>
      </c>
    </row>
    <row r="649" spans="1:72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8" t="str">
        <f t="shared" si="71"/>
        <v/>
      </c>
    </row>
    <row r="650" spans="1:72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8" t="str">
        <f t="shared" si="71"/>
        <v/>
      </c>
    </row>
    <row r="651" spans="1:72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8" t="str">
        <f t="shared" si="71"/>
        <v/>
      </c>
    </row>
    <row r="652" spans="1:72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8" t="str">
        <f t="shared" si="71"/>
        <v/>
      </c>
    </row>
    <row r="653" spans="1:72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8" t="str">
        <f t="shared" si="71"/>
        <v/>
      </c>
    </row>
    <row r="654" spans="1:72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8" t="str">
        <f t="shared" si="71"/>
        <v/>
      </c>
    </row>
    <row r="655" spans="1:72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8" t="str">
        <f t="shared" si="71"/>
        <v/>
      </c>
    </row>
    <row r="656" spans="1:72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8" t="str">
        <f t="shared" si="71"/>
        <v/>
      </c>
    </row>
    <row r="657" spans="1:72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8" t="str">
        <f t="shared" si="71"/>
        <v/>
      </c>
    </row>
    <row r="658" spans="1:72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8" t="str">
        <f t="shared" si="71"/>
        <v/>
      </c>
    </row>
    <row r="659" spans="1:72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8" t="str">
        <f t="shared" si="71"/>
        <v/>
      </c>
    </row>
    <row r="660" spans="1:72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8" t="str">
        <f t="shared" si="71"/>
        <v/>
      </c>
    </row>
    <row r="661" spans="1:72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8" t="str">
        <f t="shared" si="71"/>
        <v/>
      </c>
    </row>
    <row r="662" spans="1:72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8" t="str">
        <f t="shared" si="71"/>
        <v/>
      </c>
    </row>
    <row r="663" spans="1:72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8" t="str">
        <f t="shared" si="71"/>
        <v/>
      </c>
    </row>
    <row r="664" spans="1:72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8" t="str">
        <f t="shared" si="71"/>
        <v/>
      </c>
    </row>
    <row r="665" spans="1:72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8" t="str">
        <f t="shared" si="71"/>
        <v/>
      </c>
    </row>
    <row r="666" spans="1:72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8" t="str">
        <f t="shared" si="71"/>
        <v/>
      </c>
    </row>
    <row r="667" spans="1:72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8" t="str">
        <f t="shared" si="71"/>
        <v/>
      </c>
    </row>
    <row r="668" spans="1:72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8" t="str">
        <f t="shared" si="71"/>
        <v/>
      </c>
    </row>
    <row r="669" spans="1:72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8" t="str">
        <f t="shared" si="71"/>
        <v/>
      </c>
    </row>
    <row r="670" spans="1:72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8" t="str">
        <f t="shared" si="71"/>
        <v/>
      </c>
    </row>
    <row r="671" spans="1:72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8" t="str">
        <f t="shared" si="71"/>
        <v/>
      </c>
    </row>
    <row r="672" spans="1:72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8" t="str">
        <f t="shared" si="71"/>
        <v/>
      </c>
    </row>
    <row r="673" spans="1:72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8" t="str">
        <f t="shared" si="71"/>
        <v/>
      </c>
    </row>
    <row r="674" spans="1:72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8" t="str">
        <f t="shared" si="71"/>
        <v/>
      </c>
    </row>
    <row r="675" spans="1:72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8" t="str">
        <f t="shared" si="71"/>
        <v/>
      </c>
    </row>
    <row r="676" spans="1:72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8" t="str">
        <f t="shared" si="71"/>
        <v/>
      </c>
    </row>
    <row r="677" spans="1:72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8" t="str">
        <f t="shared" si="71"/>
        <v/>
      </c>
    </row>
    <row r="678" spans="1:72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8" t="str">
        <f t="shared" si="71"/>
        <v/>
      </c>
    </row>
    <row r="679" spans="1:72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8" t="str">
        <f t="shared" si="71"/>
        <v/>
      </c>
    </row>
    <row r="680" spans="1:72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8" t="str">
        <f t="shared" si="71"/>
        <v/>
      </c>
    </row>
    <row r="681" spans="1:72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8" t="str">
        <f t="shared" si="71"/>
        <v/>
      </c>
    </row>
    <row r="682" spans="1:72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8" t="str">
        <f t="shared" si="71"/>
        <v/>
      </c>
    </row>
    <row r="683" spans="1:72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8" t="str">
        <f t="shared" si="71"/>
        <v/>
      </c>
    </row>
    <row r="684" spans="1:72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8" t="str">
        <f t="shared" si="71"/>
        <v/>
      </c>
    </row>
    <row r="685" spans="1:72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8" t="str">
        <f t="shared" si="71"/>
        <v/>
      </c>
    </row>
    <row r="686" spans="1:72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8" t="str">
        <f t="shared" si="71"/>
        <v/>
      </c>
    </row>
    <row r="687" spans="1:72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8" t="str">
        <f t="shared" si="71"/>
        <v/>
      </c>
    </row>
    <row r="688" spans="1:72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8" t="str">
        <f t="shared" si="71"/>
        <v/>
      </c>
    </row>
    <row r="689" spans="1:72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8" t="str">
        <f t="shared" si="71"/>
        <v/>
      </c>
    </row>
    <row r="690" spans="1:72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8" t="str">
        <f t="shared" si="71"/>
        <v/>
      </c>
    </row>
    <row r="691" spans="1:72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8" t="str">
        <f t="shared" si="71"/>
        <v/>
      </c>
    </row>
    <row r="692" spans="1:72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8" t="str">
        <f t="shared" si="71"/>
        <v/>
      </c>
    </row>
    <row r="693" spans="1:72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8" t="str">
        <f t="shared" si="71"/>
        <v/>
      </c>
    </row>
    <row r="694" spans="1:72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8" t="str">
        <f t="shared" si="71"/>
        <v/>
      </c>
    </row>
    <row r="695" spans="1:72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8" t="str">
        <f t="shared" si="71"/>
        <v/>
      </c>
    </row>
    <row r="696" spans="1:72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8" t="str">
        <f t="shared" si="71"/>
        <v/>
      </c>
    </row>
    <row r="697" spans="1:72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8" t="str">
        <f t="shared" si="71"/>
        <v/>
      </c>
    </row>
    <row r="698" spans="1:72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8" t="str">
        <f t="shared" si="71"/>
        <v/>
      </c>
    </row>
    <row r="699" spans="1:72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8" t="str">
        <f t="shared" si="71"/>
        <v/>
      </c>
    </row>
    <row r="700" spans="1:72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8" t="str">
        <f t="shared" si="71"/>
        <v/>
      </c>
    </row>
    <row r="701" spans="1:72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8" t="str">
        <f t="shared" si="71"/>
        <v/>
      </c>
    </row>
    <row r="702" spans="1:72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8" t="str">
        <f t="shared" si="71"/>
        <v/>
      </c>
    </row>
    <row r="703" spans="1:72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8" t="str">
        <f t="shared" si="71"/>
        <v/>
      </c>
    </row>
    <row r="704" spans="1:72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8" t="str">
        <f t="shared" si="71"/>
        <v/>
      </c>
    </row>
    <row r="705" spans="1:72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8" t="str">
        <f t="shared" si="71"/>
        <v/>
      </c>
    </row>
    <row r="706" spans="1:72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8" t="str">
        <f t="shared" si="71"/>
        <v/>
      </c>
    </row>
    <row r="707" spans="1:72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8" t="str">
        <f t="shared" si="71"/>
        <v/>
      </c>
    </row>
    <row r="708" spans="1:72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8" t="str">
        <f t="shared" si="71"/>
        <v/>
      </c>
    </row>
    <row r="709" spans="1:72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8" t="str">
        <f t="shared" si="71"/>
        <v/>
      </c>
    </row>
    <row r="710" spans="1:72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8" t="str">
        <f t="shared" si="71"/>
        <v/>
      </c>
    </row>
    <row r="711" spans="1:72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8" t="str">
        <f t="shared" si="71"/>
        <v/>
      </c>
    </row>
    <row r="712" spans="1:72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8" t="str">
        <f t="shared" ref="BT712:BT775" si="77">IF(BN712="","",SUBSTITUTE(BM712," ","")&amp;SUBSTITUTE(BN712," ",""))</f>
        <v/>
      </c>
    </row>
    <row r="713" spans="1:72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8" t="str">
        <f t="shared" si="77"/>
        <v/>
      </c>
    </row>
    <row r="714" spans="1:72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8" t="str">
        <f t="shared" si="77"/>
        <v/>
      </c>
    </row>
    <row r="715" spans="1:72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8" t="str">
        <f t="shared" si="77"/>
        <v/>
      </c>
    </row>
    <row r="716" spans="1:72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8" t="str">
        <f t="shared" si="77"/>
        <v/>
      </c>
    </row>
    <row r="717" spans="1:72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8" t="str">
        <f t="shared" si="77"/>
        <v/>
      </c>
    </row>
    <row r="718" spans="1:72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8" t="str">
        <f t="shared" si="77"/>
        <v/>
      </c>
    </row>
    <row r="719" spans="1:72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8" t="str">
        <f t="shared" si="77"/>
        <v/>
      </c>
    </row>
    <row r="720" spans="1:72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8" t="str">
        <f t="shared" si="77"/>
        <v/>
      </c>
    </row>
    <row r="721" spans="1:72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8" t="str">
        <f t="shared" si="77"/>
        <v/>
      </c>
    </row>
    <row r="722" spans="1:72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8" t="str">
        <f t="shared" si="77"/>
        <v/>
      </c>
    </row>
    <row r="723" spans="1:72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8" t="str">
        <f t="shared" si="77"/>
        <v/>
      </c>
    </row>
    <row r="724" spans="1:72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8" t="str">
        <f t="shared" si="77"/>
        <v/>
      </c>
    </row>
    <row r="725" spans="1:72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8" t="str">
        <f t="shared" si="77"/>
        <v/>
      </c>
    </row>
    <row r="726" spans="1:72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8" t="str">
        <f t="shared" si="77"/>
        <v/>
      </c>
    </row>
    <row r="727" spans="1:72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8" t="str">
        <f t="shared" si="77"/>
        <v/>
      </c>
    </row>
    <row r="728" spans="1:72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8" t="str">
        <f t="shared" si="77"/>
        <v/>
      </c>
    </row>
    <row r="729" spans="1:72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8" t="str">
        <f t="shared" si="77"/>
        <v/>
      </c>
    </row>
    <row r="730" spans="1:72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8" t="str">
        <f t="shared" si="77"/>
        <v/>
      </c>
    </row>
    <row r="731" spans="1:72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8" t="str">
        <f t="shared" si="77"/>
        <v/>
      </c>
    </row>
    <row r="732" spans="1:72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8" t="str">
        <f t="shared" si="77"/>
        <v/>
      </c>
    </row>
    <row r="733" spans="1:72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8" t="str">
        <f t="shared" si="77"/>
        <v/>
      </c>
    </row>
    <row r="734" spans="1:72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8" t="str">
        <f t="shared" si="77"/>
        <v/>
      </c>
    </row>
    <row r="735" spans="1:72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8" t="str">
        <f t="shared" si="77"/>
        <v/>
      </c>
    </row>
    <row r="736" spans="1:72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8" t="str">
        <f t="shared" si="77"/>
        <v/>
      </c>
    </row>
    <row r="737" spans="1:72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8" t="str">
        <f t="shared" si="77"/>
        <v/>
      </c>
    </row>
    <row r="738" spans="1:72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8" t="str">
        <f t="shared" si="77"/>
        <v/>
      </c>
    </row>
    <row r="739" spans="1:72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8" t="str">
        <f t="shared" si="77"/>
        <v/>
      </c>
    </row>
    <row r="740" spans="1:72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8" t="str">
        <f t="shared" si="77"/>
        <v/>
      </c>
    </row>
    <row r="741" spans="1:72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8" t="str">
        <f t="shared" si="77"/>
        <v/>
      </c>
    </row>
    <row r="742" spans="1:72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8" t="str">
        <f t="shared" si="77"/>
        <v/>
      </c>
    </row>
    <row r="743" spans="1:72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8" t="str">
        <f t="shared" si="77"/>
        <v/>
      </c>
    </row>
    <row r="744" spans="1:72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8" t="str">
        <f t="shared" si="77"/>
        <v/>
      </c>
    </row>
    <row r="745" spans="1:72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8" t="str">
        <f t="shared" si="77"/>
        <v/>
      </c>
    </row>
    <row r="746" spans="1:72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8" t="str">
        <f t="shared" si="77"/>
        <v/>
      </c>
    </row>
    <row r="747" spans="1:72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8" t="str">
        <f t="shared" si="77"/>
        <v/>
      </c>
    </row>
    <row r="748" spans="1:72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8" t="str">
        <f t="shared" si="77"/>
        <v/>
      </c>
    </row>
    <row r="749" spans="1:72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8" t="str">
        <f t="shared" si="77"/>
        <v/>
      </c>
    </row>
    <row r="750" spans="1:72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8" t="str">
        <f t="shared" si="77"/>
        <v/>
      </c>
    </row>
    <row r="751" spans="1:72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8" t="str">
        <f t="shared" si="77"/>
        <v/>
      </c>
    </row>
    <row r="752" spans="1:72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8" t="str">
        <f t="shared" si="77"/>
        <v/>
      </c>
    </row>
    <row r="753" spans="1:72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8" t="str">
        <f t="shared" si="77"/>
        <v/>
      </c>
    </row>
    <row r="754" spans="1:72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8" t="str">
        <f t="shared" si="77"/>
        <v/>
      </c>
    </row>
    <row r="755" spans="1:72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8" t="str">
        <f t="shared" si="77"/>
        <v/>
      </c>
    </row>
    <row r="756" spans="1:72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8" t="str">
        <f t="shared" si="77"/>
        <v/>
      </c>
    </row>
    <row r="757" spans="1:72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8" t="str">
        <f t="shared" si="77"/>
        <v/>
      </c>
    </row>
    <row r="758" spans="1:72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8" t="str">
        <f t="shared" si="77"/>
        <v/>
      </c>
    </row>
    <row r="759" spans="1:72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8" t="str">
        <f t="shared" si="77"/>
        <v/>
      </c>
    </row>
    <row r="760" spans="1:72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8" t="str">
        <f t="shared" si="77"/>
        <v/>
      </c>
    </row>
    <row r="761" spans="1:72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8" t="str">
        <f t="shared" si="77"/>
        <v/>
      </c>
    </row>
    <row r="762" spans="1:72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8" t="str">
        <f t="shared" si="77"/>
        <v/>
      </c>
    </row>
    <row r="763" spans="1:72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8" t="str">
        <f t="shared" si="77"/>
        <v/>
      </c>
    </row>
    <row r="764" spans="1:72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8" t="str">
        <f t="shared" si="77"/>
        <v/>
      </c>
    </row>
    <row r="765" spans="1:72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8" t="str">
        <f t="shared" si="77"/>
        <v/>
      </c>
    </row>
    <row r="766" spans="1:72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8" t="str">
        <f t="shared" si="77"/>
        <v/>
      </c>
    </row>
    <row r="767" spans="1:72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8" t="str">
        <f t="shared" si="77"/>
        <v/>
      </c>
    </row>
    <row r="768" spans="1:72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8" t="str">
        <f t="shared" si="77"/>
        <v/>
      </c>
    </row>
    <row r="769" spans="1:72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8" t="str">
        <f t="shared" si="77"/>
        <v/>
      </c>
    </row>
    <row r="770" spans="1:72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8" t="str">
        <f t="shared" si="77"/>
        <v/>
      </c>
    </row>
    <row r="771" spans="1:72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8" t="str">
        <f t="shared" si="77"/>
        <v/>
      </c>
    </row>
    <row r="772" spans="1:72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8" t="str">
        <f t="shared" si="77"/>
        <v/>
      </c>
    </row>
    <row r="773" spans="1:72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8" t="str">
        <f t="shared" si="77"/>
        <v/>
      </c>
    </row>
    <row r="774" spans="1:72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8" t="str">
        <f t="shared" si="77"/>
        <v/>
      </c>
    </row>
    <row r="775" spans="1:72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8" t="str">
        <f t="shared" si="77"/>
        <v/>
      </c>
    </row>
    <row r="776" spans="1:72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8" t="str">
        <f t="shared" ref="BT776:BT839" si="83">IF(BN776="","",SUBSTITUTE(BM776," ","")&amp;SUBSTITUTE(BN776," ",""))</f>
        <v/>
      </c>
    </row>
    <row r="777" spans="1:72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8" t="str">
        <f t="shared" si="83"/>
        <v/>
      </c>
    </row>
    <row r="778" spans="1:72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8" t="str">
        <f t="shared" si="83"/>
        <v/>
      </c>
    </row>
    <row r="779" spans="1:72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8" t="str">
        <f t="shared" si="83"/>
        <v/>
      </c>
    </row>
    <row r="780" spans="1:72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8" t="str">
        <f t="shared" si="83"/>
        <v/>
      </c>
    </row>
    <row r="781" spans="1:72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8" t="str">
        <f t="shared" si="83"/>
        <v/>
      </c>
    </row>
    <row r="782" spans="1:72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8" t="str">
        <f t="shared" si="83"/>
        <v/>
      </c>
    </row>
    <row r="783" spans="1:72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8" t="str">
        <f t="shared" si="83"/>
        <v/>
      </c>
    </row>
    <row r="784" spans="1:72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8" t="str">
        <f t="shared" si="83"/>
        <v/>
      </c>
    </row>
    <row r="785" spans="1:72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8" t="str">
        <f t="shared" si="83"/>
        <v/>
      </c>
    </row>
    <row r="786" spans="1:72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8" t="str">
        <f t="shared" si="83"/>
        <v/>
      </c>
    </row>
    <row r="787" spans="1:72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8" t="str">
        <f t="shared" si="83"/>
        <v/>
      </c>
    </row>
    <row r="788" spans="1:72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8" t="str">
        <f t="shared" si="83"/>
        <v/>
      </c>
    </row>
    <row r="789" spans="1:72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8" t="str">
        <f t="shared" si="83"/>
        <v/>
      </c>
    </row>
    <row r="790" spans="1:72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8" t="str">
        <f t="shared" si="83"/>
        <v/>
      </c>
    </row>
    <row r="791" spans="1:72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8" t="str">
        <f t="shared" si="83"/>
        <v/>
      </c>
    </row>
    <row r="792" spans="1:72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8" t="str">
        <f t="shared" si="83"/>
        <v/>
      </c>
    </row>
    <row r="793" spans="1:72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8" t="str">
        <f t="shared" si="83"/>
        <v/>
      </c>
    </row>
    <row r="794" spans="1:72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8" t="str">
        <f t="shared" si="83"/>
        <v/>
      </c>
    </row>
    <row r="795" spans="1:72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8" t="str">
        <f t="shared" si="83"/>
        <v/>
      </c>
    </row>
    <row r="796" spans="1:72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8" t="str">
        <f t="shared" si="83"/>
        <v/>
      </c>
    </row>
    <row r="797" spans="1:72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8" t="str">
        <f t="shared" si="83"/>
        <v/>
      </c>
    </row>
    <row r="798" spans="1:72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8" t="str">
        <f t="shared" si="83"/>
        <v/>
      </c>
    </row>
    <row r="799" spans="1:72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8" t="str">
        <f t="shared" si="83"/>
        <v/>
      </c>
    </row>
    <row r="800" spans="1:72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8" t="str">
        <f t="shared" si="83"/>
        <v/>
      </c>
    </row>
    <row r="801" spans="1:72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8" t="str">
        <f t="shared" si="83"/>
        <v/>
      </c>
    </row>
    <row r="802" spans="1:72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8" t="str">
        <f t="shared" si="83"/>
        <v/>
      </c>
    </row>
    <row r="803" spans="1:72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8" t="str">
        <f t="shared" si="83"/>
        <v/>
      </c>
    </row>
    <row r="804" spans="1:72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8" t="str">
        <f t="shared" si="83"/>
        <v/>
      </c>
    </row>
    <row r="805" spans="1:72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8" t="str">
        <f t="shared" si="83"/>
        <v/>
      </c>
    </row>
    <row r="806" spans="1:72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8" t="str">
        <f t="shared" si="83"/>
        <v/>
      </c>
    </row>
    <row r="807" spans="1:72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8" t="str">
        <f t="shared" si="83"/>
        <v/>
      </c>
    </row>
    <row r="808" spans="1:72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8" t="str">
        <f t="shared" si="83"/>
        <v/>
      </c>
    </row>
    <row r="809" spans="1:72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8" t="str">
        <f t="shared" si="83"/>
        <v/>
      </c>
    </row>
    <row r="810" spans="1:72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8" t="str">
        <f t="shared" si="83"/>
        <v/>
      </c>
    </row>
    <row r="811" spans="1:72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8" t="str">
        <f t="shared" si="83"/>
        <v/>
      </c>
    </row>
    <row r="812" spans="1:72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8" t="str">
        <f t="shared" si="83"/>
        <v/>
      </c>
    </row>
    <row r="813" spans="1:72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8" t="str">
        <f t="shared" si="83"/>
        <v/>
      </c>
    </row>
    <row r="814" spans="1:72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8" t="str">
        <f t="shared" si="83"/>
        <v/>
      </c>
    </row>
    <row r="815" spans="1:72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8" t="str">
        <f t="shared" si="83"/>
        <v/>
      </c>
    </row>
    <row r="816" spans="1:72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8" t="str">
        <f t="shared" si="83"/>
        <v/>
      </c>
    </row>
    <row r="817" spans="1:72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8" t="str">
        <f t="shared" si="83"/>
        <v/>
      </c>
    </row>
    <row r="818" spans="1:72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8" t="str">
        <f t="shared" si="83"/>
        <v/>
      </c>
    </row>
    <row r="819" spans="1:72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8" t="str">
        <f t="shared" si="83"/>
        <v/>
      </c>
    </row>
    <row r="820" spans="1:72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8" t="str">
        <f t="shared" si="83"/>
        <v/>
      </c>
    </row>
    <row r="821" spans="1:72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8" t="str">
        <f t="shared" si="83"/>
        <v/>
      </c>
    </row>
    <row r="822" spans="1:72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8" t="str">
        <f t="shared" si="83"/>
        <v/>
      </c>
    </row>
    <row r="823" spans="1:72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8" t="str">
        <f t="shared" si="83"/>
        <v/>
      </c>
    </row>
    <row r="824" spans="1:72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8" t="str">
        <f t="shared" si="83"/>
        <v/>
      </c>
    </row>
    <row r="825" spans="1:72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8" t="str">
        <f t="shared" si="83"/>
        <v/>
      </c>
    </row>
    <row r="826" spans="1:72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8" t="str">
        <f t="shared" si="83"/>
        <v/>
      </c>
    </row>
    <row r="827" spans="1:72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8" t="str">
        <f t="shared" si="83"/>
        <v/>
      </c>
    </row>
    <row r="828" spans="1:72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8" t="str">
        <f t="shared" si="83"/>
        <v/>
      </c>
    </row>
    <row r="829" spans="1:72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8" t="str">
        <f t="shared" si="83"/>
        <v/>
      </c>
    </row>
    <row r="830" spans="1:72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8" t="str">
        <f t="shared" si="83"/>
        <v/>
      </c>
    </row>
    <row r="831" spans="1:72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8" t="str">
        <f t="shared" si="83"/>
        <v/>
      </c>
    </row>
    <row r="832" spans="1:72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8" t="str">
        <f t="shared" si="83"/>
        <v/>
      </c>
    </row>
    <row r="833" spans="1:72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8" t="str">
        <f t="shared" si="83"/>
        <v/>
      </c>
    </row>
    <row r="834" spans="1:72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8" t="str">
        <f t="shared" si="83"/>
        <v/>
      </c>
    </row>
    <row r="835" spans="1:72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8" t="str">
        <f t="shared" si="83"/>
        <v/>
      </c>
    </row>
    <row r="836" spans="1:72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8" t="str">
        <f t="shared" si="83"/>
        <v/>
      </c>
    </row>
    <row r="837" spans="1:72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8" t="str">
        <f t="shared" si="83"/>
        <v/>
      </c>
    </row>
    <row r="838" spans="1:72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8" t="str">
        <f t="shared" si="83"/>
        <v/>
      </c>
    </row>
    <row r="839" spans="1:72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8" t="str">
        <f t="shared" si="83"/>
        <v/>
      </c>
    </row>
    <row r="840" spans="1:72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8" t="str">
        <f t="shared" ref="BT840:BT903" si="89">IF(BN840="","",SUBSTITUTE(BM840," ","")&amp;SUBSTITUTE(BN840," ",""))</f>
        <v/>
      </c>
    </row>
    <row r="841" spans="1:72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8" t="str">
        <f t="shared" si="89"/>
        <v/>
      </c>
    </row>
    <row r="842" spans="1:72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8" t="str">
        <f t="shared" si="89"/>
        <v/>
      </c>
    </row>
    <row r="843" spans="1:72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8" t="str">
        <f t="shared" si="89"/>
        <v/>
      </c>
    </row>
    <row r="844" spans="1:72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8" t="str">
        <f t="shared" si="89"/>
        <v/>
      </c>
    </row>
    <row r="845" spans="1:72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8" t="str">
        <f t="shared" si="89"/>
        <v/>
      </c>
    </row>
    <row r="846" spans="1:72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8" t="str">
        <f t="shared" si="89"/>
        <v/>
      </c>
    </row>
    <row r="847" spans="1:72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8" t="str">
        <f t="shared" si="89"/>
        <v/>
      </c>
    </row>
    <row r="848" spans="1:72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8" t="str">
        <f t="shared" si="89"/>
        <v/>
      </c>
    </row>
    <row r="849" spans="1:72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8" t="str">
        <f t="shared" si="89"/>
        <v/>
      </c>
    </row>
    <row r="850" spans="1:72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8" t="str">
        <f t="shared" si="89"/>
        <v/>
      </c>
    </row>
    <row r="851" spans="1:72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8" t="str">
        <f t="shared" si="89"/>
        <v/>
      </c>
    </row>
    <row r="852" spans="1:72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8" t="str">
        <f t="shared" si="89"/>
        <v/>
      </c>
    </row>
    <row r="853" spans="1:72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8" t="str">
        <f t="shared" si="89"/>
        <v/>
      </c>
    </row>
    <row r="854" spans="1:72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8" t="str">
        <f t="shared" si="89"/>
        <v/>
      </c>
    </row>
    <row r="855" spans="1:72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8" t="str">
        <f t="shared" si="89"/>
        <v/>
      </c>
    </row>
    <row r="856" spans="1:72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8" t="str">
        <f t="shared" si="89"/>
        <v/>
      </c>
    </row>
    <row r="857" spans="1:72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8" t="str">
        <f t="shared" si="89"/>
        <v/>
      </c>
    </row>
    <row r="858" spans="1:72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8" t="str">
        <f t="shared" si="89"/>
        <v/>
      </c>
    </row>
    <row r="859" spans="1:72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8" t="str">
        <f t="shared" si="89"/>
        <v/>
      </c>
    </row>
    <row r="860" spans="1:72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8" t="str">
        <f t="shared" si="89"/>
        <v/>
      </c>
    </row>
    <row r="861" spans="1:72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8" t="str">
        <f t="shared" si="89"/>
        <v/>
      </c>
    </row>
    <row r="862" spans="1:72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8" t="str">
        <f t="shared" si="89"/>
        <v/>
      </c>
    </row>
    <row r="863" spans="1:72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8" t="str">
        <f t="shared" si="89"/>
        <v/>
      </c>
    </row>
    <row r="864" spans="1:72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8" t="str">
        <f t="shared" si="89"/>
        <v/>
      </c>
    </row>
    <row r="865" spans="1:72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8" t="str">
        <f t="shared" si="89"/>
        <v/>
      </c>
    </row>
    <row r="866" spans="1:72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8" t="str">
        <f t="shared" si="89"/>
        <v/>
      </c>
    </row>
    <row r="867" spans="1:72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8" t="str">
        <f t="shared" si="89"/>
        <v/>
      </c>
    </row>
    <row r="868" spans="1:72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8" t="str">
        <f t="shared" si="89"/>
        <v/>
      </c>
    </row>
    <row r="869" spans="1:72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8" t="str">
        <f t="shared" si="89"/>
        <v/>
      </c>
    </row>
    <row r="870" spans="1:72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8" t="str">
        <f t="shared" si="89"/>
        <v/>
      </c>
    </row>
    <row r="871" spans="1:72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8" t="str">
        <f t="shared" si="89"/>
        <v/>
      </c>
    </row>
    <row r="872" spans="1:72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8" t="str">
        <f t="shared" si="89"/>
        <v/>
      </c>
    </row>
    <row r="873" spans="1:72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8" t="str">
        <f t="shared" si="89"/>
        <v/>
      </c>
    </row>
    <row r="874" spans="1:72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8" t="str">
        <f t="shared" si="89"/>
        <v/>
      </c>
    </row>
    <row r="875" spans="1:72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8" t="str">
        <f t="shared" si="89"/>
        <v/>
      </c>
    </row>
    <row r="876" spans="1:72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8" t="str">
        <f t="shared" si="89"/>
        <v/>
      </c>
    </row>
    <row r="877" spans="1:72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8" t="str">
        <f t="shared" si="89"/>
        <v/>
      </c>
    </row>
    <row r="878" spans="1:72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8" t="str">
        <f t="shared" si="89"/>
        <v/>
      </c>
    </row>
    <row r="879" spans="1:72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8" t="str">
        <f t="shared" si="89"/>
        <v/>
      </c>
    </row>
    <row r="880" spans="1:72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8" t="str">
        <f t="shared" si="89"/>
        <v/>
      </c>
    </row>
    <row r="881" spans="1:72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8" t="str">
        <f t="shared" si="89"/>
        <v/>
      </c>
    </row>
    <row r="882" spans="1:72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8" t="str">
        <f t="shared" si="89"/>
        <v/>
      </c>
    </row>
    <row r="883" spans="1:72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8" t="str">
        <f t="shared" si="89"/>
        <v/>
      </c>
    </row>
    <row r="884" spans="1:72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8" t="str">
        <f t="shared" si="89"/>
        <v/>
      </c>
    </row>
    <row r="885" spans="1:72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8" t="str">
        <f t="shared" si="89"/>
        <v/>
      </c>
    </row>
    <row r="886" spans="1:72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8" t="str">
        <f t="shared" si="89"/>
        <v/>
      </c>
    </row>
    <row r="887" spans="1:72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8" t="str">
        <f t="shared" si="89"/>
        <v/>
      </c>
    </row>
    <row r="888" spans="1:72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8" t="str">
        <f t="shared" si="89"/>
        <v/>
      </c>
    </row>
    <row r="889" spans="1:72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8" t="str">
        <f t="shared" si="89"/>
        <v/>
      </c>
    </row>
    <row r="890" spans="1:72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8" t="str">
        <f t="shared" si="89"/>
        <v/>
      </c>
    </row>
    <row r="891" spans="1:72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8" t="str">
        <f t="shared" si="89"/>
        <v/>
      </c>
    </row>
    <row r="892" spans="1:72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8" t="str">
        <f t="shared" si="89"/>
        <v/>
      </c>
    </row>
    <row r="893" spans="1:72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8" t="str">
        <f t="shared" si="89"/>
        <v/>
      </c>
    </row>
    <row r="894" spans="1:72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8" t="str">
        <f t="shared" si="89"/>
        <v/>
      </c>
    </row>
    <row r="895" spans="1:72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8" t="str">
        <f t="shared" si="89"/>
        <v/>
      </c>
    </row>
    <row r="896" spans="1:72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8" t="str">
        <f t="shared" si="89"/>
        <v/>
      </c>
    </row>
    <row r="897" spans="1:72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8" t="str">
        <f t="shared" si="89"/>
        <v/>
      </c>
    </row>
    <row r="898" spans="1:72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8" t="str">
        <f t="shared" si="89"/>
        <v/>
      </c>
    </row>
    <row r="899" spans="1:72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8" t="str">
        <f t="shared" si="89"/>
        <v/>
      </c>
    </row>
    <row r="900" spans="1:72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8" t="str">
        <f t="shared" si="89"/>
        <v/>
      </c>
    </row>
    <row r="901" spans="1:72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8" t="str">
        <f t="shared" si="89"/>
        <v/>
      </c>
    </row>
    <row r="902" spans="1:72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8" t="str">
        <f t="shared" si="89"/>
        <v/>
      </c>
    </row>
    <row r="903" spans="1:72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8" t="str">
        <f t="shared" si="89"/>
        <v/>
      </c>
    </row>
    <row r="904" spans="1:72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8" t="str">
        <f t="shared" ref="BT904:BT967" si="95">IF(BN904="","",SUBSTITUTE(BM904," ","")&amp;SUBSTITUTE(BN904," ",""))</f>
        <v/>
      </c>
    </row>
    <row r="905" spans="1:72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8" t="str">
        <f t="shared" si="95"/>
        <v/>
      </c>
    </row>
    <row r="906" spans="1:72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8" t="str">
        <f t="shared" si="95"/>
        <v/>
      </c>
    </row>
    <row r="907" spans="1:72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8" t="str">
        <f t="shared" si="95"/>
        <v/>
      </c>
    </row>
    <row r="908" spans="1:72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8" t="str">
        <f t="shared" si="95"/>
        <v/>
      </c>
    </row>
    <row r="909" spans="1:72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8" t="str">
        <f t="shared" si="95"/>
        <v/>
      </c>
    </row>
    <row r="910" spans="1:72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8" t="str">
        <f t="shared" si="95"/>
        <v/>
      </c>
    </row>
    <row r="911" spans="1:72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8" t="str">
        <f t="shared" si="95"/>
        <v/>
      </c>
    </row>
    <row r="912" spans="1:72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8" t="str">
        <f t="shared" si="95"/>
        <v/>
      </c>
    </row>
    <row r="913" spans="1:72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8" t="str">
        <f t="shared" si="95"/>
        <v/>
      </c>
    </row>
    <row r="914" spans="1:72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8" t="str">
        <f t="shared" si="95"/>
        <v/>
      </c>
    </row>
    <row r="915" spans="1:72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8" t="str">
        <f t="shared" si="95"/>
        <v/>
      </c>
    </row>
    <row r="916" spans="1:72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8" t="str">
        <f t="shared" si="95"/>
        <v/>
      </c>
    </row>
    <row r="917" spans="1:72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8" t="str">
        <f t="shared" si="95"/>
        <v/>
      </c>
    </row>
    <row r="918" spans="1:72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8" t="str">
        <f t="shared" si="95"/>
        <v/>
      </c>
    </row>
    <row r="919" spans="1:72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8" t="str">
        <f t="shared" si="95"/>
        <v/>
      </c>
    </row>
    <row r="920" spans="1:72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8" t="str">
        <f t="shared" si="95"/>
        <v/>
      </c>
    </row>
    <row r="921" spans="1:72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8" t="str">
        <f t="shared" si="95"/>
        <v/>
      </c>
    </row>
    <row r="922" spans="1:72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8" t="str">
        <f t="shared" si="95"/>
        <v/>
      </c>
    </row>
    <row r="923" spans="1:72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8" t="str">
        <f t="shared" si="95"/>
        <v/>
      </c>
    </row>
    <row r="924" spans="1:72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8" t="str">
        <f t="shared" si="95"/>
        <v/>
      </c>
    </row>
    <row r="925" spans="1:72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8" t="str">
        <f t="shared" si="95"/>
        <v/>
      </c>
    </row>
    <row r="926" spans="1:72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8" t="str">
        <f t="shared" si="95"/>
        <v/>
      </c>
    </row>
    <row r="927" spans="1:72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8" t="str">
        <f t="shared" si="95"/>
        <v/>
      </c>
    </row>
    <row r="928" spans="1:72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8" t="str">
        <f t="shared" si="95"/>
        <v/>
      </c>
    </row>
    <row r="929" spans="1:72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8" t="str">
        <f t="shared" si="95"/>
        <v/>
      </c>
    </row>
    <row r="930" spans="1:72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8" t="str">
        <f t="shared" si="95"/>
        <v/>
      </c>
    </row>
    <row r="931" spans="1:72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8" t="str">
        <f t="shared" si="95"/>
        <v/>
      </c>
    </row>
    <row r="932" spans="1:72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8" t="str">
        <f t="shared" si="95"/>
        <v/>
      </c>
    </row>
    <row r="933" spans="1:72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8" t="str">
        <f t="shared" si="95"/>
        <v/>
      </c>
    </row>
    <row r="934" spans="1:72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8" t="str">
        <f t="shared" si="95"/>
        <v/>
      </c>
    </row>
    <row r="935" spans="1:72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8" t="str">
        <f t="shared" si="95"/>
        <v/>
      </c>
    </row>
    <row r="936" spans="1:72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8" t="str">
        <f t="shared" si="95"/>
        <v/>
      </c>
    </row>
    <row r="937" spans="1:72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8" t="str">
        <f t="shared" si="95"/>
        <v/>
      </c>
    </row>
    <row r="938" spans="1:72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8" t="str">
        <f t="shared" si="95"/>
        <v/>
      </c>
    </row>
    <row r="939" spans="1:72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8" t="str">
        <f t="shared" si="95"/>
        <v/>
      </c>
    </row>
    <row r="940" spans="1:72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8" t="str">
        <f t="shared" si="95"/>
        <v/>
      </c>
    </row>
    <row r="941" spans="1:72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8" t="str">
        <f t="shared" si="95"/>
        <v/>
      </c>
    </row>
    <row r="942" spans="1:72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8" t="str">
        <f t="shared" si="95"/>
        <v/>
      </c>
    </row>
    <row r="943" spans="1:72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8" t="str">
        <f t="shared" si="95"/>
        <v/>
      </c>
    </row>
    <row r="944" spans="1:72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8" t="str">
        <f t="shared" si="95"/>
        <v/>
      </c>
    </row>
    <row r="945" spans="1:72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8" t="str">
        <f t="shared" si="95"/>
        <v/>
      </c>
    </row>
    <row r="946" spans="1:72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8" t="str">
        <f t="shared" si="95"/>
        <v/>
      </c>
    </row>
    <row r="947" spans="1:72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8" t="str">
        <f t="shared" si="95"/>
        <v/>
      </c>
    </row>
    <row r="948" spans="1:72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8" t="str">
        <f t="shared" si="95"/>
        <v/>
      </c>
    </row>
    <row r="949" spans="1:72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8" t="str">
        <f t="shared" si="95"/>
        <v/>
      </c>
    </row>
    <row r="950" spans="1:72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8" t="str">
        <f t="shared" si="95"/>
        <v/>
      </c>
    </row>
    <row r="951" spans="1:72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8" t="str">
        <f t="shared" si="95"/>
        <v/>
      </c>
    </row>
    <row r="952" spans="1:72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8" t="str">
        <f t="shared" si="95"/>
        <v/>
      </c>
    </row>
    <row r="953" spans="1:72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8" t="str">
        <f t="shared" si="95"/>
        <v/>
      </c>
    </row>
    <row r="954" spans="1:72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8" t="str">
        <f t="shared" si="95"/>
        <v/>
      </c>
    </row>
    <row r="955" spans="1:72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8" t="str">
        <f t="shared" si="95"/>
        <v/>
      </c>
    </row>
    <row r="956" spans="1:72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8" t="str">
        <f t="shared" si="95"/>
        <v/>
      </c>
    </row>
    <row r="957" spans="1:72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8" t="str">
        <f t="shared" si="95"/>
        <v/>
      </c>
    </row>
    <row r="958" spans="1:72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8" t="str">
        <f t="shared" si="95"/>
        <v/>
      </c>
    </row>
    <row r="959" spans="1:72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8" t="str">
        <f t="shared" si="95"/>
        <v/>
      </c>
    </row>
    <row r="960" spans="1:72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8" t="str">
        <f t="shared" si="95"/>
        <v/>
      </c>
    </row>
    <row r="961" spans="1:72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8" t="str">
        <f t="shared" si="95"/>
        <v/>
      </c>
    </row>
    <row r="962" spans="1:72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8" t="str">
        <f t="shared" si="95"/>
        <v/>
      </c>
    </row>
    <row r="963" spans="1:72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8" t="str">
        <f t="shared" si="95"/>
        <v/>
      </c>
    </row>
    <row r="964" spans="1:72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8" t="str">
        <f t="shared" si="95"/>
        <v/>
      </c>
    </row>
    <row r="965" spans="1:72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8" t="str">
        <f t="shared" si="95"/>
        <v/>
      </c>
    </row>
    <row r="966" spans="1:72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8" t="str">
        <f t="shared" si="95"/>
        <v/>
      </c>
    </row>
    <row r="967" spans="1:72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8" t="str">
        <f t="shared" si="95"/>
        <v/>
      </c>
    </row>
    <row r="968" spans="1:72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8" t="str">
        <f t="shared" ref="BT968:BT1001" si="101">IF(BN968="","",SUBSTITUTE(BM968," ","")&amp;SUBSTITUTE(BN968," ",""))</f>
        <v/>
      </c>
    </row>
    <row r="969" spans="1:72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8" t="str">
        <f t="shared" si="101"/>
        <v/>
      </c>
    </row>
    <row r="970" spans="1:72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8" t="str">
        <f t="shared" si="101"/>
        <v/>
      </c>
    </row>
    <row r="971" spans="1:72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8" t="str">
        <f t="shared" si="101"/>
        <v/>
      </c>
    </row>
    <row r="972" spans="1:72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8" t="str">
        <f t="shared" si="101"/>
        <v/>
      </c>
    </row>
    <row r="973" spans="1:72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8" t="str">
        <f t="shared" si="101"/>
        <v/>
      </c>
    </row>
    <row r="974" spans="1:72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8" t="str">
        <f t="shared" si="101"/>
        <v/>
      </c>
    </row>
    <row r="975" spans="1:72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8" t="str">
        <f t="shared" si="101"/>
        <v/>
      </c>
    </row>
    <row r="976" spans="1:72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8" t="str">
        <f t="shared" si="101"/>
        <v/>
      </c>
    </row>
    <row r="977" spans="1:72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8" t="str">
        <f t="shared" si="101"/>
        <v/>
      </c>
    </row>
    <row r="978" spans="1:72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8" t="str">
        <f t="shared" si="101"/>
        <v/>
      </c>
    </row>
    <row r="979" spans="1:72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8" t="str">
        <f t="shared" si="101"/>
        <v/>
      </c>
    </row>
    <row r="980" spans="1:72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8" t="str">
        <f t="shared" si="101"/>
        <v/>
      </c>
    </row>
    <row r="981" spans="1:72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8" t="str">
        <f t="shared" si="101"/>
        <v/>
      </c>
    </row>
    <row r="982" spans="1:72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8" t="str">
        <f t="shared" si="101"/>
        <v/>
      </c>
    </row>
    <row r="983" spans="1:72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8" t="str">
        <f t="shared" si="101"/>
        <v/>
      </c>
    </row>
    <row r="984" spans="1:72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8" t="str">
        <f t="shared" si="101"/>
        <v/>
      </c>
    </row>
    <row r="985" spans="1:72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8" t="str">
        <f t="shared" si="101"/>
        <v/>
      </c>
    </row>
    <row r="986" spans="1:72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8" t="str">
        <f t="shared" si="101"/>
        <v/>
      </c>
    </row>
    <row r="987" spans="1:72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8" t="str">
        <f t="shared" si="101"/>
        <v/>
      </c>
    </row>
    <row r="988" spans="1:72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8" t="str">
        <f t="shared" si="101"/>
        <v/>
      </c>
    </row>
    <row r="989" spans="1:72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8" t="str">
        <f t="shared" si="101"/>
        <v/>
      </c>
    </row>
    <row r="990" spans="1:72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8" t="str">
        <f t="shared" si="101"/>
        <v/>
      </c>
    </row>
    <row r="991" spans="1:72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8" t="str">
        <f t="shared" si="101"/>
        <v/>
      </c>
    </row>
    <row r="992" spans="1:72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8" t="str">
        <f t="shared" si="101"/>
        <v/>
      </c>
    </row>
    <row r="993" spans="1:72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8" t="str">
        <f t="shared" si="101"/>
        <v/>
      </c>
    </row>
    <row r="994" spans="1:72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8" t="str">
        <f t="shared" si="101"/>
        <v/>
      </c>
    </row>
    <row r="995" spans="1:72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8" t="str">
        <f t="shared" si="101"/>
        <v/>
      </c>
    </row>
    <row r="996" spans="1:72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8" t="str">
        <f t="shared" si="101"/>
        <v/>
      </c>
    </row>
    <row r="997" spans="1:72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8" t="str">
        <f t="shared" si="101"/>
        <v/>
      </c>
    </row>
    <row r="998" spans="1:72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8" t="str">
        <f t="shared" si="101"/>
        <v/>
      </c>
    </row>
    <row r="999" spans="1:72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8" t="str">
        <f t="shared" si="101"/>
        <v/>
      </c>
    </row>
    <row r="1000" spans="1:72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8" t="str">
        <f t="shared" si="101"/>
        <v/>
      </c>
    </row>
    <row r="1001" spans="1:72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8" t="str">
        <f t="shared" si="101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 BN277:BO277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4" t="s">
        <v>1490</v>
      </c>
      <c r="C2" s="214"/>
      <c r="D2" s="214"/>
      <c r="E2" s="214"/>
      <c r="F2" s="214"/>
      <c r="G2" s="214"/>
    </row>
    <row r="3" spans="2:7" ht="15" customHeight="1">
      <c r="B3" s="215"/>
      <c r="C3" s="215"/>
      <c r="D3" s="215"/>
      <c r="E3" s="215"/>
      <c r="F3" s="215"/>
      <c r="G3" s="215"/>
    </row>
    <row r="4" spans="2:7">
      <c r="B4" s="160" t="s">
        <v>1491</v>
      </c>
      <c r="C4" s="160" t="s">
        <v>1492</v>
      </c>
      <c r="D4" s="160" t="s">
        <v>1493</v>
      </c>
      <c r="E4" s="160" t="s">
        <v>1494</v>
      </c>
      <c r="F4" s="160" t="s">
        <v>4</v>
      </c>
      <c r="G4" s="160" t="s">
        <v>1495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1496</v>
      </c>
      <c r="C6" s="161">
        <v>407867</v>
      </c>
      <c r="D6" s="161" t="s">
        <v>1497</v>
      </c>
      <c r="E6" s="161" t="s">
        <v>824</v>
      </c>
      <c r="F6" s="161" t="s">
        <v>1498</v>
      </c>
      <c r="G6" s="162"/>
    </row>
    <row r="7" spans="2:7">
      <c r="B7" s="182" t="s">
        <v>1499</v>
      </c>
      <c r="C7" s="182">
        <v>293644</v>
      </c>
      <c r="D7" s="182" t="s">
        <v>1500</v>
      </c>
      <c r="E7" s="182" t="s">
        <v>824</v>
      </c>
      <c r="F7" s="182" t="s">
        <v>1498</v>
      </c>
      <c r="G7" s="183" t="s">
        <v>1501</v>
      </c>
    </row>
    <row r="8" spans="2:7">
      <c r="B8" s="161" t="s">
        <v>1502</v>
      </c>
      <c r="C8" s="161">
        <v>256790</v>
      </c>
      <c r="D8" s="161" t="s">
        <v>1503</v>
      </c>
      <c r="E8" s="161" t="s">
        <v>825</v>
      </c>
      <c r="F8" s="161" t="s">
        <v>1504</v>
      </c>
      <c r="G8" s="162">
        <v>46357</v>
      </c>
    </row>
    <row r="9" spans="2:7" ht="29.25">
      <c r="B9" s="161" t="s">
        <v>1505</v>
      </c>
      <c r="C9" s="161"/>
      <c r="D9" s="161"/>
      <c r="E9" s="161" t="s">
        <v>825</v>
      </c>
      <c r="F9" s="161" t="s">
        <v>1504</v>
      </c>
      <c r="G9" s="162" t="s">
        <v>1506</v>
      </c>
    </row>
    <row r="10" spans="2:7">
      <c r="B10" s="161" t="s">
        <v>1507</v>
      </c>
      <c r="C10" s="161">
        <v>265193</v>
      </c>
      <c r="D10" s="161" t="s">
        <v>1508</v>
      </c>
      <c r="E10" s="161" t="s">
        <v>826</v>
      </c>
      <c r="F10" s="161" t="s">
        <v>54</v>
      </c>
      <c r="G10" s="161" t="s">
        <v>1509</v>
      </c>
    </row>
    <row r="11" spans="2:7">
      <c r="B11" s="161" t="s">
        <v>1510</v>
      </c>
      <c r="C11" s="161">
        <v>293716</v>
      </c>
      <c r="D11" s="161" t="s">
        <v>1511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1512</v>
      </c>
      <c r="C12" s="161">
        <v>257258</v>
      </c>
      <c r="D12" s="161" t="s">
        <v>1513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1514</v>
      </c>
      <c r="C13" s="161">
        <v>371147</v>
      </c>
      <c r="D13" s="161" t="s">
        <v>1515</v>
      </c>
      <c r="E13" s="161" t="s">
        <v>827</v>
      </c>
      <c r="F13" s="161" t="s">
        <v>71</v>
      </c>
      <c r="G13" s="161" t="s">
        <v>1509</v>
      </c>
    </row>
    <row r="14" spans="2:7">
      <c r="B14" s="161" t="s">
        <v>1516</v>
      </c>
      <c r="C14" s="161">
        <v>259230</v>
      </c>
      <c r="D14" s="161" t="s">
        <v>1517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1518</v>
      </c>
      <c r="C15" s="161">
        <v>370705</v>
      </c>
      <c r="D15" s="161"/>
      <c r="E15" s="161" t="s">
        <v>827</v>
      </c>
      <c r="F15" s="161" t="s">
        <v>71</v>
      </c>
      <c r="G15" s="161" t="s">
        <v>1509</v>
      </c>
    </row>
    <row r="16" spans="2:7" ht="29.25">
      <c r="B16" s="161" t="s">
        <v>1519</v>
      </c>
      <c r="C16" s="161">
        <v>258542</v>
      </c>
      <c r="D16" s="161" t="s">
        <v>1520</v>
      </c>
      <c r="E16" s="161" t="s">
        <v>828</v>
      </c>
      <c r="F16" s="161" t="s">
        <v>335</v>
      </c>
      <c r="G16" s="162">
        <v>45962</v>
      </c>
    </row>
    <row r="17" spans="2:7" ht="29.25">
      <c r="B17" s="161" t="s">
        <v>1521</v>
      </c>
      <c r="C17" s="161">
        <v>257050</v>
      </c>
      <c r="D17" s="161" t="s">
        <v>1522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6" t="s">
        <v>1523</v>
      </c>
      <c r="C2" s="216"/>
      <c r="D2" s="216"/>
      <c r="E2" s="216"/>
      <c r="F2" s="216"/>
      <c r="G2" s="216"/>
    </row>
    <row r="3" spans="2:7" ht="19.5" customHeight="1">
      <c r="B3" s="216"/>
      <c r="C3" s="216"/>
      <c r="D3" s="216"/>
      <c r="E3" s="216"/>
      <c r="F3" s="216"/>
      <c r="G3" s="216"/>
    </row>
    <row r="4" spans="2:7" ht="19.5" customHeight="1">
      <c r="B4" s="163" t="s">
        <v>686</v>
      </c>
      <c r="C4" s="163" t="s">
        <v>1524</v>
      </c>
      <c r="D4" s="163" t="s">
        <v>1525</v>
      </c>
      <c r="E4" s="163" t="s">
        <v>1526</v>
      </c>
      <c r="F4" s="160" t="s">
        <v>1527</v>
      </c>
      <c r="G4" s="163" t="s">
        <v>1528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1529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1530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1529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1529</v>
      </c>
      <c r="G9" s="167"/>
    </row>
    <row r="10" spans="2:7" ht="19.5" customHeight="1">
      <c r="B10" s="167" t="s">
        <v>1531</v>
      </c>
      <c r="C10" s="167">
        <v>9038</v>
      </c>
      <c r="D10" s="168">
        <v>46063</v>
      </c>
      <c r="E10" s="167">
        <v>11450</v>
      </c>
      <c r="F10" s="169" t="s">
        <v>1532</v>
      </c>
      <c r="G10" s="167"/>
    </row>
    <row r="11" spans="2:7" ht="19.5" customHeight="1">
      <c r="B11" s="167" t="s">
        <v>744</v>
      </c>
      <c r="C11" s="167" t="s">
        <v>1533</v>
      </c>
      <c r="D11" s="168">
        <v>46056</v>
      </c>
      <c r="E11" s="167">
        <v>9100</v>
      </c>
      <c r="F11" s="169" t="s">
        <v>1534</v>
      </c>
      <c r="G11" s="167" t="s">
        <v>1535</v>
      </c>
    </row>
    <row r="12" spans="2:7" ht="19.5" customHeight="1">
      <c r="B12" s="167" t="s">
        <v>744</v>
      </c>
      <c r="C12" s="167" t="s">
        <v>1536</v>
      </c>
      <c r="D12" s="168">
        <v>46058</v>
      </c>
      <c r="E12" s="167">
        <v>12000</v>
      </c>
      <c r="F12" s="169" t="s">
        <v>1529</v>
      </c>
      <c r="G12" s="167"/>
    </row>
    <row r="13" spans="2:7" ht="19.5" customHeight="1">
      <c r="B13" s="167" t="s">
        <v>744</v>
      </c>
      <c r="C13" s="167" t="s">
        <v>1537</v>
      </c>
      <c r="D13" s="168">
        <v>46058</v>
      </c>
      <c r="E13" s="167">
        <v>12000</v>
      </c>
      <c r="F13" s="169" t="s">
        <v>1529</v>
      </c>
      <c r="G13" s="167"/>
    </row>
    <row r="14" spans="2:7" ht="19.5" customHeight="1">
      <c r="B14" s="167" t="s">
        <v>744</v>
      </c>
      <c r="C14" s="167" t="s">
        <v>1538</v>
      </c>
      <c r="D14" s="168">
        <v>46058</v>
      </c>
      <c r="E14" s="167">
        <v>13800</v>
      </c>
      <c r="F14" s="169" t="s">
        <v>1529</v>
      </c>
      <c r="G14" s="167" t="s">
        <v>1539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7" t="s">
        <v>1540</v>
      </c>
      <c r="D5" s="218"/>
      <c r="E5" s="218"/>
      <c r="F5" s="218"/>
      <c r="G5" s="218"/>
      <c r="H5" s="218"/>
      <c r="I5" s="218"/>
      <c r="J5" s="219"/>
      <c r="K5" s="220" t="s">
        <v>1541</v>
      </c>
      <c r="L5" s="221"/>
      <c r="M5" s="221"/>
      <c r="N5" s="221"/>
      <c r="O5" s="222" t="s">
        <v>1542</v>
      </c>
      <c r="P5" s="223"/>
    </row>
    <row r="6" spans="1:16" s="74" customFormat="1" ht="15" customHeight="1">
      <c r="A6" s="66" t="s">
        <v>1543</v>
      </c>
      <c r="B6" s="75" t="s">
        <v>1544</v>
      </c>
      <c r="C6" s="76" t="s">
        <v>992</v>
      </c>
      <c r="D6" s="77" t="s">
        <v>993</v>
      </c>
      <c r="E6" s="76" t="s">
        <v>1545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1546</v>
      </c>
      <c r="M6" s="80" t="s">
        <v>611</v>
      </c>
      <c r="N6" s="81" t="s">
        <v>987</v>
      </c>
      <c r="O6" s="158" t="s">
        <v>1030</v>
      </c>
      <c r="P6" s="133" t="s">
        <v>1547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1</v>
      </c>
      <c r="P308" s="147" t="str">
        <f>IF($A$2=1,IF(SP_SUL!BJ308="","*",SP_SUL!BJ308),IF(SP_SUL!BK308="","*",SP_SUL!BK308))</f>
        <v>*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*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0</v>
      </c>
      <c r="P319" s="147" t="str">
        <f>IF($A$2=1,IF(SP_SUL!BJ319="","*",SP_SUL!BJ319),IF(SP_SUL!BK319="","*",SP_SUL!BK319))</f>
        <v>*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*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*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6.9444444444444447E-4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157.30000000000001</v>
      </c>
      <c r="N326" s="83" t="str">
        <f>IF(SP_SUL!AM326="","*",SP_SUL!AM326)</f>
        <v>ZRB-ZEV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6.9444444444444447E-4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1</v>
      </c>
      <c r="P327" s="147" t="str">
        <f>IF($A$2=1,IF(SP_SUL!BJ327="","*",SP_SUL!BJ327),IF(SP_SUL!BK327="","*",SP_SUL!BK327))</f>
        <v>*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*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1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*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*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*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*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1</v>
      </c>
      <c r="P338" s="147" t="str">
        <f>IF($A$2=1,IF(SP_SUL!BJ338="","*",SP_SUL!BJ338),IF(SP_SUL!BK338="","*",SP_SUL!BK338))</f>
        <v>*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*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*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*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8.3333333333333329E-2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1</v>
      </c>
      <c r="P344" s="147" t="str">
        <f>IF($A$2=1,IF(SP_SUL!BJ344="","*",SP_SUL!BJ344),IF(SP_SUL!BK344="","*",SP_SUL!BK344))</f>
        <v>*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307" sqref="A307:T330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1040</v>
      </c>
      <c r="Q1" s="228"/>
      <c r="R1" s="111"/>
      <c r="S1" s="84"/>
      <c r="T1" s="86"/>
      <c r="U1" s="229" t="s">
        <v>1548</v>
      </c>
      <c r="V1" s="229"/>
      <c r="W1" s="229"/>
    </row>
    <row r="2" spans="1:23" ht="15" customHeight="1">
      <c r="A2" s="87" t="s">
        <v>1549</v>
      </c>
      <c r="B2" s="87" t="s">
        <v>1544</v>
      </c>
      <c r="C2" s="87" t="s">
        <v>411</v>
      </c>
      <c r="D2" s="88" t="s">
        <v>992</v>
      </c>
      <c r="E2" s="88" t="s">
        <v>4</v>
      </c>
      <c r="F2" s="88" t="s">
        <v>1543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1550</v>
      </c>
      <c r="T2" s="91" t="s">
        <v>995</v>
      </c>
      <c r="U2" s="138">
        <f ca="1">TODAY()-1</f>
        <v>46065</v>
      </c>
      <c r="V2" s="138">
        <f ca="1">U2-1</f>
        <v>46064</v>
      </c>
      <c r="W2" s="138">
        <f ca="1">V2-1</f>
        <v>46063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1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2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460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300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>
        <f ca="1">_xlfn.XLOOKUP(G24&amp;$V$2,BS_CONTROLE[CHAVE],BS_CONTROLE[Quantidade_11],"-")</f>
        <v>810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45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45</v>
      </c>
      <c r="V31" s="137">
        <f ca="1">_xlfn.XLOOKUP(G31&amp;$V$2,BS_CONTROLE[CHAVE],BS_CONTROLE[Quantidade_11],"-")</f>
        <v>0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2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1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2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2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1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460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300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810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2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2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2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1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0</v>
      </c>
      <c r="W84" s="137">
        <f ca="1">_xlfn.XLOOKUP(G84&amp;$W$2,BS_CONTROLE[CHAVE],BS_CONTROLE[Quantidade_11],"-")</f>
        <v>22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460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300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>
        <f ca="1">_xlfn.XLOOKUP(G88&amp;$V$2,BS_CONTROLE[CHAVE],BS_CONTROLE[Quantidade_11],"-")</f>
        <v>810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53</v>
      </c>
      <c r="V96" s="137">
        <f ca="1">_xlfn.XLOOKUP(G96&amp;$V$2,BS_CONTROLE[CHAVE],BS_CONTROLE[Quantidade_11],"-")</f>
        <v>104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2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22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460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300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810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45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53</v>
      </c>
      <c r="V122" s="137">
        <f ca="1">_xlfn.XLOOKUP(G122&amp;$V$2,BS_CONTROLE[CHAVE],BS_CONTROLE[Quantidade_11],"-")</f>
        <v>104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2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2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2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1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22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460</v>
      </c>
      <c r="V139" s="137">
        <f ca="1">_xlfn.XLOOKUP(G139&amp;$V$2,BS_CONTROLE[CHAVE],BS_CONTROLE[Quantidade_11],"-")</f>
        <v>0</v>
      </c>
      <c r="W139" s="137">
        <f ca="1">_xlfn.XLOOKUP(G139&amp;$W$2,BS_CONTROLE[CHAVE],BS_CONTROLE[Quantidade_11],"-")</f>
        <v>300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>
        <f ca="1">_xlfn.XLOOKUP(G142&amp;$V$2,BS_CONTROLE[CHAVE],BS_CONTROLE[Quantidade_11],"-")</f>
        <v>810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45</v>
      </c>
      <c r="V144" s="137">
        <f ca="1">_xlfn.XLOOKUP(G144&amp;$V$2,BS_CONTROLE[CHAVE],BS_CONTROLE[Quantidade_11],"-")</f>
        <v>0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 t="str">
        <f ca="1">_xlfn.XLOOKUP(G150&amp;$V$2,BS_CONTROLE[CHAVE],BS_CONTROLE[Quantidade_11],"-")</f>
        <v>-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53</v>
      </c>
      <c r="V152" s="137">
        <f ca="1">_xlfn.XLOOKUP(G152&amp;$V$2,BS_CONTROLE[CHAVE],BS_CONTROLE[Quantidade_11],"-")</f>
        <v>104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0</v>
      </c>
      <c r="V154" s="137">
        <f ca="1">_xlfn.XLOOKUP(G154&amp;$V$2,BS_CONTROLE[CHAVE],BS_CONTROLE[Quantidade_11],"-")</f>
        <v>0</v>
      </c>
      <c r="W154" s="137">
        <f ca="1">_xlfn.XLOOKUP(G154&amp;$W$2,BS_CONTROLE[CHAVE],BS_CONTROLE[Quantidade_11],"-")</f>
        <v>0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2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1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580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810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>
        <f ca="1">_xlfn.XLOOKUP(G176&amp;$W$2,BS_CONTROLE[CHAVE],BS_CONTROLE[Quantidade_11],"-")</f>
        <v>0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>
        <f ca="1">_xlfn.XLOOKUP(G185&amp;$U$2,BS_CONTROLE[CHAVE],BS_CONTROLE[Quantidade_11],"-")</f>
        <v>0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53</v>
      </c>
      <c r="V186" s="137">
        <f ca="1">_xlfn.XLOOKUP(G186&amp;$V$2,BS_CONTROLE[CHAVE],BS_CONTROLE[Quantidade_11],"-")</f>
        <v>104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 t="str">
        <f ca="1">_xlfn.XLOOKUP(G187&amp;$V$2,BS_CONTROLE[CHAVE],BS_CONTROLE[Quantidade_11],"-")</f>
        <v>-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2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580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53</v>
      </c>
      <c r="V192" s="137">
        <f ca="1">_xlfn.XLOOKUP(G192&amp;$V$2,BS_CONTROLE[CHAVE],BS_CONTROLE[Quantidade_11],"-")</f>
        <v>104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2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1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580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>
        <f ca="1">_xlfn.XLOOKUP(G198&amp;$V$2,BS_CONTROLE[CHAVE],BS_CONTROLE[Quantidade_11],"-")</f>
        <v>0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0</v>
      </c>
      <c r="W199" s="137">
        <f ca="1">_xlfn.XLOOKUP(G199&amp;$W$2,BS_CONTROLE[CHAVE],BS_CONTROLE[Quantidade_11],"-")</f>
        <v>22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460</v>
      </c>
      <c r="V200" s="137">
        <f ca="1">_xlfn.XLOOKUP(G200&amp;$V$2,BS_CONTROLE[CHAVE],BS_CONTROLE[Quantidade_11],"-")</f>
        <v>0</v>
      </c>
      <c r="W200" s="137">
        <f ca="1">_xlfn.XLOOKUP(G200&amp;$W$2,BS_CONTROLE[CHAVE],BS_CONTROLE[Quantidade_11],"-")</f>
        <v>300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>
        <f ca="1">_xlfn.XLOOKUP(G204&amp;$V$2,BS_CONTROLE[CHAVE],BS_CONTROLE[Quantidade_11],"-")</f>
        <v>810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>
        <f ca="1">_xlfn.XLOOKUP(G205&amp;$U$2,BS_CONTROLE[CHAVE],BS_CONTROLE[Quantidade_11],"-")</f>
        <v>312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45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20</v>
      </c>
      <c r="V209" s="137">
        <f ca="1">_xlfn.XLOOKUP(G209&amp;$V$2,BS_CONTROLE[CHAVE],BS_CONTROLE[Quantidade_11],"-")</f>
        <v>52</v>
      </c>
      <c r="W209" s="137">
        <f ca="1">_xlfn.XLOOKUP(G209&amp;$W$2,BS_CONTROLE[CHAVE],BS_CONTROLE[Quantidade_11],"-")</f>
        <v>45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0</v>
      </c>
      <c r="V210" s="137">
        <f ca="1">_xlfn.XLOOKUP(G210&amp;$V$2,BS_CONTROLE[CHAVE],BS_CONTROLE[Quantidade_11],"-")</f>
        <v>0</v>
      </c>
      <c r="W210" s="137">
        <f ca="1">_xlfn.XLOOKUP(G210&amp;$W$2,BS_CONTROLE[CHAVE],BS_CONTROLE[Quantidade_11],"-")</f>
        <v>0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>
        <f ca="1">_xlfn.XLOOKUP(G213&amp;$V$2,BS_CONTROLE[CHAVE],BS_CONTROLE[Quantidade_11],"-")</f>
        <v>1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53</v>
      </c>
      <c r="V216" s="137">
        <f ca="1">_xlfn.XLOOKUP(G216&amp;$V$2,BS_CONTROLE[CHAVE],BS_CONTROLE[Quantidade_11],"-")</f>
        <v>104</v>
      </c>
      <c r="W216" s="137">
        <f ca="1">_xlfn.XLOOKUP(G216&amp;$W$2,BS_CONTROLE[CHAVE],BS_CONTROLE[Quantidade_11],"-")</f>
        <v>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2</v>
      </c>
      <c r="V217" s="137">
        <f ca="1">_xlfn.XLOOKUP(G217&amp;$V$2,BS_CONTROLE[CHAVE],BS_CONTROLE[Quantidade_11],"-")</f>
        <v>0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2</v>
      </c>
      <c r="V220" s="137">
        <f ca="1">_xlfn.XLOOKUP(G220&amp;$V$2,BS_CONTROLE[CHAVE],BS_CONTROLE[Quantidade_11],"-")</f>
        <v>0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1</v>
      </c>
      <c r="V221" s="137">
        <f ca="1">_xlfn.XLOOKUP(G221&amp;$V$2,BS_CONTROLE[CHAVE],BS_CONTROLE[Quantidade_11],"-")</f>
        <v>1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>
        <f ca="1">_xlfn.XLOOKUP(G224&amp;$W$2,BS_CONTROLE[CHAVE],BS_CONTROLE[Quantidade_11],"-")</f>
        <v>1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580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>
        <f ca="1">_xlfn.XLOOKUP(G227&amp;$V$2,BS_CONTROLE[CHAVE],BS_CONTROLE[Quantidade_11],"-")</f>
        <v>0</v>
      </c>
      <c r="W227" s="137">
        <f ca="1">_xlfn.XLOOKUP(G227&amp;$W$2,BS_CONTROLE[CHAVE],BS_CONTROLE[Quantidade_11],"-")</f>
        <v>22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460</v>
      </c>
      <c r="V228" s="137">
        <f ca="1">_xlfn.XLOOKUP(G228&amp;$V$2,BS_CONTROLE[CHAVE],BS_CONTROLE[Quantidade_11],"-")</f>
        <v>0</v>
      </c>
      <c r="W228" s="137">
        <f ca="1">_xlfn.XLOOKUP(G228&amp;$W$2,BS_CONTROLE[CHAVE],BS_CONTROLE[Quantidade_11],"-")</f>
        <v>300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>
        <f ca="1">_xlfn.XLOOKUP(G229&amp;$W$2,BS_CONTROLE[CHAVE],BS_CONTROLE[Quantidade_11],"-")</f>
        <v>0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312</v>
      </c>
      <c r="W231" s="137">
        <f ca="1">_xlfn.XLOOKUP(G231&amp;$W$2,BS_CONTROLE[CHAVE],BS_CONTROLE[Quantidade_11],"-")</f>
        <v>0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810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45</v>
      </c>
      <c r="V235" s="137">
        <f ca="1">_xlfn.XLOOKUP(G235&amp;$V$2,BS_CONTROLE[CHAVE],BS_CONTROLE[Quantidade_11],"-")</f>
        <v>0</v>
      </c>
      <c r="W235" s="137">
        <f ca="1">_xlfn.XLOOKUP(G235&amp;$W$2,BS_CONTROLE[CHAVE],BS_CONTROLE[Quantidade_11],"-")</f>
        <v>0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20</v>
      </c>
      <c r="V236" s="137">
        <f ca="1">_xlfn.XLOOKUP(G236&amp;$V$2,BS_CONTROLE[CHAVE],BS_CONTROLE[Quantidade_11],"-")</f>
        <v>52</v>
      </c>
      <c r="W236" s="137">
        <f ca="1">_xlfn.XLOOKUP(G236&amp;$W$2,BS_CONTROLE[CHAVE],BS_CONTROLE[Quantidade_11],"-")</f>
        <v>45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0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>
        <f ca="1">_xlfn.XLOOKUP(G240&amp;$W$2,BS_CONTROLE[CHAVE],BS_CONTROLE[Quantidade_11],"-")</f>
        <v>0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0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 t="str">
        <f ca="1">_xlfn.XLOOKUP(G248&amp;$V$2,BS_CONTROLE[CHAVE],BS_CONTROLE[Quantidade_11],"-")</f>
        <v>-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53</v>
      </c>
      <c r="V249" s="137">
        <f ca="1">_xlfn.XLOOKUP(G249&amp;$V$2,BS_CONTROLE[CHAVE],BS_CONTROLE[Quantidade_11],"-")</f>
        <v>104</v>
      </c>
      <c r="W249" s="137">
        <f ca="1">_xlfn.XLOOKUP(G249&amp;$W$2,BS_CONTROLE[CHAVE],BS_CONTROLE[Quantidade_11],"-")</f>
        <v>0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2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2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1</v>
      </c>
      <c r="V254" s="137">
        <f ca="1">_xlfn.XLOOKUP(G254&amp;$V$2,BS_CONTROLE[CHAVE],BS_CONTROLE[Quantidade_11],"-")</f>
        <v>1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580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0</v>
      </c>
      <c r="W260" s="137">
        <f ca="1">_xlfn.XLOOKUP(G260&amp;$W$2,BS_CONTROLE[CHAVE],BS_CONTROLE[Quantidade_11],"-")</f>
        <v>22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460</v>
      </c>
      <c r="V261" s="137">
        <f ca="1">_xlfn.XLOOKUP(G261&amp;$V$2,BS_CONTROLE[CHAVE],BS_CONTROLE[Quantidade_11],"-")</f>
        <v>0</v>
      </c>
      <c r="W261" s="137">
        <f ca="1">_xlfn.XLOOKUP(G261&amp;$W$2,BS_CONTROLE[CHAVE],BS_CONTROLE[Quantidade_11],"-")</f>
        <v>300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>
        <f ca="1">_xlfn.XLOOKUP(G262&amp;$U$2,BS_CONTROLE[CHAVE],BS_CONTROLE[Quantidade_11],"-")</f>
        <v>0</v>
      </c>
      <c r="V262" s="137">
        <f ca="1">_xlfn.XLOOKUP(G262&amp;$V$2,BS_CONTROLE[CHAVE],BS_CONTROLE[Quantidade_11],"-")</f>
        <v>0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>
        <f ca="1">_xlfn.XLOOKUP(G265&amp;$V$2,BS_CONTROLE[CHAVE],BS_CONTROLE[Quantidade_11],"-")</f>
        <v>312</v>
      </c>
      <c r="W265" s="137">
        <f ca="1">_xlfn.XLOOKUP(G265&amp;$W$2,BS_CONTROLE[CHAVE],BS_CONTROLE[Quantidade_11],"-")</f>
        <v>0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>
        <f ca="1">_xlfn.XLOOKUP(G266&amp;$V$2,BS_CONTROLE[CHAVE],BS_CONTROLE[Quantidade_11],"-")</f>
        <v>0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810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45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>
        <f ca="1">_xlfn.XLOOKUP(G271&amp;$U$2,BS_CONTROLE[CHAVE],BS_CONTROLE[Quantidade_11],"-")</f>
        <v>0</v>
      </c>
      <c r="V271" s="137">
        <f ca="1">_xlfn.XLOOKUP(G271&amp;$V$2,BS_CONTROLE[CHAVE],BS_CONTROLE[Quantidade_11],"-")</f>
        <v>0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0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>
        <f ca="1">_xlfn.XLOOKUP(G274&amp;$V$2,BS_CONTROLE[CHAVE],BS_CONTROLE[Quantidade_11],"-")</f>
        <v>1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20</v>
      </c>
      <c r="V275" s="137">
        <f ca="1">_xlfn.XLOOKUP(G275&amp;$V$2,BS_CONTROLE[CHAVE],BS_CONTROLE[Quantidade_11],"-")</f>
        <v>52</v>
      </c>
      <c r="W275" s="137">
        <f ca="1">_xlfn.XLOOKUP(G275&amp;$W$2,BS_CONTROLE[CHAVE],BS_CONTROLE[Quantidade_11],"-")</f>
        <v>45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53</v>
      </c>
      <c r="V276" s="137">
        <f ca="1">_xlfn.XLOOKUP(G276&amp;$V$2,BS_CONTROLE[CHAVE],BS_CONTROLE[Quantidade_11],"-")</f>
        <v>104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2</v>
      </c>
      <c r="V277" s="137">
        <f ca="1">_xlfn.XLOOKUP(G277&amp;$V$2,BS_CONTROLE[CHAVE],BS_CONTROLE[Quantidade_11],"-")</f>
        <v>0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2</v>
      </c>
      <c r="V278" s="137">
        <f ca="1">_xlfn.XLOOKUP(G278&amp;$V$2,BS_CONTROLE[CHAVE],BS_CONTROLE[Quantidade_11],"-")</f>
        <v>0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2</v>
      </c>
      <c r="V280" s="137">
        <f ca="1">_xlfn.XLOOKUP(G280&amp;$V$2,BS_CONTROLE[CHAVE],BS_CONTROLE[Quantidade_11],"-")</f>
        <v>0</v>
      </c>
      <c r="W280" s="137">
        <f ca="1">_xlfn.XLOOKUP(G280&amp;$W$2,BS_CONTROLE[CHAVE],BS_CONTROLE[Quantidade_11],"-")</f>
        <v>0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1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580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>
        <f ca="1">_xlfn.XLOOKUP(G286&amp;$V$2,BS_CONTROLE[CHAVE],BS_CONTROLE[Quantidade_11],"-")</f>
        <v>0</v>
      </c>
      <c r="W286" s="137">
        <f ca="1">_xlfn.XLOOKUP(G286&amp;$W$2,BS_CONTROLE[CHAVE],BS_CONTROLE[Quantidade_11],"-")</f>
        <v>22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460</v>
      </c>
      <c r="V287" s="137">
        <f ca="1">_xlfn.XLOOKUP(G287&amp;$V$2,BS_CONTROLE[CHAVE],BS_CONTROLE[Quantidade_11],"-")</f>
        <v>0</v>
      </c>
      <c r="W287" s="137">
        <f ca="1">_xlfn.XLOOKUP(G287&amp;$W$2,BS_CONTROLE[CHAVE],BS_CONTROLE[Quantidade_11],"-")</f>
        <v>300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>
        <f ca="1">_xlfn.XLOOKUP(G288&amp;$U$2,BS_CONTROLE[CHAVE],BS_CONTROLE[Quantidade_11],"-")</f>
        <v>0</v>
      </c>
      <c r="V288" s="137">
        <f ca="1">_xlfn.XLOOKUP(G288&amp;$V$2,BS_CONTROLE[CHAVE],BS_CONTROLE[Quantidade_11],"-")</f>
        <v>0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>
        <f ca="1">_xlfn.XLOOKUP(G290&amp;$U$2,BS_CONTROLE[CHAVE],BS_CONTROLE[Quantidade_11],"-")</f>
        <v>312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810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0</v>
      </c>
      <c r="V293" s="137">
        <f ca="1">_xlfn.XLOOKUP(G293&amp;$V$2,BS_CONTROLE[CHAVE],BS_CONTROLE[Quantidade_11],"-")</f>
        <v>0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45</v>
      </c>
      <c r="V295" s="137">
        <f ca="1">_xlfn.XLOOKUP(G295&amp;$V$2,BS_CONTROLE[CHAVE],BS_CONTROLE[Quantidade_11],"-")</f>
        <v>0</v>
      </c>
      <c r="W295" s="137">
        <f ca="1">_xlfn.XLOOKUP(G295&amp;$W$2,BS_CONTROLE[CHAVE],BS_CONTROLE[Quantidade_11],"-")</f>
        <v>0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>
        <f ca="1">_xlfn.XLOOKUP(G297&amp;$U$2,BS_CONTROLE[CHAVE],BS_CONTROLE[Quantidade_11],"-")</f>
        <v>0</v>
      </c>
      <c r="V297" s="137">
        <f ca="1">_xlfn.XLOOKUP(G297&amp;$V$2,BS_CONTROLE[CHAVE],BS_CONTROLE[Quantidade_11],"-")</f>
        <v>0</v>
      </c>
      <c r="W297" s="137">
        <f ca="1">_xlfn.XLOOKUP(G297&amp;$W$2,BS_CONTROLE[CHAVE],BS_CONTROLE[Quantidade_11],"-")</f>
        <v>0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20</v>
      </c>
      <c r="V299" s="137">
        <f ca="1">_xlfn.XLOOKUP(G299&amp;$V$2,BS_CONTROLE[CHAVE],BS_CONTROLE[Quantidade_11],"-")</f>
        <v>52</v>
      </c>
      <c r="W299" s="137">
        <f ca="1">_xlfn.XLOOKUP(G299&amp;$W$2,BS_CONTROLE[CHAVE],BS_CONTROLE[Quantidade_11],"-")</f>
        <v>45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1</v>
      </c>
      <c r="V300" s="137" t="str">
        <f ca="1">_xlfn.XLOOKUP(G300&amp;$V$2,BS_CONTROLE[CHAVE],BS_CONTROLE[Quantidade_11],"-")</f>
        <v>-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>
        <f ca="1">_xlfn.XLOOKUP(G301&amp;$U$2,BS_CONTROLE[CHAVE],BS_CONTROLE[Quantidade_11],"-")</f>
        <v>53</v>
      </c>
      <c r="V301" s="137">
        <f ca="1">_xlfn.XLOOKUP(G301&amp;$V$2,BS_CONTROLE[CHAVE],BS_CONTROLE[Quantidade_11],"-")</f>
        <v>104</v>
      </c>
      <c r="W301" s="137">
        <f ca="1">_xlfn.XLOOKUP(G301&amp;$W$2,BS_CONTROLE[CHAVE],BS_CONTROLE[Quantidade_11],"-")</f>
        <v>0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>
        <f ca="1">_xlfn.XLOOKUP(G302&amp;$U$2,BS_CONTROLE[CHAVE],BS_CONTROLE[Quantidade_11],"-")</f>
        <v>0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2</v>
      </c>
      <c r="V303" s="137">
        <f ca="1">_xlfn.XLOOKUP(G303&amp;$V$2,BS_CONTROLE[CHAVE],BS_CONTROLE[Quantidade_11],"-")</f>
        <v>0</v>
      </c>
      <c r="W303" s="137">
        <f ca="1">_xlfn.XLOOKUP(G303&amp;$W$2,BS_CONTROLE[CHAVE],BS_CONTROLE[Quantidade_11],"-")</f>
        <v>0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2</v>
      </c>
      <c r="V305" s="137">
        <f ca="1">_xlfn.XLOOKUP(G305&amp;$V$2,BS_CONTROLE[CHAVE],BS_CONTROLE[Quantidade_11],"-")</f>
        <v>0</v>
      </c>
      <c r="W305" s="137">
        <f ca="1">_xlfn.XLOOKUP(G305&amp;$W$2,BS_CONTROLE[CHAVE],BS_CONTROLE[Quantidade_11],"-")</f>
        <v>0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1</v>
      </c>
      <c r="V306" s="137">
        <f ca="1">_xlfn.XLOOKUP(G306&amp;$V$2,BS_CONTROLE[CHAVE],BS_CONTROLE[Quantidade_11],"-")</f>
        <v>1</v>
      </c>
      <c r="W306" s="137">
        <f ca="1">_xlfn.XLOOKUP(G306&amp;$W$2,BS_CONTROLE[CHAVE],BS_CONTROLE[Quantidade_11],"-")</f>
        <v>0</v>
      </c>
    </row>
    <row r="307" spans="1:23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0</v>
      </c>
      <c r="V308" s="137">
        <f ca="1">_xlfn.XLOOKUP(G308&amp;$V$2,BS_CONTROLE[CHAVE],BS_CONTROLE[Quantidade_11],"-")</f>
        <v>0</v>
      </c>
      <c r="W308" s="137">
        <f ca="1">_xlfn.XLOOKUP(G308&amp;$W$2,BS_CONTROLE[CHAVE],BS_CONTROLE[Quantidade_11],"-")</f>
        <v>0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0</v>
      </c>
      <c r="V310" s="137">
        <f ca="1">_xlfn.XLOOKUP(G310&amp;$V$2,BS_CONTROLE[CHAVE],BS_CONTROLE[Quantidade_11],"-")</f>
        <v>0</v>
      </c>
      <c r="W310" s="137">
        <f ca="1">_xlfn.XLOOKUP(G310&amp;$W$2,BS_CONTROLE[CHAVE],BS_CONTROLE[Quantidade_11],"-")</f>
        <v>22</v>
      </c>
    </row>
    <row r="311" spans="1:23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580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460</v>
      </c>
      <c r="V312" s="137">
        <f ca="1">_xlfn.XLOOKUP(G312&amp;$V$2,BS_CONTROLE[CHAVE],BS_CONTROLE[Quantidade_11],"-")</f>
        <v>0</v>
      </c>
      <c r="W312" s="137">
        <f ca="1">_xlfn.XLOOKUP(G312&amp;$W$2,BS_CONTROLE[CHAVE],BS_CONTROLE[Quantidade_11],"-")</f>
        <v>300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>
        <f ca="1">_xlfn.XLOOKUP(G316&amp;$W$2,BS_CONTROLE[CHAVE],BS_CONTROLE[Quantidade_11],"-")</f>
        <v>0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0</v>
      </c>
    </row>
    <row r="318" spans="1:23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0</v>
      </c>
      <c r="V318" s="137">
        <f ca="1">_xlfn.XLOOKUP(G318&amp;$V$2,BS_CONTROLE[CHAVE],BS_CONTROLE[Quantidade_11],"-")</f>
        <v>810</v>
      </c>
      <c r="W318" s="137">
        <f ca="1">_xlfn.XLOOKUP(G318&amp;$W$2,BS_CONTROLE[CHAVE],BS_CONTROLE[Quantidade_11],"-")</f>
        <v>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>
        <f ca="1">_xlfn.XLOOKUP(G319&amp;$U$2,BS_CONTROLE[CHAVE],BS_CONTROLE[Quantidade_11],"-")</f>
        <v>312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>
        <f ca="1">_xlfn.XLOOKUP(G321&amp;$W$2,BS_CONTROLE[CHAVE],BS_CONTROLE[Quantidade_11],"-")</f>
        <v>0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>
        <f ca="1">_xlfn.XLOOKUP(G322&amp;$W$2,BS_CONTROLE[CHAVE],BS_CONTROLE[Quantidade_11],"-")</f>
        <v>0</v>
      </c>
    </row>
    <row r="323" spans="1:23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6.9444444444444447E-4</v>
      </c>
      <c r="R323" s="145" t="str">
        <f>IF(SP_SUL!Q326="","*",CONCATENATE(SP_SUL!Q326," ",SP_SUL!R326))</f>
        <v>1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>
        <f ca="1">_xlfn.XLOOKUP(G323&amp;$W$2,BS_CONTROLE[CHAVE],BS_CONTROLE[Quantidade_11],"-")</f>
        <v>0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6.9444444444444447E-4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0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>
        <f ca="1">_xlfn.XLOOKUP(G326&amp;$U$2,BS_CONTROLE[CHAVE],BS_CONTROLE[Quantidade_11],"-")</f>
        <v>0</v>
      </c>
      <c r="V326" s="137">
        <f ca="1">_xlfn.XLOOKUP(G326&amp;$V$2,BS_CONTROLE[CHAVE],BS_CONTROLE[Quantidade_11],"-")</f>
        <v>0</v>
      </c>
      <c r="W326" s="137">
        <f ca="1">_xlfn.XLOOKUP(G326&amp;$W$2,BS_CONTROLE[CHAVE],BS_CONTROLE[Quantidade_11],"-")</f>
        <v>0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>
        <f ca="1">_xlfn.XLOOKUP(G328&amp;$W$2,BS_CONTROLE[CHAVE],BS_CONTROLE[Quantidade_11],"-")</f>
        <v>0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>
        <f ca="1">_xlfn.XLOOKUP(G329&amp;$W$2,BS_CONTROLE[CHAVE],BS_CONTROLE[Quantidade_11],"-")</f>
        <v>1</v>
      </c>
    </row>
    <row r="330" spans="1:23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>
        <f ca="1">_xlfn.XLOOKUP(G330&amp;$W$2,BS_CONTROLE[CHAVE],BS_CONTROLE[Quantidade_11],"-")</f>
        <v>0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1</v>
      </c>
      <c r="V335" s="137" t="str">
        <f ca="1">_xlfn.XLOOKUP(G335&amp;$V$2,BS_CONTROLE[CHAVE],BS_CONTROLE[Quantidade_11],"-")</f>
        <v>-</v>
      </c>
      <c r="W335" s="137">
        <f ca="1">_xlfn.XLOOKUP(G335&amp;$W$2,BS_CONTROLE[CHAVE],BS_CONTROLE[Quantidade_11],"-")</f>
        <v>1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>
        <f ca="1">_xlfn.XLOOKUP(G340&amp;$W$2,BS_CONTROLE[CHAVE],BS_CONTROLE[Quantidade_11],"-")</f>
        <v>0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8.3333333333333329E-2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2</v>
      </c>
      <c r="V341" s="137">
        <f ca="1">_xlfn.XLOOKUP(G341&amp;$V$2,BS_CONTROLE[CHAVE],BS_CONTROLE[Quantidade_11],"-")</f>
        <v>0</v>
      </c>
      <c r="W341" s="137">
        <f ca="1">_xlfn.XLOOKUP(G341&amp;$W$2,BS_CONTROLE[CHAVE],BS_CONTROLE[Quantidade_11],"-")</f>
        <v>0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>
        <f ca="1">_xlfn.XLOOKUP(G342&amp;$U$2,BS_CONTROLE[CHAVE],BS_CONTROLE[Quantidade_11],"-")</f>
        <v>0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3" dateTimeGrouping="day"/>
      </filters>
    </filterColumn>
    <filterColumn colId="6">
      <filters>
        <filter val="V11"/>
        <filter val="V85"/>
        <filter val="V89"/>
        <filter val="V93"/>
        <filter val="V96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307" sqref="B307:K31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1551</v>
      </c>
      <c r="C2" s="121" t="s">
        <v>977</v>
      </c>
      <c r="D2" s="76" t="s">
        <v>979</v>
      </c>
      <c r="E2" s="76" t="s">
        <v>1552</v>
      </c>
      <c r="F2" s="99" t="s">
        <v>1553</v>
      </c>
      <c r="G2" s="76" t="s">
        <v>1554</v>
      </c>
      <c r="H2" s="76" t="s">
        <v>1555</v>
      </c>
      <c r="I2" s="76" t="s">
        <v>1556</v>
      </c>
      <c r="J2" s="76" t="s">
        <v>1557</v>
      </c>
      <c r="K2" s="78" t="s">
        <v>1558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2026-02-13T13:31:19Z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