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0694" documentId="8_{B6337239-1A00-434D-AAD0-422EA1FEB5AE}" xr6:coauthVersionLast="47" xr6:coauthVersionMax="47" xr10:uidLastSave="{57775301-D428-49CA-A1D8-0CED85055000}"/>
  <bookViews>
    <workbookView xWindow="-120" yWindow="-120" windowWidth="20730" windowHeight="11040" firstSheet="6" activeTab="6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Planilha1" sheetId="16" r:id="rId5"/>
    <sheet name="CONTROLE D" sheetId="11" r:id="rId6"/>
    <sheet name="CONTROLE D+1" sheetId="12" r:id="rId7"/>
    <sheet name="CONTROLE - MAQUINISTAS" sheetId="13" r:id="rId8"/>
    <sheet name="Maquinista" sheetId="14" r:id="rId9"/>
    <sheet name="Diesel" sheetId="15" r:id="rId10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5" hidden="1">'CONTROLE D'!$A$6:$R$1000</definedName>
    <definedName name="_xlnm._FilterDatabase" localSheetId="7" hidden="1">'CONTROLE - MAQUINISTAS'!$B$2:$K$3033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80" i="1" l="1" a="1"/>
  <c r="N80" i="1" s="1"/>
  <c r="M80" i="1" a="1"/>
  <c r="M80" i="1" s="1"/>
  <c r="H80" i="1" a="1"/>
  <c r="H80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M77" i="1" a="1"/>
  <c r="M77" i="1" s="1"/>
  <c r="N88" i="1" a="1"/>
  <c r="N88" i="1" s="1"/>
  <c r="M88" i="1" a="1"/>
  <c r="M88" i="1" s="1"/>
  <c r="N87" i="1" a="1"/>
  <c r="N87" i="1" s="1"/>
  <c r="M87" i="1" a="1"/>
  <c r="M87" i="1" s="1"/>
  <c r="N98" i="1" a="1"/>
  <c r="N98" i="1" s="1"/>
  <c r="M98" i="1" a="1"/>
  <c r="M98" i="1" s="1"/>
  <c r="N95" i="1" a="1"/>
  <c r="N95" i="1" s="1"/>
  <c r="M95" i="1" a="1"/>
  <c r="M95" i="1" s="1"/>
  <c r="H95" i="1" a="1"/>
  <c r="H95" i="1" s="1"/>
  <c r="N94" i="1" a="1"/>
  <c r="N94" i="1" s="1"/>
  <c r="M94" i="1" a="1"/>
  <c r="M94" i="1" s="1"/>
  <c r="N83" i="1" a="1"/>
  <c r="N83" i="1" s="1"/>
  <c r="M83" i="1" a="1"/>
  <c r="M83" i="1" s="1"/>
  <c r="H83" i="1" a="1"/>
  <c r="H83" i="1" s="1"/>
  <c r="N82" i="1" a="1"/>
  <c r="N82" i="1" s="1"/>
  <c r="M82" i="1" a="1"/>
  <c r="M82" i="1" s="1"/>
  <c r="N93" i="1" a="1"/>
  <c r="N93" i="1" s="1"/>
  <c r="M93" i="1" a="1"/>
  <c r="M93" i="1" s="1"/>
  <c r="N90" i="1" a="1"/>
  <c r="N90" i="1" s="1"/>
  <c r="M90" i="1" a="1"/>
  <c r="M90" i="1" s="1"/>
  <c r="N85" i="1" a="1"/>
  <c r="N85" i="1" s="1"/>
  <c r="M85" i="1" a="1"/>
  <c r="M85" i="1" s="1"/>
  <c r="N92" i="1" a="1"/>
  <c r="N92" i="1" s="1"/>
  <c r="M92" i="1" a="1"/>
  <c r="M92" i="1" s="1"/>
  <c r="H92" i="1" a="1"/>
  <c r="H92" i="1" s="1"/>
  <c r="N91" i="1" a="1"/>
  <c r="N91" i="1" s="1"/>
  <c r="M91" i="1" a="1"/>
  <c r="M91" i="1" s="1"/>
  <c r="H91" i="1" a="1"/>
  <c r="H91" i="1" s="1"/>
  <c r="H73" i="1" a="1"/>
  <c r="H73" i="1" s="1"/>
  <c r="N72" i="1" a="1"/>
  <c r="N72" i="1" s="1"/>
  <c r="M72" i="1" a="1"/>
  <c r="M72" i="1" s="1"/>
  <c r="N62" i="1" a="1"/>
  <c r="N62" i="1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M66" i="1" a="1"/>
  <c r="M66" i="1" s="1"/>
  <c r="N65" i="1" a="1"/>
  <c r="N65" i="1" s="1"/>
  <c r="M65" i="1" a="1"/>
  <c r="M65" i="1" s="1"/>
  <c r="H64" i="1" a="1"/>
  <c r="H64" i="1" s="1"/>
  <c r="H61" i="1" a="1"/>
  <c r="H61" i="1" s="1"/>
  <c r="H60" i="1" a="1"/>
  <c r="H60" i="1" s="1"/>
  <c r="R56" i="1"/>
  <c r="H48" i="1" a="1"/>
  <c r="H48" i="1"/>
  <c r="M48" i="1" a="1"/>
  <c r="M48" i="1"/>
  <c r="N48" i="1" a="1"/>
  <c r="N48" i="1"/>
  <c r="M49" i="1" a="1"/>
  <c r="M49" i="1"/>
  <c r="N49" i="1" a="1"/>
  <c r="N49" i="1"/>
  <c r="M50" i="1" a="1"/>
  <c r="M50" i="1"/>
  <c r="N50" i="1" a="1"/>
  <c r="N50" i="1"/>
  <c r="M51" i="1" a="1"/>
  <c r="M51" i="1"/>
  <c r="N51" i="1" a="1"/>
  <c r="N51" i="1"/>
  <c r="M52" i="1" a="1"/>
  <c r="M52" i="1"/>
  <c r="N52" i="1" a="1"/>
  <c r="N52" i="1"/>
  <c r="H53" i="1" a="1"/>
  <c r="H53" i="1"/>
  <c r="M53" i="1" a="1"/>
  <c r="M53" i="1"/>
  <c r="N53" i="1" a="1"/>
  <c r="N53" i="1"/>
  <c r="M54" i="1" a="1"/>
  <c r="M54" i="1"/>
  <c r="N54" i="1" a="1"/>
  <c r="N54" i="1"/>
  <c r="N34" i="1" a="1"/>
  <c r="N34" i="1"/>
  <c r="M34" i="1" a="1"/>
  <c r="M34" i="1"/>
  <c r="H34" i="1" a="1"/>
  <c r="H34" i="1"/>
  <c r="M35" i="1" a="1"/>
  <c r="M35" i="1" s="1"/>
  <c r="M40" i="1" a="1"/>
  <c r="M40" i="1" s="1"/>
  <c r="N40" i="1" a="1"/>
  <c r="N40" i="1" s="1"/>
  <c r="M41" i="1" a="1"/>
  <c r="M41" i="1" s="1"/>
  <c r="N41" i="1" a="1"/>
  <c r="N41" i="1" s="1"/>
  <c r="H42" i="1" a="1"/>
  <c r="H42" i="1" s="1"/>
  <c r="M42" i="1" a="1"/>
  <c r="M42" i="1" s="1"/>
  <c r="N42" i="1" a="1"/>
  <c r="N42" i="1" s="1"/>
  <c r="M44" i="1" a="1"/>
  <c r="M44" i="1" s="1"/>
  <c r="N44" i="1" a="1"/>
  <c r="N44" i="1" s="1"/>
  <c r="N36" i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AI6" i="1"/>
  <c r="AI7" i="1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 s="1"/>
  <c r="BD500" i="1" a="1"/>
  <c r="BD500" i="1" s="1"/>
  <c r="BE500" i="1"/>
  <c r="BF500" i="1"/>
  <c r="BR500" i="1"/>
  <c r="BS500" i="1"/>
  <c r="A501" i="1"/>
  <c r="G501" i="1"/>
  <c r="M501" i="1" a="1"/>
  <c r="M501" i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M501" i="1"/>
  <c r="AO501" i="1"/>
  <c r="BE501" i="1" s="1"/>
  <c r="AP501" i="1"/>
  <c r="AQ501" i="1"/>
  <c r="BB501" i="1"/>
  <c r="BC501" i="1" a="1"/>
  <c r="BC501" i="1" s="1"/>
  <c r="BD501" i="1" a="1"/>
  <c r="BD501" i="1"/>
  <c r="BF501" i="1"/>
  <c r="BR501" i="1"/>
  <c r="BS501" i="1"/>
  <c r="A502" i="1"/>
  <c r="G502" i="1"/>
  <c r="M502" i="1" a="1"/>
  <c r="M502" i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M502" i="1"/>
  <c r="AO502" i="1"/>
  <c r="BE502" i="1" s="1"/>
  <c r="AP502" i="1"/>
  <c r="AQ502" i="1"/>
  <c r="BB502" i="1"/>
  <c r="BC502" i="1" a="1"/>
  <c r="BC502" i="1" s="1"/>
  <c r="BD502" i="1" a="1"/>
  <c r="BD502" i="1"/>
  <c r="BF502" i="1"/>
  <c r="BR502" i="1"/>
  <c r="BS502" i="1"/>
  <c r="A503" i="1"/>
  <c r="G503" i="1"/>
  <c r="M503" i="1" a="1"/>
  <c r="M503" i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M503" i="1"/>
  <c r="AO503" i="1"/>
  <c r="BE503" i="1" s="1"/>
  <c r="AP503" i="1"/>
  <c r="AQ503" i="1"/>
  <c r="BB503" i="1"/>
  <c r="BC503" i="1" a="1"/>
  <c r="BC503" i="1" s="1"/>
  <c r="BD503" i="1" a="1"/>
  <c r="BD503" i="1"/>
  <c r="BF503" i="1"/>
  <c r="BR503" i="1"/>
  <c r="BS503" i="1"/>
  <c r="A504" i="1"/>
  <c r="G504" i="1"/>
  <c r="M504" i="1" a="1"/>
  <c r="M504" i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M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M509" i="1"/>
  <c r="AO509" i="1"/>
  <c r="BE509" i="1" s="1"/>
  <c r="AP509" i="1"/>
  <c r="AQ509" i="1"/>
  <c r="BC509" i="1" a="1"/>
  <c r="BC509" i="1" s="1"/>
  <c r="BD509" i="1" a="1"/>
  <c r="BD509" i="1" s="1"/>
  <c r="BF509" i="1"/>
  <c r="BR509" i="1"/>
  <c r="BS509" i="1"/>
  <c r="A510" i="1"/>
  <c r="G510" i="1"/>
  <c r="M510" i="1" a="1"/>
  <c r="M510" i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/>
  <c r="AM511" i="1" s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O511" i="1"/>
  <c r="BE511" i="1" s="1"/>
  <c r="AP511" i="1"/>
  <c r="AQ511" i="1"/>
  <c r="BB511" i="1"/>
  <c r="BC511" i="1" a="1"/>
  <c r="BC511" i="1" s="1"/>
  <c r="BF511" i="1"/>
  <c r="BR511" i="1"/>
  <c r="BS511" i="1"/>
  <c r="A512" i="1"/>
  <c r="G512" i="1"/>
  <c r="M512" i="1" a="1"/>
  <c r="M512" i="1"/>
  <c r="N512" i="1" a="1"/>
  <c r="N512" i="1" s="1"/>
  <c r="AN512" i="1" s="1"/>
  <c r="R512" i="1"/>
  <c r="S512" i="1" a="1"/>
  <c r="S512" i="1" s="1"/>
  <c r="T512" i="1" a="1"/>
  <c r="T512" i="1"/>
  <c r="U512" i="1"/>
  <c r="AI512" i="1"/>
  <c r="BB512" i="1" s="1"/>
  <c r="AJ512" i="1"/>
  <c r="AK512" i="1"/>
  <c r="AL512" i="1"/>
  <c r="AM512" i="1"/>
  <c r="AO512" i="1"/>
  <c r="BE512" i="1" s="1"/>
  <c r="AP512" i="1"/>
  <c r="AQ512" i="1"/>
  <c r="BC512" i="1" a="1"/>
  <c r="BC512" i="1" s="1"/>
  <c r="BD512" i="1" a="1"/>
  <c r="BD512" i="1" s="1"/>
  <c r="BF512" i="1"/>
  <c r="BR512" i="1"/>
  <c r="BS512" i="1"/>
  <c r="A513" i="1"/>
  <c r="G513" i="1"/>
  <c r="M513" i="1" a="1"/>
  <c r="M513" i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/>
  <c r="AM514" i="1" s="1"/>
  <c r="N514" i="1" a="1"/>
  <c r="N514" i="1" s="1"/>
  <c r="AN514" i="1" s="1"/>
  <c r="R514" i="1"/>
  <c r="S514" i="1" a="1"/>
  <c r="S514" i="1" s="1"/>
  <c r="T514" i="1" a="1"/>
  <c r="T514" i="1"/>
  <c r="U514" i="1"/>
  <c r="AI514" i="1"/>
  <c r="AJ514" i="1"/>
  <c r="AK514" i="1"/>
  <c r="AL514" i="1"/>
  <c r="AO514" i="1"/>
  <c r="BE514" i="1" s="1"/>
  <c r="AP514" i="1"/>
  <c r="AQ514" i="1"/>
  <c r="BB514" i="1"/>
  <c r="BC514" i="1" a="1"/>
  <c r="BC514" i="1" s="1"/>
  <c r="BF514" i="1"/>
  <c r="BR514" i="1"/>
  <c r="BS514" i="1"/>
  <c r="A515" i="1"/>
  <c r="G515" i="1"/>
  <c r="M515" i="1" a="1"/>
  <c r="M515" i="1"/>
  <c r="N515" i="1" a="1"/>
  <c r="N515" i="1" s="1"/>
  <c r="AN515" i="1" s="1"/>
  <c r="R515" i="1"/>
  <c r="S515" i="1" a="1"/>
  <c r="S515" i="1" s="1"/>
  <c r="T515" i="1" a="1"/>
  <c r="T515" i="1"/>
  <c r="U515" i="1"/>
  <c r="AI515" i="1"/>
  <c r="BB515" i="1" s="1"/>
  <c r="AJ515" i="1"/>
  <c r="AK515" i="1"/>
  <c r="AL515" i="1"/>
  <c r="AM515" i="1"/>
  <c r="AO515" i="1"/>
  <c r="BE515" i="1" s="1"/>
  <c r="AP515" i="1"/>
  <c r="AQ515" i="1"/>
  <c r="BC515" i="1" a="1"/>
  <c r="BC515" i="1" s="1"/>
  <c r="BD515" i="1" a="1"/>
  <c r="BD515" i="1" s="1"/>
  <c r="BF515" i="1"/>
  <c r="BR515" i="1"/>
  <c r="BS515" i="1"/>
  <c r="A516" i="1"/>
  <c r="G516" i="1"/>
  <c r="M516" i="1" a="1"/>
  <c r="M516" i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/>
  <c r="AM517" i="1" s="1"/>
  <c r="N517" i="1" a="1"/>
  <c r="N517" i="1" s="1"/>
  <c r="AN517" i="1" s="1"/>
  <c r="R517" i="1"/>
  <c r="S517" i="1" a="1"/>
  <c r="S517" i="1" s="1"/>
  <c r="T517" i="1" a="1"/>
  <c r="T517" i="1"/>
  <c r="U517" i="1"/>
  <c r="AI517" i="1"/>
  <c r="AJ517" i="1"/>
  <c r="AK517" i="1"/>
  <c r="AL517" i="1"/>
  <c r="AO517" i="1"/>
  <c r="BD517" i="1" s="1" a="1"/>
  <c r="BD517" i="1" s="1"/>
  <c r="AP517" i="1"/>
  <c r="AQ517" i="1"/>
  <c r="BB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/>
  <c r="U518" i="1"/>
  <c r="AI518" i="1"/>
  <c r="AJ518" i="1"/>
  <c r="AK518" i="1"/>
  <c r="AL518" i="1"/>
  <c r="AO518" i="1"/>
  <c r="AP518" i="1"/>
  <c r="AQ518" i="1"/>
  <c r="BB518" i="1"/>
  <c r="BC518" i="1" a="1"/>
  <c r="BC518" i="1" s="1"/>
  <c r="BD518" i="1" a="1"/>
  <c r="BD518" i="1"/>
  <c r="BE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O519" i="1"/>
  <c r="BE519" i="1" s="1"/>
  <c r="AP519" i="1"/>
  <c r="AQ519" i="1"/>
  <c r="BB519" i="1"/>
  <c r="BC519" i="1" a="1"/>
  <c r="BC519" i="1" s="1"/>
  <c r="BD519" i="1" a="1"/>
  <c r="BD519" i="1"/>
  <c r="BF519" i="1"/>
  <c r="BR519" i="1"/>
  <c r="BS519" i="1"/>
  <c r="A520" i="1"/>
  <c r="G520" i="1"/>
  <c r="M520" i="1" a="1"/>
  <c r="M520" i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M520" i="1"/>
  <c r="AO520" i="1"/>
  <c r="BE520" i="1" s="1"/>
  <c r="AP520" i="1"/>
  <c r="AQ520" i="1"/>
  <c r="BB520" i="1"/>
  <c r="BC520" i="1" a="1"/>
  <c r="BC520" i="1" s="1"/>
  <c r="BD520" i="1" a="1"/>
  <c r="BD520" i="1"/>
  <c r="BF520" i="1"/>
  <c r="BR520" i="1"/>
  <c r="BS520" i="1"/>
  <c r="A521" i="1"/>
  <c r="G521" i="1"/>
  <c r="M521" i="1" a="1"/>
  <c r="M521" i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M521" i="1"/>
  <c r="AO521" i="1"/>
  <c r="BE521" i="1" s="1"/>
  <c r="AP521" i="1"/>
  <c r="AQ521" i="1"/>
  <c r="BB521" i="1"/>
  <c r="BC521" i="1" a="1"/>
  <c r="BC521" i="1" s="1"/>
  <c r="BD521" i="1" a="1"/>
  <c r="BD521" i="1"/>
  <c r="BF521" i="1"/>
  <c r="BR521" i="1"/>
  <c r="BS521" i="1"/>
  <c r="A522" i="1"/>
  <c r="G522" i="1"/>
  <c r="M522" i="1" a="1"/>
  <c r="M522" i="1"/>
  <c r="N522" i="1" a="1"/>
  <c r="N522" i="1" s="1"/>
  <c r="AN522" i="1" s="1"/>
  <c r="R522" i="1"/>
  <c r="S522" i="1" a="1"/>
  <c r="S522" i="1" s="1"/>
  <c r="T522" i="1" a="1"/>
  <c r="T522" i="1"/>
  <c r="U522" i="1"/>
  <c r="AI522" i="1"/>
  <c r="AJ522" i="1"/>
  <c r="AK522" i="1"/>
  <c r="AL522" i="1"/>
  <c r="AM522" i="1"/>
  <c r="AO522" i="1"/>
  <c r="BE522" i="1" s="1"/>
  <c r="AP522" i="1"/>
  <c r="AQ522" i="1"/>
  <c r="BB522" i="1"/>
  <c r="BC522" i="1" a="1"/>
  <c r="BC522" i="1" s="1"/>
  <c r="BD522" i="1" a="1"/>
  <c r="BD522" i="1"/>
  <c r="BF522" i="1"/>
  <c r="BR522" i="1"/>
  <c r="BS522" i="1"/>
  <c r="A523" i="1"/>
  <c r="G523" i="1"/>
  <c r="M523" i="1" a="1"/>
  <c r="M523" i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M523" i="1"/>
  <c r="AO523" i="1"/>
  <c r="BE523" i="1" s="1"/>
  <c r="AP523" i="1"/>
  <c r="AQ523" i="1"/>
  <c r="BB523" i="1"/>
  <c r="BC523" i="1" a="1"/>
  <c r="BC523" i="1" s="1"/>
  <c r="BD523" i="1" a="1"/>
  <c r="BD523" i="1"/>
  <c r="BF523" i="1"/>
  <c r="BR523" i="1"/>
  <c r="BS523" i="1"/>
  <c r="A524" i="1"/>
  <c r="G524" i="1"/>
  <c r="M524" i="1" a="1"/>
  <c r="M524" i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M524" i="1"/>
  <c r="AO524" i="1"/>
  <c r="BE524" i="1" s="1"/>
  <c r="AP524" i="1"/>
  <c r="AQ524" i="1"/>
  <c r="BB524" i="1"/>
  <c r="BC524" i="1" a="1"/>
  <c r="BC524" i="1" s="1"/>
  <c r="BD524" i="1" a="1"/>
  <c r="BD524" i="1"/>
  <c r="BF524" i="1"/>
  <c r="BR524" i="1"/>
  <c r="BS524" i="1"/>
  <c r="A525" i="1"/>
  <c r="G525" i="1"/>
  <c r="M525" i="1" a="1"/>
  <c r="M525" i="1"/>
  <c r="N525" i="1" a="1"/>
  <c r="N525" i="1" s="1"/>
  <c r="AN525" i="1" s="1"/>
  <c r="R525" i="1"/>
  <c r="S525" i="1" a="1"/>
  <c r="S525" i="1" s="1"/>
  <c r="T525" i="1" a="1"/>
  <c r="T525" i="1"/>
  <c r="U525" i="1"/>
  <c r="AI525" i="1"/>
  <c r="AJ525" i="1"/>
  <c r="AK525" i="1"/>
  <c r="AL525" i="1"/>
  <c r="AM525" i="1"/>
  <c r="AO525" i="1"/>
  <c r="BE525" i="1" s="1"/>
  <c r="AP525" i="1"/>
  <c r="AQ525" i="1"/>
  <c r="BB525" i="1"/>
  <c r="BC525" i="1" a="1"/>
  <c r="BC525" i="1" s="1"/>
  <c r="BD525" i="1" a="1"/>
  <c r="BD525" i="1"/>
  <c r="BF525" i="1"/>
  <c r="BR525" i="1"/>
  <c r="BS525" i="1"/>
  <c r="A526" i="1"/>
  <c r="G526" i="1"/>
  <c r="M526" i="1" a="1"/>
  <c r="M526" i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M526" i="1"/>
  <c r="AO526" i="1"/>
  <c r="BE526" i="1" s="1"/>
  <c r="AP526" i="1"/>
  <c r="AQ526" i="1"/>
  <c r="BB526" i="1"/>
  <c r="BC526" i="1" a="1"/>
  <c r="BC526" i="1" s="1"/>
  <c r="BD526" i="1" a="1"/>
  <c r="BD526" i="1"/>
  <c r="BF526" i="1"/>
  <c r="BR526" i="1"/>
  <c r="BS526" i="1"/>
  <c r="A527" i="1"/>
  <c r="G527" i="1"/>
  <c r="M527" i="1" a="1"/>
  <c r="M527" i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M527" i="1"/>
  <c r="AO527" i="1"/>
  <c r="BE527" i="1" s="1"/>
  <c r="AP527" i="1"/>
  <c r="AQ527" i="1"/>
  <c r="BB527" i="1"/>
  <c r="BC527" i="1" a="1"/>
  <c r="BC527" i="1" s="1"/>
  <c r="BD527" i="1" a="1"/>
  <c r="BD527" i="1"/>
  <c r="BF527" i="1"/>
  <c r="BR527" i="1"/>
  <c r="BS527" i="1"/>
  <c r="A528" i="1"/>
  <c r="G528" i="1"/>
  <c r="M528" i="1" a="1"/>
  <c r="M528" i="1"/>
  <c r="N528" i="1" a="1"/>
  <c r="N528" i="1" s="1"/>
  <c r="AN528" i="1" s="1"/>
  <c r="R528" i="1"/>
  <c r="S528" i="1" a="1"/>
  <c r="S528" i="1" s="1"/>
  <c r="T528" i="1" a="1"/>
  <c r="T528" i="1"/>
  <c r="U528" i="1"/>
  <c r="AI528" i="1"/>
  <c r="AJ528" i="1"/>
  <c r="AK528" i="1"/>
  <c r="AL528" i="1"/>
  <c r="AM528" i="1"/>
  <c r="AO528" i="1"/>
  <c r="BE528" i="1" s="1"/>
  <c r="AP528" i="1"/>
  <c r="AQ528" i="1"/>
  <c r="BB528" i="1"/>
  <c r="BC528" i="1" a="1"/>
  <c r="BC528" i="1" s="1"/>
  <c r="BD528" i="1" a="1"/>
  <c r="BD528" i="1"/>
  <c r="BF528" i="1"/>
  <c r="BR528" i="1"/>
  <c r="BS528" i="1"/>
  <c r="A529" i="1"/>
  <c r="G529" i="1"/>
  <c r="M529" i="1" a="1"/>
  <c r="M529" i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M529" i="1"/>
  <c r="AO529" i="1"/>
  <c r="BE529" i="1" s="1"/>
  <c r="AP529" i="1"/>
  <c r="AQ529" i="1"/>
  <c r="BC529" i="1" a="1"/>
  <c r="BC529" i="1" s="1"/>
  <c r="BD529" i="1" a="1"/>
  <c r="BD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/>
  <c r="U534" i="1"/>
  <c r="AI534" i="1"/>
  <c r="AJ534" i="1"/>
  <c r="AK534" i="1"/>
  <c r="AL534" i="1"/>
  <c r="AO534" i="1"/>
  <c r="BE534" i="1" s="1"/>
  <c r="AP534" i="1"/>
  <c r="AQ534" i="1"/>
  <c r="BB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/>
  <c r="U535" i="1"/>
  <c r="AI535" i="1"/>
  <c r="BB535" i="1" s="1"/>
  <c r="AJ535" i="1"/>
  <c r="AK535" i="1"/>
  <c r="AL535" i="1"/>
  <c r="AO535" i="1"/>
  <c r="AP535" i="1"/>
  <c r="AQ535" i="1"/>
  <c r="BC535" i="1" a="1"/>
  <c r="BC535" i="1" s="1"/>
  <c r="BF535" i="1"/>
  <c r="BR535" i="1"/>
  <c r="BS535" i="1"/>
  <c r="A536" i="1"/>
  <c r="G536" i="1"/>
  <c r="M536" i="1" a="1"/>
  <c r="M536" i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/>
  <c r="U537" i="1"/>
  <c r="AI537" i="1"/>
  <c r="AJ537" i="1"/>
  <c r="AK537" i="1"/>
  <c r="AL537" i="1"/>
  <c r="AO537" i="1"/>
  <c r="BE537" i="1" s="1"/>
  <c r="AP537" i="1"/>
  <c r="AQ537" i="1"/>
  <c r="BB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AJ539" i="1"/>
  <c r="AK539" i="1"/>
  <c r="AL539" i="1"/>
  <c r="AO539" i="1"/>
  <c r="BE539" i="1" s="1"/>
  <c r="AP539" i="1"/>
  <c r="AQ539" i="1"/>
  <c r="BB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D540" i="1" a="1"/>
  <c r="BD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AJ542" i="1"/>
  <c r="AK542" i="1"/>
  <c r="AL542" i="1"/>
  <c r="AO542" i="1"/>
  <c r="BE542" i="1" s="1"/>
  <c r="AP542" i="1"/>
  <c r="AQ542" i="1"/>
  <c r="BB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E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AJ548" i="1"/>
  <c r="AK548" i="1"/>
  <c r="AL548" i="1"/>
  <c r="AO548" i="1"/>
  <c r="BD548" i="1" s="1" a="1"/>
  <c r="BD548" i="1" s="1"/>
  <c r="AP548" i="1"/>
  <c r="AQ548" i="1"/>
  <c r="BB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AJ552" i="1"/>
  <c r="AK552" i="1"/>
  <c r="AL552" i="1"/>
  <c r="AM552" i="1"/>
  <c r="AN552" i="1"/>
  <c r="AO552" i="1"/>
  <c r="AP552" i="1"/>
  <c r="AQ552" i="1"/>
  <c r="BB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A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6" i="12" s="1"/>
  <c r="T308" i="1" a="1"/>
  <c r="T308" i="1" s="1"/>
  <c r="E306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8" i="12" s="1"/>
  <c r="T310" i="1" a="1"/>
  <c r="T310" i="1" s="1"/>
  <c r="E308" i="12" s="1"/>
  <c r="U310" i="1"/>
  <c r="AI310" i="1"/>
  <c r="BB310" i="1" s="1"/>
  <c r="AJ310" i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E314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E315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E324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E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E354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E357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60" i="12" s="1"/>
  <c r="T362" i="1" a="1"/>
  <c r="T362" i="1" s="1"/>
  <c r="E360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E368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D370" i="12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5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E378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E384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AM401" i="1"/>
  <c r="AN401" i="1"/>
  <c r="R401" i="1"/>
  <c r="S401" i="1" a="1"/>
  <c r="S401" i="1" s="1"/>
  <c r="T401" i="1" a="1"/>
  <c r="T401" i="1" s="1"/>
  <c r="U401" i="1"/>
  <c r="AI401" i="1"/>
  <c r="AJ401" i="1" s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BB402" i="1" s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AJ403" i="1" s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J406" i="1" s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BB407" i="1" s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E228" i="12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5" i="12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E250" i="12" s="1"/>
  <c r="U252" i="1"/>
  <c r="AI252" i="1"/>
  <c r="BB252" i="1" s="1"/>
  <c r="AJ252" i="1"/>
  <c r="AK252" i="1"/>
  <c r="K247" i="11" s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K248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2" i="12" s="1"/>
  <c r="T254" i="1" a="1"/>
  <c r="T254" i="1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T255" i="1" a="1"/>
  <c r="T255" i="1" s="1"/>
  <c r="E253" i="12" s="1"/>
  <c r="U255" i="1"/>
  <c r="AI255" i="1"/>
  <c r="BB255" i="1" s="1"/>
  <c r="AJ255" i="1"/>
  <c r="AK255" i="1"/>
  <c r="K250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U256" i="1"/>
  <c r="AI256" i="1"/>
  <c r="BB256" i="1" s="1"/>
  <c r="AJ256" i="1"/>
  <c r="AK256" i="1"/>
  <c r="AL256" i="1"/>
  <c r="AO256" i="1"/>
  <c r="BD256" i="1" s="1" a="1"/>
  <c r="BD256" i="1" s="1"/>
  <c r="AP256" i="1"/>
  <c r="M251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5" i="12" s="1"/>
  <c r="T257" i="1" a="1"/>
  <c r="T257" i="1" s="1"/>
  <c r="U257" i="1"/>
  <c r="AI257" i="1"/>
  <c r="BB257" i="1" s="1"/>
  <c r="AJ257" i="1"/>
  <c r="AK257" i="1"/>
  <c r="AL257" i="1"/>
  <c r="AO257" i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U259" i="1"/>
  <c r="AI259" i="1"/>
  <c r="BB259" i="1" s="1"/>
  <c r="AJ259" i="1"/>
  <c r="AK259" i="1"/>
  <c r="AL259" i="1"/>
  <c r="AO259" i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D258" i="12" s="1"/>
  <c r="T260" i="1" a="1"/>
  <c r="T260" i="1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T261" i="1" a="1"/>
  <c r="T261" i="1" s="1"/>
  <c r="E259" i="12" s="1"/>
  <c r="U261" i="1"/>
  <c r="AI261" i="1"/>
  <c r="BB261" i="1" s="1"/>
  <c r="AJ261" i="1"/>
  <c r="AK261" i="1"/>
  <c r="AL261" i="1"/>
  <c r="AO261" i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U262" i="1"/>
  <c r="AI262" i="1"/>
  <c r="BB262" i="1" s="1"/>
  <c r="AJ262" i="1"/>
  <c r="AK262" i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D261" i="12" s="1"/>
  <c r="T263" i="1" a="1"/>
  <c r="T263" i="1" s="1"/>
  <c r="U263" i="1"/>
  <c r="AI263" i="1"/>
  <c r="BB263" i="1" s="1"/>
  <c r="AJ263" i="1"/>
  <c r="AK263" i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D262" i="12" s="1"/>
  <c r="T264" i="1" a="1"/>
  <c r="T264" i="1" s="1"/>
  <c r="U264" i="1"/>
  <c r="AI264" i="1"/>
  <c r="BB264" i="1" s="1"/>
  <c r="AJ264" i="1"/>
  <c r="AK264" i="1"/>
  <c r="AL264" i="1"/>
  <c r="AO264" i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AL265" i="1"/>
  <c r="AO265" i="1"/>
  <c r="BE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4" i="12" s="1"/>
  <c r="R266" i="1"/>
  <c r="S266" i="1" a="1"/>
  <c r="S266" i="1" s="1"/>
  <c r="T266" i="1" a="1"/>
  <c r="T266" i="1" s="1"/>
  <c r="U266" i="1"/>
  <c r="AI266" i="1"/>
  <c r="BB266" i="1" s="1"/>
  <c r="AJ266" i="1"/>
  <c r="AK266" i="1"/>
  <c r="AL266" i="1"/>
  <c r="AO266" i="1"/>
  <c r="BD266" i="1" s="1" a="1"/>
  <c r="BD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U267" i="1"/>
  <c r="AI267" i="1"/>
  <c r="BB267" i="1" s="1"/>
  <c r="AJ267" i="1"/>
  <c r="AK267" i="1"/>
  <c r="K262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N269" i="1"/>
  <c r="AO269" i="1"/>
  <c r="BD269" i="1" s="1" a="1"/>
  <c r="BD269" i="1" s="1"/>
  <c r="AP269" i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T271" i="1" a="1"/>
  <c r="T271" i="1" s="1"/>
  <c r="U271" i="1"/>
  <c r="AI271" i="1"/>
  <c r="BB271" i="1" s="1"/>
  <c r="AJ271" i="1"/>
  <c r="AK271" i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R272" i="1"/>
  <c r="S272" i="1" a="1"/>
  <c r="S272" i="1" s="1"/>
  <c r="D270" i="12" s="1"/>
  <c r="T272" i="1" a="1"/>
  <c r="T272" i="1" s="1"/>
  <c r="U272" i="1"/>
  <c r="AI272" i="1"/>
  <c r="BB272" i="1" s="1"/>
  <c r="AJ272" i="1"/>
  <c r="AK272" i="1"/>
  <c r="K267" i="11" s="1"/>
  <c r="AL272" i="1"/>
  <c r="AN272" i="1"/>
  <c r="AO272" i="1"/>
  <c r="BD272" i="1" s="1" a="1"/>
  <c r="BD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T273" i="1" a="1"/>
  <c r="T273" i="1" s="1"/>
  <c r="U273" i="1"/>
  <c r="AI273" i="1"/>
  <c r="BB273" i="1" s="1"/>
  <c r="AJ273" i="1"/>
  <c r="AK273" i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R275" i="1"/>
  <c r="S275" i="1" a="1"/>
  <c r="S275" i="1" s="1"/>
  <c r="T275" i="1" a="1"/>
  <c r="T275" i="1" s="1"/>
  <c r="E273" i="12" s="1"/>
  <c r="U275" i="1"/>
  <c r="AI275" i="1"/>
  <c r="BB275" i="1" s="1"/>
  <c r="AJ275" i="1"/>
  <c r="AK275" i="1"/>
  <c r="K270" i="11" s="1"/>
  <c r="AL275" i="1"/>
  <c r="AN275" i="1"/>
  <c r="AO275" i="1"/>
  <c r="BD275" i="1" s="1" a="1"/>
  <c r="BD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T276" i="1" a="1"/>
  <c r="T276" i="1" s="1"/>
  <c r="U276" i="1"/>
  <c r="AI276" i="1"/>
  <c r="BB276" i="1" s="1"/>
  <c r="AJ276" i="1"/>
  <c r="AK276" i="1"/>
  <c r="K271" i="11" s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U277" i="1"/>
  <c r="AI277" i="1"/>
  <c r="BB277" i="1" s="1"/>
  <c r="AJ277" i="1"/>
  <c r="AK277" i="1"/>
  <c r="K272" i="11" s="1"/>
  <c r="AL277" i="1"/>
  <c r="AO277" i="1"/>
  <c r="BE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R278" i="1"/>
  <c r="S278" i="1" a="1"/>
  <c r="S278" i="1" s="1"/>
  <c r="T278" i="1" a="1"/>
  <c r="T278" i="1" s="1"/>
  <c r="E276" i="12" s="1"/>
  <c r="U278" i="1"/>
  <c r="AI278" i="1"/>
  <c r="BB278" i="1" s="1"/>
  <c r="AJ278" i="1"/>
  <c r="AK278" i="1"/>
  <c r="AL278" i="1"/>
  <c r="AN278" i="1"/>
  <c r="AO278" i="1"/>
  <c r="BD278" i="1" s="1" a="1"/>
  <c r="BD278" i="1" s="1"/>
  <c r="AP278" i="1"/>
  <c r="M273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S280" i="1" a="1"/>
  <c r="S280" i="1" s="1"/>
  <c r="D278" i="12" s="1"/>
  <c r="T280" i="1" a="1"/>
  <c r="T280" i="1" s="1"/>
  <c r="U280" i="1"/>
  <c r="AI280" i="1"/>
  <c r="BB280" i="1" s="1"/>
  <c r="AJ280" i="1"/>
  <c r="AK280" i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6" i="11" s="1"/>
  <c r="AL281" i="1"/>
  <c r="AN281" i="1"/>
  <c r="AO281" i="1"/>
  <c r="BD281" i="1" s="1" a="1"/>
  <c r="BD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N284" i="1"/>
  <c r="AO284" i="1"/>
  <c r="BD284" i="1" s="1" a="1"/>
  <c r="BD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M283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M285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M288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0" i="11" s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M295" i="11" s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A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J104" i="1"/>
  <c r="AK104" i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A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AM108" i="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Q37" i="1" s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Q38" i="1" s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Q39" i="1" s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Q40" i="1" s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Q41" i="1" s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L57" i="11" s="1"/>
  <c r="AN55" i="1"/>
  <c r="R55" i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G71" i="11"/>
  <c r="AN69" i="1"/>
  <c r="R69" i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AM91" i="1"/>
  <c r="AN91" i="1"/>
  <c r="R91" i="1"/>
  <c r="S91" i="1" a="1"/>
  <c r="S91" i="1" s="1"/>
  <c r="D89" i="12" s="1"/>
  <c r="T91" i="1" a="1"/>
  <c r="T91" i="1" s="1"/>
  <c r="E89" i="12" s="1"/>
  <c r="U91" i="1"/>
  <c r="AI91" i="1"/>
  <c r="BB91" i="1" s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R92" i="1"/>
  <c r="S92" i="1" a="1"/>
  <c r="S92" i="1" s="1"/>
  <c r="D90" i="12" s="1"/>
  <c r="T92" i="1" a="1"/>
  <c r="T92" i="1" s="1"/>
  <c r="E90" i="12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K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L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76" i="12"/>
  <c r="K276" i="12"/>
  <c r="L299" i="12"/>
  <c r="K281" i="12"/>
  <c r="K272" i="12"/>
  <c r="L273" i="12"/>
  <c r="L270" i="12"/>
  <c r="L269" i="12"/>
  <c r="L271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E243" i="12"/>
  <c r="D243" i="12"/>
  <c r="E203" i="12"/>
  <c r="D203" i="12"/>
  <c r="E233" i="12"/>
  <c r="E167" i="12"/>
  <c r="D167" i="12"/>
  <c r="E166" i="12"/>
  <c r="D166" i="12"/>
  <c r="E232" i="12"/>
  <c r="D232" i="12"/>
  <c r="E206" i="12"/>
  <c r="D206" i="12"/>
  <c r="E180" i="12"/>
  <c r="D180" i="12"/>
  <c r="E236" i="12"/>
  <c r="D236" i="12"/>
  <c r="E189" i="12"/>
  <c r="D189" i="12"/>
  <c r="E234" i="12"/>
  <c r="D234" i="12"/>
  <c r="E182" i="12"/>
  <c r="D182" i="12"/>
  <c r="E215" i="12"/>
  <c r="D215" i="12"/>
  <c r="E208" i="12"/>
  <c r="D208" i="12"/>
  <c r="E186" i="12"/>
  <c r="D186" i="12"/>
  <c r="E170" i="12"/>
  <c r="D170" i="12"/>
  <c r="E171" i="12"/>
  <c r="D171" i="12"/>
  <c r="E183" i="12"/>
  <c r="D183" i="12"/>
  <c r="E235" i="12"/>
  <c r="D235" i="12"/>
  <c r="E213" i="12"/>
  <c r="D213" i="12"/>
  <c r="E201" i="12"/>
  <c r="D201" i="12"/>
  <c r="E181" i="12"/>
  <c r="D181" i="12"/>
  <c r="E230" i="12"/>
  <c r="D230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E249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D285" i="12"/>
  <c r="E278" i="12"/>
  <c r="D276" i="12"/>
  <c r="E275" i="12"/>
  <c r="E274" i="12"/>
  <c r="D274" i="12"/>
  <c r="D273" i="12"/>
  <c r="E272" i="12"/>
  <c r="E271" i="12"/>
  <c r="D271" i="12"/>
  <c r="E270" i="12"/>
  <c r="E269" i="12"/>
  <c r="D269" i="12"/>
  <c r="E267" i="12"/>
  <c r="D267" i="12"/>
  <c r="E266" i="12"/>
  <c r="D266" i="12"/>
  <c r="E265" i="12"/>
  <c r="D265" i="12"/>
  <c r="E264" i="12"/>
  <c r="D264" i="12"/>
  <c r="E262" i="12"/>
  <c r="E261" i="12"/>
  <c r="E260" i="12"/>
  <c r="D260" i="12"/>
  <c r="D259" i="12"/>
  <c r="E258" i="12"/>
  <c r="E257" i="12"/>
  <c r="D257" i="12"/>
  <c r="D256" i="12"/>
  <c r="E255" i="12"/>
  <c r="E254" i="12"/>
  <c r="D254" i="12"/>
  <c r="D253" i="12"/>
  <c r="E252" i="12"/>
  <c r="E251" i="12"/>
  <c r="D251" i="12"/>
  <c r="D250" i="12"/>
  <c r="E247" i="12"/>
  <c r="D247" i="12"/>
  <c r="D246" i="12"/>
  <c r="E245" i="12"/>
  <c r="D237" i="12"/>
  <c r="E231" i="12"/>
  <c r="D231" i="12"/>
  <c r="E229" i="12"/>
  <c r="D229" i="12"/>
  <c r="D228" i="12"/>
  <c r="E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57" i="12"/>
  <c r="L256" i="12"/>
  <c r="L255" i="12"/>
  <c r="L254" i="12"/>
  <c r="L252" i="12"/>
  <c r="L251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L242" i="12"/>
  <c r="K106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K244" i="11"/>
  <c r="M244" i="11"/>
  <c r="K245" i="11"/>
  <c r="M245" i="11"/>
  <c r="K246" i="11"/>
  <c r="M246" i="11"/>
  <c r="M247" i="11"/>
  <c r="M248" i="11"/>
  <c r="K249" i="11"/>
  <c r="M249" i="11"/>
  <c r="M250" i="11"/>
  <c r="K251" i="11"/>
  <c r="K252" i="11"/>
  <c r="M252" i="11"/>
  <c r="M253" i="11"/>
  <c r="K254" i="11"/>
  <c r="M254" i="11"/>
  <c r="K255" i="11"/>
  <c r="M255" i="11"/>
  <c r="K256" i="11"/>
  <c r="M256" i="11"/>
  <c r="K257" i="11"/>
  <c r="K258" i="11"/>
  <c r="K259" i="11"/>
  <c r="M259" i="11"/>
  <c r="K260" i="11"/>
  <c r="M260" i="11"/>
  <c r="K261" i="11"/>
  <c r="M261" i="11"/>
  <c r="M262" i="11"/>
  <c r="K263" i="11"/>
  <c r="K264" i="11"/>
  <c r="M264" i="11"/>
  <c r="K265" i="11"/>
  <c r="M265" i="11"/>
  <c r="K266" i="11"/>
  <c r="M267" i="11"/>
  <c r="K268" i="11"/>
  <c r="K269" i="11"/>
  <c r="M269" i="11"/>
  <c r="M270" i="11"/>
  <c r="M271" i="11"/>
  <c r="M272" i="11"/>
  <c r="K273" i="11"/>
  <c r="M274" i="11"/>
  <c r="K275" i="11"/>
  <c r="M276" i="11"/>
  <c r="M279" i="11"/>
  <c r="M28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281" i="12"/>
  <c r="S47" i="12"/>
  <c r="S48" i="12"/>
  <c r="S46" i="12"/>
  <c r="S43" i="12"/>
  <c r="S50" i="12"/>
  <c r="S44" i="12"/>
  <c r="S49" i="12"/>
  <c r="S45" i="12"/>
  <c r="S291" i="12"/>
  <c r="S285" i="12"/>
  <c r="S60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80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0" i="12"/>
  <c r="S89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C414" i="11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77" i="1" l="1"/>
  <c r="BE303" i="1"/>
  <c r="BD302" i="1" a="1"/>
  <c r="BD302" i="1" s="1"/>
  <c r="BD308" i="1" a="1"/>
  <c r="BD308" i="1" s="1"/>
  <c r="BE547" i="1"/>
  <c r="BD543" i="1" a="1"/>
  <c r="BD543" i="1" s="1"/>
  <c r="AJ75" i="1"/>
  <c r="AJ99" i="1"/>
  <c r="AJ87" i="1"/>
  <c r="AJ98" i="1"/>
  <c r="AJ97" i="1"/>
  <c r="AJ96" i="1"/>
  <c r="AJ95" i="1"/>
  <c r="AJ94" i="1"/>
  <c r="AJ88" i="1"/>
  <c r="AJ81" i="1"/>
  <c r="AJ83" i="1"/>
  <c r="AJ82" i="1"/>
  <c r="AJ93" i="1"/>
  <c r="AJ90" i="1"/>
  <c r="AJ85" i="1"/>
  <c r="AJ84" i="1"/>
  <c r="AJ92" i="1"/>
  <c r="K296" i="12"/>
  <c r="AJ91" i="1"/>
  <c r="AJ78" i="1"/>
  <c r="AJ80" i="1"/>
  <c r="AJ79" i="1"/>
  <c r="G278" i="11"/>
  <c r="K99" i="12"/>
  <c r="AJ74" i="1"/>
  <c r="AJ73" i="1"/>
  <c r="AJ72" i="1"/>
  <c r="AJ71" i="1"/>
  <c r="K298" i="12"/>
  <c r="G287" i="11"/>
  <c r="L285" i="12"/>
  <c r="AJ70" i="1"/>
  <c r="AN304" i="1"/>
  <c r="L302" i="12"/>
  <c r="AN302" i="1"/>
  <c r="L300" i="12"/>
  <c r="AM301" i="1"/>
  <c r="K299" i="12"/>
  <c r="BD301" i="1" a="1"/>
  <c r="BD301" i="1" s="1"/>
  <c r="AJ69" i="1"/>
  <c r="AN314" i="1"/>
  <c r="L312" i="12"/>
  <c r="AN312" i="1"/>
  <c r="L310" i="12"/>
  <c r="AM328" i="1"/>
  <c r="K326" i="12"/>
  <c r="BE552" i="1"/>
  <c r="BD552" i="1" a="1"/>
  <c r="BD552" i="1" s="1"/>
  <c r="BD304" i="1" a="1"/>
  <c r="BD304" i="1" s="1"/>
  <c r="BE549" i="1"/>
  <c r="BE535" i="1"/>
  <c r="BD535" i="1" a="1"/>
  <c r="BD535" i="1" s="1"/>
  <c r="BD328" i="1" a="1"/>
  <c r="BD328" i="1" s="1"/>
  <c r="BD532" i="1" a="1"/>
  <c r="BD532" i="1" s="1"/>
  <c r="BE517" i="1"/>
  <c r="BD516" i="1" a="1"/>
  <c r="BD516" i="1" s="1"/>
  <c r="BD513" i="1" a="1"/>
  <c r="BD513" i="1" s="1"/>
  <c r="BD510" i="1" a="1"/>
  <c r="BD510" i="1" s="1"/>
  <c r="BD514" i="1" a="1"/>
  <c r="BD514" i="1" s="1"/>
  <c r="BD511" i="1" a="1"/>
  <c r="BD511" i="1" s="1"/>
  <c r="AM304" i="1"/>
  <c r="K302" i="12"/>
  <c r="BE548" i="1"/>
  <c r="BD536" i="1" a="1"/>
  <c r="BD536" i="1" s="1"/>
  <c r="BD533" i="1" a="1"/>
  <c r="BD533" i="1" s="1"/>
  <c r="AN266" i="1"/>
  <c r="L274" i="12"/>
  <c r="K287" i="12"/>
  <c r="L277" i="12"/>
  <c r="K263" i="12"/>
  <c r="K249" i="12"/>
  <c r="BD320" i="1" a="1"/>
  <c r="BD320" i="1" s="1"/>
  <c r="BE311" i="1"/>
  <c r="BE306" i="1"/>
  <c r="BD551" i="1" a="1"/>
  <c r="BD551" i="1" s="1"/>
  <c r="BD309" i="1" a="1"/>
  <c r="BD309" i="1" s="1"/>
  <c r="BD305" i="1" a="1"/>
  <c r="BD305" i="1" s="1"/>
  <c r="BD550" i="1" a="1"/>
  <c r="BD550" i="1" s="1"/>
  <c r="BD534" i="1" a="1"/>
  <c r="BD534" i="1" s="1"/>
  <c r="BD531" i="1" a="1"/>
  <c r="BD531" i="1" s="1"/>
  <c r="BD530" i="1" a="1"/>
  <c r="BD530" i="1" s="1"/>
  <c r="AJ68" i="1"/>
  <c r="G103" i="1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08" i="1"/>
  <c r="AN311" i="1"/>
  <c r="L309" i="12"/>
  <c r="AM307" i="1"/>
  <c r="K305" i="12"/>
  <c r="L303" i="12"/>
  <c r="AN305" i="1"/>
  <c r="BD319" i="1" a="1"/>
  <c r="BD319" i="1" s="1"/>
  <c r="BD316" i="1" a="1"/>
  <c r="BD316" i="1" s="1"/>
  <c r="BD313" i="1" a="1"/>
  <c r="BD313" i="1" s="1"/>
  <c r="BD327" i="1" a="1"/>
  <c r="BD327" i="1" s="1"/>
  <c r="BE323" i="1"/>
  <c r="BD315" i="1" a="1"/>
  <c r="BD315" i="1" s="1"/>
  <c r="BD312" i="1" a="1"/>
  <c r="BD312" i="1" s="1"/>
  <c r="BE310" i="1"/>
  <c r="BD307" i="1" a="1"/>
  <c r="BD307" i="1" s="1"/>
  <c r="AN326" i="1"/>
  <c r="L324" i="12"/>
  <c r="AN316" i="1"/>
  <c r="L314" i="12"/>
  <c r="AN313" i="1"/>
  <c r="L311" i="12"/>
  <c r="L307" i="12"/>
  <c r="AN309" i="1"/>
  <c r="AM303" i="1"/>
  <c r="K301" i="12"/>
  <c r="AM324" i="1"/>
  <c r="K322" i="12"/>
  <c r="AN310" i="1"/>
  <c r="L308" i="12"/>
  <c r="AM309" i="1"/>
  <c r="K307" i="12"/>
  <c r="AM308" i="1"/>
  <c r="K306" i="12"/>
  <c r="AN307" i="1"/>
  <c r="L305" i="12"/>
  <c r="K303" i="12"/>
  <c r="AM305" i="1"/>
  <c r="AM302" i="1"/>
  <c r="K300" i="12"/>
  <c r="AN322" i="1"/>
  <c r="L320" i="12"/>
  <c r="AN303" i="1"/>
  <c r="L301" i="12"/>
  <c r="BE329" i="1"/>
  <c r="BD326" i="1" a="1"/>
  <c r="BD326" i="1" s="1"/>
  <c r="BD325" i="1" a="1"/>
  <c r="BD325" i="1" s="1"/>
  <c r="BD321" i="1" a="1"/>
  <c r="BD321" i="1" s="1"/>
  <c r="BD318" i="1" a="1"/>
  <c r="BD318" i="1" s="1"/>
  <c r="BE317" i="1"/>
  <c r="BD314" i="1" a="1"/>
  <c r="BD314" i="1" s="1"/>
  <c r="BD544" i="1" a="1"/>
  <c r="BD544" i="1" s="1"/>
  <c r="BD541" i="1" a="1"/>
  <c r="BD541" i="1" s="1"/>
  <c r="BD538" i="1" a="1"/>
  <c r="BD538" i="1" s="1"/>
  <c r="BE332" i="1"/>
  <c r="BD331" i="1" a="1"/>
  <c r="BD331" i="1" s="1"/>
  <c r="BD322" i="1" a="1"/>
  <c r="BD322" i="1" s="1"/>
  <c r="BD537" i="1" a="1"/>
  <c r="BD537" i="1" s="1"/>
  <c r="BD545" i="1" a="1"/>
  <c r="BD545" i="1" s="1"/>
  <c r="BD542" i="1" a="1"/>
  <c r="BD542" i="1" s="1"/>
  <c r="BD539" i="1" a="1"/>
  <c r="BD539" i="1" s="1"/>
  <c r="AJ54" i="1"/>
  <c r="AJ53" i="1"/>
  <c r="AJ46" i="1"/>
  <c r="AJ47" i="1"/>
  <c r="AJ48" i="1"/>
  <c r="AJ51" i="1"/>
  <c r="AJ50" i="1"/>
  <c r="AJ49" i="1"/>
  <c r="AJ52" i="1"/>
  <c r="AM333" i="1"/>
  <c r="K331" i="12"/>
  <c r="AN331" i="1"/>
  <c r="L329" i="12"/>
  <c r="BD330" i="1" a="1"/>
  <c r="BD330" i="1" s="1"/>
  <c r="L326" i="12"/>
  <c r="AN328" i="1"/>
  <c r="L317" i="12"/>
  <c r="AN319" i="1"/>
  <c r="AN334" i="1"/>
  <c r="L332" i="12"/>
  <c r="AN332" i="1"/>
  <c r="L330" i="12"/>
  <c r="AM331" i="1"/>
  <c r="K329" i="12"/>
  <c r="AM330" i="1"/>
  <c r="K328" i="12"/>
  <c r="L327" i="12"/>
  <c r="AN329" i="1"/>
  <c r="K325" i="12"/>
  <c r="AM327" i="1"/>
  <c r="AN325" i="1"/>
  <c r="L323" i="12"/>
  <c r="AN323" i="1"/>
  <c r="L321" i="12"/>
  <c r="AM322" i="1"/>
  <c r="K320" i="12"/>
  <c r="AM321" i="1"/>
  <c r="K319" i="12"/>
  <c r="AN320" i="1"/>
  <c r="L318" i="12"/>
  <c r="AM318" i="1"/>
  <c r="K316" i="12"/>
  <c r="AM334" i="1"/>
  <c r="K332" i="12"/>
  <c r="AM325" i="1"/>
  <c r="K323" i="12"/>
  <c r="AN317" i="1"/>
  <c r="L315" i="12"/>
  <c r="BE335" i="1"/>
  <c r="BD333" i="1" a="1"/>
  <c r="BD333" i="1" s="1"/>
  <c r="BD324" i="1" a="1"/>
  <c r="BD324" i="1" s="1"/>
  <c r="AN333" i="1"/>
  <c r="L331" i="12"/>
  <c r="AM326" i="1"/>
  <c r="K324" i="12"/>
  <c r="AN324" i="1"/>
  <c r="L322" i="12"/>
  <c r="AM316" i="1"/>
  <c r="K314" i="12"/>
  <c r="AM315" i="1"/>
  <c r="K313" i="12"/>
  <c r="G305" i="11"/>
  <c r="AM310" i="1"/>
  <c r="K308" i="12"/>
  <c r="AN335" i="1"/>
  <c r="L333" i="12"/>
  <c r="K330" i="12"/>
  <c r="AM332" i="1"/>
  <c r="AN330" i="1"/>
  <c r="L328" i="12"/>
  <c r="AM323" i="1"/>
  <c r="K321" i="12"/>
  <c r="L319" i="12"/>
  <c r="AN321" i="1"/>
  <c r="AM319" i="1"/>
  <c r="K317" i="12"/>
  <c r="L316" i="12"/>
  <c r="AN318" i="1"/>
  <c r="AM317" i="1"/>
  <c r="K315" i="12"/>
  <c r="K312" i="12"/>
  <c r="AM314" i="1"/>
  <c r="AM312" i="1"/>
  <c r="K310" i="12"/>
  <c r="AM311" i="1"/>
  <c r="K309" i="12"/>
  <c r="AM329" i="1"/>
  <c r="K327" i="12"/>
  <c r="AN327" i="1"/>
  <c r="L325" i="12"/>
  <c r="AM320" i="1"/>
  <c r="K318" i="12"/>
  <c r="AN315" i="1"/>
  <c r="L313" i="12"/>
  <c r="AM313" i="1"/>
  <c r="K311" i="12"/>
  <c r="BD334" i="1" a="1"/>
  <c r="BD334" i="1" s="1"/>
  <c r="AJ33" i="1"/>
  <c r="AJ34" i="1"/>
  <c r="AJ35" i="1"/>
  <c r="AJ44" i="1"/>
  <c r="G110" i="11"/>
  <c r="L292" i="12"/>
  <c r="AM335" i="1"/>
  <c r="K333" i="12"/>
  <c r="AJ43" i="1"/>
  <c r="AN336" i="1"/>
  <c r="L334" i="12"/>
  <c r="AM337" i="1"/>
  <c r="K335" i="12"/>
  <c r="BE336" i="1"/>
  <c r="AJ42" i="1"/>
  <c r="AJ41" i="1"/>
  <c r="AJ36" i="1"/>
  <c r="L286" i="12"/>
  <c r="L298" i="12"/>
  <c r="G109" i="11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105" i="12"/>
  <c r="K295" i="12"/>
  <c r="K110" i="12"/>
  <c r="F278" i="13"/>
  <c r="K273" i="12"/>
  <c r="L287" i="12"/>
  <c r="L280" i="12"/>
  <c r="AN338" i="1"/>
  <c r="L336" i="12"/>
  <c r="AN337" i="1"/>
  <c r="L335" i="12"/>
  <c r="BE339" i="1"/>
  <c r="BD337" i="1" a="1"/>
  <c r="BD337" i="1" s="1"/>
  <c r="BD353" i="1" a="1"/>
  <c r="BD353" i="1" s="1"/>
  <c r="BE343" i="1"/>
  <c r="G122" i="11"/>
  <c r="K124" i="12"/>
  <c r="AN339" i="1"/>
  <c r="L337" i="12"/>
  <c r="AM338" i="1"/>
  <c r="K336" i="12"/>
  <c r="AM336" i="1"/>
  <c r="K334" i="12"/>
  <c r="BE346" i="1"/>
  <c r="BE348" i="1"/>
  <c r="BE340" i="1"/>
  <c r="BD338" i="1" a="1"/>
  <c r="BD338" i="1" s="1"/>
  <c r="AN43" i="1"/>
  <c r="L41" i="12"/>
  <c r="AM43" i="1"/>
  <c r="K41" i="12"/>
  <c r="AN42" i="1"/>
  <c r="L40" i="12"/>
  <c r="AM42" i="1"/>
  <c r="K40" i="12"/>
  <c r="AN41" i="1"/>
  <c r="L39" i="12"/>
  <c r="AM41" i="1"/>
  <c r="L43" i="11" s="1"/>
  <c r="K39" i="12"/>
  <c r="AN40" i="1"/>
  <c r="L38" i="12"/>
  <c r="AM40" i="1"/>
  <c r="K38" i="12"/>
  <c r="AN39" i="1"/>
  <c r="L37" i="12"/>
  <c r="AM39" i="1"/>
  <c r="K37" i="12"/>
  <c r="AN38" i="1"/>
  <c r="L36" i="12"/>
  <c r="AM38" i="1"/>
  <c r="L40" i="11" s="1"/>
  <c r="K36" i="12"/>
  <c r="AN36" i="1"/>
  <c r="L34" i="12"/>
  <c r="AM36" i="1"/>
  <c r="K34" i="12"/>
  <c r="AN35" i="1"/>
  <c r="L33" i="12"/>
  <c r="AM35" i="1"/>
  <c r="K33" i="12"/>
  <c r="AN34" i="1"/>
  <c r="L32" i="12"/>
  <c r="AM34" i="1"/>
  <c r="K32" i="12"/>
  <c r="AN33" i="1"/>
  <c r="L31" i="12"/>
  <c r="G35" i="11"/>
  <c r="K31" i="12"/>
  <c r="AN32" i="1"/>
  <c r="L30" i="12"/>
  <c r="AM32" i="1"/>
  <c r="K30" i="12"/>
  <c r="AN21" i="1"/>
  <c r="L19" i="12"/>
  <c r="AM21" i="1"/>
  <c r="L23" i="11" s="1"/>
  <c r="K19" i="12"/>
  <c r="AM17" i="1"/>
  <c r="K15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0" i="1"/>
  <c r="L338" i="12"/>
  <c r="AN341" i="1"/>
  <c r="L339" i="12"/>
  <c r="BE350" i="1"/>
  <c r="BE349" i="1"/>
  <c r="BE345" i="1"/>
  <c r="BE342" i="1"/>
  <c r="AJ31" i="1"/>
  <c r="AN345" i="1"/>
  <c r="L343" i="12"/>
  <c r="L341" i="12"/>
  <c r="AN343" i="1"/>
  <c r="AN349" i="1"/>
  <c r="L347" i="12"/>
  <c r="AN344" i="1"/>
  <c r="L342" i="12"/>
  <c r="AM340" i="1"/>
  <c r="K338" i="12"/>
  <c r="BD351" i="1" a="1"/>
  <c r="BD351" i="1" s="1"/>
  <c r="BE341" i="1"/>
  <c r="BE356" i="1"/>
  <c r="AN354" i="1"/>
  <c r="L352" i="12"/>
  <c r="BE363" i="1"/>
  <c r="AN350" i="1"/>
  <c r="L348" i="12"/>
  <c r="AN347" i="1"/>
  <c r="L345" i="12"/>
  <c r="L340" i="12"/>
  <c r="AN342" i="1"/>
  <c r="AN352" i="1"/>
  <c r="L350" i="12"/>
  <c r="L344" i="12"/>
  <c r="AN346" i="1"/>
  <c r="BD344" i="1" a="1"/>
  <c r="BD344" i="1" s="1"/>
  <c r="BD355" i="1" a="1"/>
  <c r="BD355" i="1" s="1"/>
  <c r="BE347" i="1"/>
  <c r="AJ30" i="1"/>
  <c r="AJ26" i="1"/>
  <c r="AJ28" i="1"/>
  <c r="AJ27" i="1"/>
  <c r="G138" i="11"/>
  <c r="G130" i="11"/>
  <c r="K132" i="12"/>
  <c r="AJ29" i="1"/>
  <c r="G128" i="11"/>
  <c r="K123" i="12"/>
  <c r="AN157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6" i="1"/>
  <c r="BD359" i="1" a="1"/>
  <c r="BD359" i="1" s="1"/>
  <c r="BE360" i="1"/>
  <c r="AJ19" i="1"/>
  <c r="AJ20" i="1"/>
  <c r="AJ22" i="1"/>
  <c r="G148" i="11"/>
  <c r="G145" i="11"/>
  <c r="L349" i="12"/>
  <c r="AN351" i="1"/>
  <c r="AN348" i="1"/>
  <c r="L346" i="12"/>
  <c r="K344" i="12"/>
  <c r="AM346" i="1"/>
  <c r="BE354" i="1"/>
  <c r="BE352" i="1"/>
  <c r="BE357" i="1"/>
  <c r="AN356" i="1"/>
  <c r="L354" i="12"/>
  <c r="AN353" i="1"/>
  <c r="L351" i="12"/>
  <c r="BD365" i="1" a="1"/>
  <c r="BD365" i="1" s="1"/>
  <c r="BD362" i="1" a="1"/>
  <c r="BD362" i="1" s="1"/>
  <c r="BD358" i="1" a="1"/>
  <c r="BD358" i="1" s="1"/>
  <c r="BD371" i="1" a="1"/>
  <c r="BD371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7" i="1"/>
  <c r="K355" i="12"/>
  <c r="L358" i="12"/>
  <c r="AN360" i="1"/>
  <c r="AN359" i="1"/>
  <c r="L357" i="12"/>
  <c r="AN355" i="1"/>
  <c r="L353" i="12"/>
  <c r="BD382" i="1" a="1"/>
  <c r="BD382" i="1" s="1"/>
  <c r="BE364" i="1"/>
  <c r="BE361" i="1"/>
  <c r="AN366" i="1"/>
  <c r="L364" i="12"/>
  <c r="AN363" i="1"/>
  <c r="L361" i="12"/>
  <c r="BE370" i="1"/>
  <c r="BE376" i="1"/>
  <c r="BD374" i="1" a="1"/>
  <c r="BD374" i="1" s="1"/>
  <c r="BD369" i="1" a="1"/>
  <c r="BD369" i="1" s="1"/>
  <c r="L125" i="12"/>
  <c r="L120" i="12"/>
  <c r="AM361" i="1"/>
  <c r="K359" i="12"/>
  <c r="AN368" i="1"/>
  <c r="L366" i="12"/>
  <c r="AN365" i="1"/>
  <c r="L363" i="12"/>
  <c r="L360" i="12"/>
  <c r="AN362" i="1"/>
  <c r="BD379" i="1" a="1"/>
  <c r="BD379" i="1" s="1"/>
  <c r="BD373" i="1" a="1"/>
  <c r="BD373" i="1" s="1"/>
  <c r="BD368" i="1" a="1"/>
  <c r="BD368" i="1" s="1"/>
  <c r="BE367" i="1"/>
  <c r="K156" i="12"/>
  <c r="L128" i="12"/>
  <c r="L124" i="12"/>
  <c r="BE385" i="1"/>
  <c r="BE400" i="1"/>
  <c r="BE387" i="1"/>
  <c r="BD391" i="1" a="1"/>
  <c r="BD391" i="1" s="1"/>
  <c r="BE406" i="1"/>
  <c r="BD392" i="1" a="1"/>
  <c r="BD392" i="1" s="1"/>
  <c r="BE390" i="1"/>
  <c r="BE381" i="1"/>
  <c r="BE378" i="1"/>
  <c r="BE372" i="1"/>
  <c r="BD388" i="1" a="1"/>
  <c r="BD388" i="1" s="1"/>
  <c r="BE380" i="1"/>
  <c r="BD377" i="1" a="1"/>
  <c r="BD377" i="1" s="1"/>
  <c r="G22" i="11"/>
  <c r="BE389" i="1"/>
  <c r="BD386" i="1" a="1"/>
  <c r="BD386" i="1" s="1"/>
  <c r="BD383" i="1" a="1"/>
  <c r="BD383" i="1" s="1"/>
  <c r="AJ7" i="1"/>
  <c r="BD404" i="1" a="1"/>
  <c r="BD404" i="1" s="1"/>
  <c r="BD403" i="1" a="1"/>
  <c r="BD403" i="1" s="1"/>
  <c r="BD398" i="1" a="1"/>
  <c r="BD398" i="1" s="1"/>
  <c r="L160" i="12"/>
  <c r="K138" i="12"/>
  <c r="AJ15" i="1"/>
  <c r="AJ14" i="1"/>
  <c r="AJ13" i="1"/>
  <c r="G33" i="11"/>
  <c r="G160" i="11"/>
  <c r="BD419" i="1" a="1"/>
  <c r="BD419" i="1" s="1"/>
  <c r="BE421" i="1"/>
  <c r="BE418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1" i="1"/>
  <c r="AN375" i="1"/>
  <c r="L373" i="12"/>
  <c r="L367" i="12"/>
  <c r="AN369" i="1"/>
  <c r="BD415" i="1" a="1"/>
  <c r="BD415" i="1" s="1"/>
  <c r="BD262" i="1" a="1"/>
  <c r="BD262" i="1" s="1"/>
  <c r="BD409" i="1" a="1"/>
  <c r="BD409" i="1" s="1"/>
  <c r="BE397" i="1"/>
  <c r="L58" i="12"/>
  <c r="BD449" i="1" a="1"/>
  <c r="BD449" i="1" s="1"/>
  <c r="BD425" i="1" a="1"/>
  <c r="BD425" i="1" s="1"/>
  <c r="BE450" i="1"/>
  <c r="BD437" i="1" a="1"/>
  <c r="BD437" i="1" s="1"/>
  <c r="BD205" i="1" a="1"/>
  <c r="BD205" i="1" s="1"/>
  <c r="BD172" i="1" a="1"/>
  <c r="BD172" i="1" s="1"/>
  <c r="BD443" i="1" a="1"/>
  <c r="BD443" i="1" s="1"/>
  <c r="L56" i="12"/>
  <c r="BE29" i="1"/>
  <c r="BE9" i="1"/>
  <c r="BD117" i="1" a="1"/>
  <c r="BD117" i="1" s="1"/>
  <c r="BD245" i="1" a="1"/>
  <c r="BD245" i="1" s="1"/>
  <c r="BE448" i="1"/>
  <c r="BD431" i="1" a="1"/>
  <c r="BD431" i="1" s="1"/>
  <c r="G43" i="11"/>
  <c r="G9" i="11"/>
  <c r="BD101" i="1" a="1"/>
  <c r="BD101" i="1" s="1"/>
  <c r="BE269" i="1"/>
  <c r="BE260" i="1"/>
  <c r="G19" i="11"/>
  <c r="L71" i="12"/>
  <c r="L53" i="12"/>
  <c r="BD128" i="1" a="1"/>
  <c r="BD128" i="1" s="1"/>
  <c r="BE107" i="1"/>
  <c r="BD283" i="1" a="1"/>
  <c r="BD283" i="1" s="1"/>
  <c r="BD239" i="1" a="1"/>
  <c r="BD239" i="1" s="1"/>
  <c r="K144" i="12"/>
  <c r="BD43" i="1" a="1"/>
  <c r="BD43" i="1" s="1"/>
  <c r="BE41" i="1"/>
  <c r="BE140" i="1"/>
  <c r="BE123" i="1"/>
  <c r="BD298" i="1" a="1"/>
  <c r="BD298" i="1" s="1"/>
  <c r="BE253" i="1"/>
  <c r="BD220" i="1" a="1"/>
  <c r="BD220" i="1" s="1"/>
  <c r="G84" i="11"/>
  <c r="L61" i="12"/>
  <c r="K56" i="12"/>
  <c r="BE250" i="1"/>
  <c r="BD208" i="1" a="1"/>
  <c r="BD208" i="1" s="1"/>
  <c r="BE198" i="1"/>
  <c r="BE166" i="1"/>
  <c r="L67" i="12"/>
  <c r="BD55" i="1" a="1"/>
  <c r="BD55" i="1" s="1"/>
  <c r="BD129" i="1" a="1"/>
  <c r="BD129" i="1" s="1"/>
  <c r="BE127" i="1"/>
  <c r="BE114" i="1"/>
  <c r="BD289" i="1" a="1"/>
  <c r="BD289" i="1" s="1"/>
  <c r="BE194" i="1"/>
  <c r="BE178" i="1"/>
  <c r="BD434" i="1" a="1"/>
  <c r="BD434" i="1" s="1"/>
  <c r="BE424" i="1"/>
  <c r="BD410" i="1" a="1"/>
  <c r="BD410" i="1" s="1"/>
  <c r="BE408" i="1"/>
  <c r="L372" i="12"/>
  <c r="AN374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2" i="1" a="1"/>
  <c r="BD132" i="1" s="1"/>
  <c r="BE290" i="1"/>
  <c r="BE287" i="1"/>
  <c r="BE254" i="1"/>
  <c r="BD229" i="1" a="1"/>
  <c r="BD229" i="1" s="1"/>
  <c r="BE206" i="1"/>
  <c r="BD200" i="1" a="1"/>
  <c r="BD200" i="1" s="1"/>
  <c r="BD175" i="1" a="1"/>
  <c r="BD175" i="1" s="1"/>
  <c r="BD440" i="1" a="1"/>
  <c r="BD440" i="1" s="1"/>
  <c r="BD428" i="1" a="1"/>
  <c r="BD428" i="1" s="1"/>
  <c r="BE423" i="1"/>
  <c r="BD422" i="1" a="1"/>
  <c r="BD422" i="1" s="1"/>
  <c r="BD412" i="1" a="1"/>
  <c r="BD412" i="1" s="1"/>
  <c r="BD407" i="1" a="1"/>
  <c r="BD407" i="1" s="1"/>
  <c r="BD401" i="1" a="1"/>
  <c r="BD401" i="1" s="1"/>
  <c r="BE396" i="1"/>
  <c r="BD395" i="1" a="1"/>
  <c r="BD395" i="1" s="1"/>
  <c r="BE384" i="1"/>
  <c r="BE375" i="1"/>
  <c r="G57" i="11"/>
  <c r="K80" i="12"/>
  <c r="BB403" i="1"/>
  <c r="AN148" i="1"/>
  <c r="L146" i="12"/>
  <c r="BE155" i="1"/>
  <c r="BE150" i="1"/>
  <c r="BE147" i="1"/>
  <c r="BD286" i="1" a="1"/>
  <c r="BD286" i="1" s="1"/>
  <c r="BD282" i="1" a="1"/>
  <c r="BD282" i="1" s="1"/>
  <c r="BE242" i="1"/>
  <c r="BD226" i="1" a="1"/>
  <c r="BD226" i="1" s="1"/>
  <c r="BE210" i="1"/>
  <c r="BE207" i="1"/>
  <c r="BE201" i="1"/>
  <c r="BE195" i="1"/>
  <c r="BE186" i="1"/>
  <c r="BE183" i="1"/>
  <c r="BE169" i="1"/>
  <c r="BE445" i="1"/>
  <c r="BD439" i="1" a="1"/>
  <c r="BD439" i="1" s="1"/>
  <c r="BE429" i="1"/>
  <c r="BE426" i="1"/>
  <c r="BD416" i="1" a="1"/>
  <c r="BD416" i="1" s="1"/>
  <c r="BD413" i="1" a="1"/>
  <c r="BD413" i="1" s="1"/>
  <c r="BD21" i="1" a="1"/>
  <c r="BD21" i="1" s="1"/>
  <c r="BD191" i="1" a="1"/>
  <c r="BD191" i="1" s="1"/>
  <c r="BD185" i="1" a="1"/>
  <c r="BD185" i="1" s="1"/>
  <c r="BE173" i="1"/>
  <c r="BE170" i="1"/>
  <c r="BD446" i="1" a="1"/>
  <c r="BD446" i="1" s="1"/>
  <c r="BE444" i="1"/>
  <c r="BD430" i="1" a="1"/>
  <c r="BD430" i="1" s="1"/>
  <c r="BD427" i="1" a="1"/>
  <c r="BD427" i="1" s="1"/>
  <c r="BE417" i="1"/>
  <c r="AJ407" i="1"/>
  <c r="G82" i="11"/>
  <c r="AN189" i="1"/>
  <c r="L187" i="12"/>
  <c r="BB406" i="1"/>
  <c r="BE136" i="1"/>
  <c r="BD292" i="1" a="1"/>
  <c r="BD292" i="1" s="1"/>
  <c r="BD274" i="1" a="1"/>
  <c r="BD274" i="1" s="1"/>
  <c r="BE244" i="1"/>
  <c r="BE232" i="1"/>
  <c r="BE223" i="1"/>
  <c r="BD203" i="1" a="1"/>
  <c r="BD203" i="1" s="1"/>
  <c r="BE192" i="1"/>
  <c r="BD184" i="1" a="1"/>
  <c r="BD184" i="1" s="1"/>
  <c r="BE176" i="1"/>
  <c r="BD174" i="1" a="1"/>
  <c r="BD174" i="1" s="1"/>
  <c r="BE164" i="1"/>
  <c r="BE420" i="1"/>
  <c r="BE405" i="1"/>
  <c r="BB404" i="1"/>
  <c r="BE402" i="1"/>
  <c r="BB401" i="1"/>
  <c r="BE399" i="1"/>
  <c r="AM155" i="1"/>
  <c r="K153" i="12"/>
  <c r="G157" i="11"/>
  <c r="AM288" i="1"/>
  <c r="K286" i="12"/>
  <c r="F266" i="13"/>
  <c r="AM287" i="1"/>
  <c r="K285" i="12"/>
  <c r="F265" i="13"/>
  <c r="BD92" i="1" a="1"/>
  <c r="BD92" i="1" s="1"/>
  <c r="BD40" i="1" a="1"/>
  <c r="BD40" i="1" s="1"/>
  <c r="BE38" i="1"/>
  <c r="BD36" i="1" a="1"/>
  <c r="BD36" i="1" s="1"/>
  <c r="BD32" i="1" a="1"/>
  <c r="BD32" i="1" s="1"/>
  <c r="BD24" i="1" a="1"/>
  <c r="BD24" i="1" s="1"/>
  <c r="BD159" i="1" a="1"/>
  <c r="BD159" i="1" s="1"/>
  <c r="BD137" i="1" a="1"/>
  <c r="BD137" i="1" s="1"/>
  <c r="BE131" i="1"/>
  <c r="BD295" i="1" a="1"/>
  <c r="BD295" i="1" s="1"/>
  <c r="BD288" i="1" a="1"/>
  <c r="BD288" i="1" s="1"/>
  <c r="BE257" i="1"/>
  <c r="BD257" i="1" a="1"/>
  <c r="BD257" i="1" s="1"/>
  <c r="BE281" i="1"/>
  <c r="BE275" i="1"/>
  <c r="BE75" i="1"/>
  <c r="BE27" i="1"/>
  <c r="BD144" i="1" a="1"/>
  <c r="BD144" i="1" s="1"/>
  <c r="BD134" i="1" a="1"/>
  <c r="BD134" i="1" s="1"/>
  <c r="BE122" i="1"/>
  <c r="BE116" i="1"/>
  <c r="BD111" i="1" a="1"/>
  <c r="BD111" i="1" s="1"/>
  <c r="BE106" i="1"/>
  <c r="BD251" i="1" a="1"/>
  <c r="BD251" i="1" s="1"/>
  <c r="BE251" i="1"/>
  <c r="BD213" i="1" a="1"/>
  <c r="BD213" i="1" s="1"/>
  <c r="BE414" i="1"/>
  <c r="BE411" i="1"/>
  <c r="BB405" i="1"/>
  <c r="AJ405" i="1"/>
  <c r="BE248" i="1"/>
  <c r="BD235" i="1" a="1"/>
  <c r="BD235" i="1" s="1"/>
  <c r="BE228" i="1"/>
  <c r="BD217" i="1" a="1"/>
  <c r="BD217" i="1" s="1"/>
  <c r="BE209" i="1"/>
  <c r="BD197" i="1" a="1"/>
  <c r="BD197" i="1" s="1"/>
  <c r="BD188" i="1" a="1"/>
  <c r="BD188" i="1" s="1"/>
  <c r="BD171" i="1" a="1"/>
  <c r="BD171" i="1" s="1"/>
  <c r="BE167" i="1"/>
  <c r="BD447" i="1" a="1"/>
  <c r="BD447" i="1" s="1"/>
  <c r="BE438" i="1"/>
  <c r="BE435" i="1"/>
  <c r="AJ402" i="1"/>
  <c r="BD394" i="1" a="1"/>
  <c r="BD394" i="1" s="1"/>
  <c r="BE393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K77" i="12"/>
  <c r="AN37" i="1"/>
  <c r="AM29" i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G39" i="11"/>
  <c r="AM33" i="1"/>
  <c r="L35" i="11" s="1"/>
  <c r="AM28" i="1"/>
  <c r="L30" i="11" s="1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L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L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L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AN19" i="1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8" i="1"/>
  <c r="L156" i="12"/>
  <c r="L154" i="12"/>
  <c r="AN156" i="1"/>
  <c r="AM153" i="1"/>
  <c r="K151" i="12"/>
  <c r="AM147" i="1"/>
  <c r="L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N27" i="11"/>
  <c r="N28" i="11"/>
  <c r="N29" i="11"/>
  <c r="L34" i="11"/>
  <c r="N37" i="11"/>
  <c r="N44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0" i="11"/>
  <c r="N60" i="11"/>
  <c r="L56" i="11"/>
  <c r="N56" i="11"/>
  <c r="N45" i="11"/>
  <c r="N30" i="11"/>
  <c r="L33" i="11"/>
  <c r="N33" i="11"/>
  <c r="L31" i="11"/>
  <c r="N31" i="11"/>
  <c r="L39" i="11"/>
  <c r="N39" i="11"/>
  <c r="N18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279" i="11" l="1"/>
  <c r="N35" i="11"/>
  <c r="N43" i="11"/>
  <c r="N75" i="11"/>
  <c r="N21" i="11"/>
  <c r="L69" i="11"/>
  <c r="L20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<sst xmlns="http://schemas.openxmlformats.org/spreadsheetml/2006/main" count="5597" uniqueCount="1444">
  <si>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</si>
  <si>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</si>
  <si>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</si>
  <si>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</si>
  <si>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</si>
  <si>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</si>
  <si>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</si>
  <si>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</si>
  <si>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</si>
  <si>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</si>
  <si>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</si>
  <si>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</si>
  <si>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</si>
  <si>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</si>
  <si>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</si>
  <si>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</si>
  <si>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</si>
  <si>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</si>
  <si>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</si>
  <si>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</si>
  <si>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</si>
  <si>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</si>
  <si>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</si>
  <si>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</si>
  <si>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</si>
  <si>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</si>
  <si>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</si>
  <si>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</si>
  <si>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</si>
  <si>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</si>
  <si>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</si>
  <si>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</si>
  <si>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</si>
  <si>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</si>
  <si>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</si>
  <si>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</si>
  <si>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</si>
  <si>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</si>
  <si>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</si>
  <si>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</si>
  <si>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</si>
  <si>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</si>
  <si>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</si>
  <si>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</si>
  <si>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</si>
  <si>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</si>
  <si>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</si>
  <si>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</si>
  <si>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</si>
  <si>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</si>
  <si>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</si>
  <si>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</si>
  <si>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</si>
  <si>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</si>
  <si>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</si>
  <si>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</si>
  <si>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</si>
  <si>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</si>
  <si>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</si>
  <si>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</si>
  <si>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</si>
  <si>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</si>
  <si>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</si>
  <si>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</si>
  <si>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</si>
  <si>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</si>
  <si>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</si>
  <si>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</si>
  <si>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</si>
  <si>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</si>
  <si>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</si>
  <si>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</si>
  <si>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</si>
  <si>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</si>
  <si>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</si>
  <si>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</si>
  <si>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</si>
  <si>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</si>
  <si>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</si>
  <si>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</si>
  <si>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</si>
  <si>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</si>
  <si>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</si>
  <si>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</si>
  <si>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</si>
  <si>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</si>
  <si>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</si>
  <si>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</si>
  <si>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</si>
  <si>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</si>
  <si>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</si>
  <si>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</si>
  <si>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</si>
  <si>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</si>
  <si>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</si>
  <si>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</si>
  <si>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</si>
  <si>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</si>
  <si>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</si>
  <si>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</si>
  <si>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</si>
  <si>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</si>
  <si>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</si>
  <si>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</si>
  <si>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</si>
  <si>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</si>
  <si>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</si>
  <si>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</si>
  <si>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</si>
  <si>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</si>
  <si>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</si>
  <si>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</si>
  <si>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</si>
  <si>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</si>
  <si>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</si>
  <si>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</si>
  <si>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</si>
  <si>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</si>
  <si>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</si>
  <si>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</si>
  <si>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</si>
  <si>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</si>
  <si>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</si>
  <si>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</si>
  <si>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</si>
  <si>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</si>
  <si>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</si>
  <si>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</si>
  <si>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</si>
  <si>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</si>
  <si>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</si>
  <si>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</si>
  <si>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</si>
  <si>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</si>
  <si>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</si>
  <si>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</si>
  <si>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</si>
  <si>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</si>
  <si>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</si>
  <si>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</si>
  <si>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</si>
  <si>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</si>
  <si>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</si>
  <si>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</si>
  <si>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</si>
  <si>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</si>
  <si>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</si>
  <si>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</si>
  <si>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</si>
  <si>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</si>
  <si>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</si>
  <si>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</si>
  <si>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</si>
  <si>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</si>
  <si>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</si>
  <si>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</si>
  <si>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</si>
  <si>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</si>
  <si>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</si>
  <si>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</si>
  <si>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</si>
  <si>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</si>
  <si>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</si>
  <si>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</si>
  <si>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</si>
  <si>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</si>
  <si>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</si>
  <si>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</si>
  <si>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</si>
  <si>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</si>
  <si>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</si>
  <si>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</si>
  <si>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</si>
  <si>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</si>
  <si>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</si>
  <si>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</si>
  <si>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</si>
  <si>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</si>
  <si>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</si>
  <si>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</si>
  <si>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</si>
  <si>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</si>
  <si>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</si>
  <si>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</si>
  <si>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</si>
  <si>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</si>
  <si>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</si>
  <si>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</si>
  <si>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</si>
  <si>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</si>
  <si>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</si>
  <si>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</si>
  <si>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</si>
  <si>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</si>
  <si>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</si>
  <si>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</si>
  <si>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</si>
  <si>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</si>
  <si>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</si>
  <si>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</si>
  <si>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</si>
  <si>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</si>
  <si>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</si>
  <si>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</si>
  <si>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</si>
  <si>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</si>
  <si>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</si>
  <si>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</si>
  <si>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</si>
  <si>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</si>
  <si>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</si>
  <si>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</si>
  <si>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</si>
  <si>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</si>
  <si>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</si>
  <si>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</si>
  <si>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</si>
  <si>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</si>
  <si>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</si>
  <si>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</si>
  <si>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</si>
  <si>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</si>
  <si>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</si>
  <si>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</si>
  <si>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</si>
  <si>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</si>
  <si>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</si>
  <si>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</si>
  <si>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</si>
  <si>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</si>
  <si>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</si>
  <si>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</si>
  <si>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</si>
  <si>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</si>
  <si>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</si>
  <si>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</si>
  <si>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</si>
  <si>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</si>
  <si>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</si>
  <si>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</si>
  <si>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</si>
  <si>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</si>
  <si>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</si>
  <si>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</si>
  <si>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</si>
  <si>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</si>
  <si>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</si>
  <si>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</si>
  <si>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</si>
  <si>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</si>
  <si>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</si>
  <si>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</si>
  <si>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</si>
  <si>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</si>
  <si>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</si>
  <si>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</si>
  <si>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</si>
  <si>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</si>
  <si>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</si>
  <si>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</si>
  <si>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</si>
  <si>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</si>
  <si>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</si>
  <si>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</si>
  <si>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</si>
  <si>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</si>
  <si>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</si>
  <si>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</si>
  <si>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</si>
  <si>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</si>
  <si>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</si>
  <si>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</si>
  <si>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</si>
  <si>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</si>
  <si>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</si>
  <si>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</si>
  <si>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</si>
  <si>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</si>
  <si>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</si>
  <si>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</si>
  <si>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</si>
  <si>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</si>
  <si>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</si>
  <si>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</si>
  <si>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</si>
  <si>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</si>
  <si>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</si>
  <si>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</si>
  <si>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</si>
  <si>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</si>
  <si>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</si>
  <si>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</si>
  <si>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</si>
  <si>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</si>
  <si>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</si>
  <si>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</si>
  <si>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</si>
  <si>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</si>
  <si>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</si>
  <si>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</si>
  <si>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</si>
  <si>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</si>
  <si>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</si>
  <si>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</si>
  <si>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</si>
  <si>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</si>
  <si>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</si>
  <si>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</si>
  <si>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</si>
  <si>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</si>
  <si>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</si>
  <si>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</si>
  <si>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</si>
  <si>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</si>
  <si>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</si>
  <si>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</si>
  <si>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</si>
  <si>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</si>
  <si>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</si>
  <si>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</si>
  <si>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</si>
  <si>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</si>
  <si>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</si>
  <si>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</si>
  <si>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</si>
  <si>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</si>
  <si>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</si>
  <si>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</si>
  <si>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</si>
  <si>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</si>
  <si>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</si>
  <si>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</si>
  <si>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</si>
  <si>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</si>
  <si>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</si>
  <si>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</si>
  <si>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</si>
  <si>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</si>
  <si>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</si>
  <si>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</si>
  <si>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</si>
  <si>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</si>
  <si>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</si>
  <si>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</si>
  <si>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</si>
  <si>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</si>
  <si>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</si>
  <si>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</si>
  <si>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</si>
  <si>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</si>
  <si>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</si>
  <si>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</si>
  <si>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</si>
  <si>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</si>
  <si>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</si>
  <si>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</si>
  <si>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</si>
  <si>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</si>
  <si>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</si>
  <si>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</si>
  <si>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</si>
  <si>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</si>
  <si>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</si>
  <si>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</si>
  <si>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</si>
  <si>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</si>
  <si>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</si>
  <si>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</si>
  <si>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</si>
  <si>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</si>
  <si>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</si>
  <si>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</si>
  <si>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</si>
  <si>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</si>
  <si>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</si>
  <si>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</si>
  <si>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</si>
  <si>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</si>
  <si>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</si>
  <si>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</si>
  <si>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</si>
  <si>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</si>
  <si>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</si>
  <si>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</si>
  <si>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</si>
  <si>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</si>
  <si>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</si>
  <si>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</si>
  <si>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</si>
  <si>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</si>
  <si>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</si>
  <si>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</si>
  <si>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</si>
  <si>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</si>
  <si>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</si>
  <si>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</si>
  <si>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</si>
  <si>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</si>
  <si>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</si>
  <si>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</si>
  <si>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</si>
  <si>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</si>
  <si>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</si>
  <si>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</si>
  <si>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</si>
  <si>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</si>
  <si>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</si>
  <si>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</si>
  <si>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</si>
  <si>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</si>
  <si>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</si>
  <si>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</si>
  <si>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</si>
  <si>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</si>
  <si>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</si>
  <si>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</si>
  <si>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</si>
  <si>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</si>
  <si>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</si>
  <si>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</si>
  <si>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</si>
  <si>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</si>
  <si>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</si>
  <si>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</si>
  <si>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</si>
  <si>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</si>
  <si>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</si>
  <si>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</si>
  <si>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</si>
  <si>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</si>
  <si>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</si>
  <si>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</si>
  <si>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</si>
  <si>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</si>
  <si>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</si>
  <si>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</si>
  <si>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</si>
  <si>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</si>
  <si>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</si>
  <si>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</si>
  <si>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</si>
  <si>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</si>
  <si>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</si>
  <si>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</si>
  <si>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</si>
  <si>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</si>
  <si>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</si>
  <si>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</si>
  <si>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</si>
  <si>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</si>
  <si>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</si>
  <si>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</si>
  <si>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</si>
  <si>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</si>
  <si>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</si>
  <si>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</si>
  <si>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</si>
  <si>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</si>
  <si>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</si>
  <si>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</si>
  <si>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</si>
  <si>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</si>
  <si>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</si>
  <si>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</si>
  <si>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</si>
  <si>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</si>
  <si>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</si>
  <si>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</si>
  <si>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</si>
  <si>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</si>
  <si>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</si>
  <si>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</si>
  <si>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</si>
  <si>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</si>
  <si>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</si>
  <si>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</si>
  <si>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</si>
  <si>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</si>
  <si>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</si>
  <si>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</si>
  <si>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</si>
  <si>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</si>
  <si>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</si>
  <si>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</si>
  <si>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</si>
  <si>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</si>
  <si>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</si>
  <si>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</si>
  <si>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</si>
  <si>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</si>
  <si>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</si>
  <si>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</si>
  <si>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</si>
  <si>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</si>
  <si>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</si>
  <si>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</si>
  <si>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</si>
  <si>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</si>
  <si>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</si>
  <si>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</si>
  <si>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</si>
  <si>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</si>
  <si>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</si>
  <si>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</si>
  <si>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</si>
  <si>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</si>
  <si>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</si>
  <si>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</si>
  <si>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</si>
  <si>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</si>
  <si>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</si>
  <si>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</si>
  <si>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</si>
  <si>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</si>
  <si>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</si>
  <si>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</si>
  <si>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</si>
  <si>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</si>
  <si>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</si>
  <si>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</si>
  <si>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</si>
  <si>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</si>
  <si>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</si>
  <si>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</si>
  <si>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</si>
  <si>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</si>
  <si>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</si>
  <si>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</si>
  <si>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</si>
  <si>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</si>
  <si>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</si>
  <si>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</si>
  <si>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</si>
  <si>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</si>
  <si>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</si>
  <si>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</si>
  <si>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</si>
  <si>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</si>
  <si>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</si>
  <si>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</si>
  <si>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</si>
  <si>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</si>
  <si>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</si>
  <si>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</si>
  <si>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</si>
  <si>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</si>
  <si>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</si>
  <si>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</si>
  <si>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</si>
  <si>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</si>
  <si>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</si>
  <si>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</si>
  <si>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</si>
  <si>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</si>
  <si>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</si>
  <si>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</si>
  <si>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</si>
  <si>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</si>
  <si>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</si>
  <si>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</si>
  <si>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</si>
  <si>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</si>
  <si>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</si>
  <si>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</si>
  <si>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</si>
  <si>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</si>
  <si>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</si>
  <si>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</si>
  <si>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</si>
  <si>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</si>
  <si>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</si>
  <si>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</si>
  <si>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</si>
  <si>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</si>
  <si>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</si>
  <si>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</si>
  <si>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</si>
  <si>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</si>
  <si>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</si>
  <si>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</si>
  <si>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</si>
  <si>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</si>
  <si>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</si>
  <si>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</si>
  <si>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</si>
  <si>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</si>
  <si>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</si>
  <si>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</si>
  <si>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</si>
  <si>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</si>
  <si>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</si>
  <si>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</si>
  <si>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</si>
  <si>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</si>
  <si>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</si>
  <si>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</si>
  <si>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</si>
  <si>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</si>
  <si>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</si>
  <si>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</si>
  <si>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</si>
  <si>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</si>
  <si>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</si>
  <si>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</si>
  <si>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</si>
  <si>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</si>
  <si>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</si>
  <si>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</si>
  <si>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</si>
  <si>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</si>
  <si>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</si>
  <si>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</si>
  <si>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</si>
  <si>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</si>
  <si>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</si>
  <si>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</si>
  <si>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</si>
  <si>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</si>
  <si>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</si>
  <si>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</si>
  <si>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</si>
  <si>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</si>
  <si>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</si>
  <si>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</si>
  <si>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</si>
  <si>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</si>
  <si>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</si>
  <si>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</si>
  <si>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</si>
  <si>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</si>
  <si>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</si>
  <si>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</si>
  <si>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</si>
  <si>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</si>
  <si>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</si>
  <si>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</si>
  <si>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</si>
  <si>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</si>
  <si>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</si>
  <si>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</si>
  <si>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</si>
  <si>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</si>
  <si>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</si>
  <si>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</si>
  <si>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</si>
  <si>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</si>
  <si>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</si>
  <si>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</si>
  <si>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</si>
  <si>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</si>
  <si>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</si>
  <si>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</si>
  <si>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</si>
  <si>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</si>
  <si>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</si>
  <si>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</si>
  <si>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</si>
  <si>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</si>
  <si>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</si>
  <si>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</si>
  <si>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</si>
  <si>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</si>
  <si>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</si>
  <si>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</si>
  <si>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</si>
  <si>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</si>
  <si>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</si>
  <si>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</si>
  <si>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</si>
  <si>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</si>
  <si>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</si>
  <si>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</si>
  <si>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</si>
  <si>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</si>
  <si>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</si>
  <si>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</si>
  <si>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</si>
  <si>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</si>
  <si>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</si>
  <si>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</si>
  <si>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</si>
  <si>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</si>
  <si>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</si>
  <si>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</si>
  <si>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</si>
  <si>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</si>
  <si>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</si>
  <si>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</si>
  <si>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</si>
  <si>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</si>
  <si>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</si>
  <si>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</si>
  <si>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</si>
  <si>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</si>
  <si>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</si>
  <si>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</si>
  <si>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</si>
  <si>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</si>
  <si>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</si>
  <si>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</si>
  <si>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</si>
  <si>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</si>
  <si>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</si>
  <si>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</si>
  <si>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</si>
  <si>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</si>
  <si>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</si>
  <si>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</si>
  <si>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</si>
  <si>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</si>
  <si>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</si>
  <si>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</si>
  <si>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</si>
  <si>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</si>
  <si>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</si>
  <si>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</si>
  <si>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</si>
  <si>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</si>
  <si>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</si>
  <si>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</si>
  <si>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</si>
  <si>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</si>
  <si>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</si>
  <si>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</si>
  <si>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</si>
  <si>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</si>
  <si>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</si>
  <si>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</si>
  <si>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</si>
  <si>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</si>
  <si>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</si>
  <si>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</si>
  <si>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</si>
  <si>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</si>
  <si>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</si>
  <si>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</si>
  <si>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</si>
  <si>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</si>
  <si>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</si>
  <si>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</si>
  <si>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</si>
  <si>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</si>
  <si>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</si>
  <si>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</si>
  <si>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</si>
  <si>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</si>
  <si>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</si>
  <si>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</si>
  <si>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</si>
  <si>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</si>
  <si>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</si>
  <si>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</si>
  <si>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</si>
  <si>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</si>
  <si>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</si>
  <si>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</si>
  <si>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</si>
  <si>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</si>
  <si>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</si>
  <si>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</si>
  <si>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</si>
  <si>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</si>
  <si>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</si>
  <si>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</si>
  <si>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</si>
  <si>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</si>
  <si>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</si>
  <si>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</si>
  <si>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</si>
  <si>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</si>
  <si>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</si>
  <si>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</si>
  <si>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</si>
  <si>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</si>
  <si>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</si>
  <si>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</si>
  <si>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</si>
  <si>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</si>
  <si>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</si>
  <si>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</si>
  <si>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</si>
  <si>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</si>
  <si>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</si>
  <si>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</si>
  <si>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</si>
  <si>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</si>
  <si>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</si>
  <si>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</si>
  <si>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</si>
  <si>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</si>
  <si>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</si>
  <si>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</si>
  <si>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</si>
  <si>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</si>
  <si>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</si>
  <si>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</si>
  <si>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</si>
  <si>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</si>
  <si>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</si>
  <si>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</si>
  <si>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</si>
  <si>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</si>
  <si>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</si>
  <si>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</si>
  <si>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</si>
  <si>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</si>
  <si>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</si>
  <si>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</si>
  <si>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</si>
  <si>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</si>
  <si>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</si>
  <si>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</si>
  <si>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</si>
  <si>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</si>
  <si>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</si>
  <si>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</si>
  <si>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</si>
  <si>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</si>
  <si>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</si>
  <si>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</si>
  <si>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</si>
  <si>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</si>
  <si>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</si>
  <si>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</si>
  <si>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</si>
  <si>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</si>
  <si>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</si>
  <si>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</si>
  <si>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</si>
  <si>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</si>
  <si>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</si>
  <si>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</si>
  <si>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</si>
  <si>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</si>
  <si>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</si>
  <si>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</si>
  <si>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</si>
  <si>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</si>
  <si>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</si>
  <si>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</si>
  <si>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</si>
  <si>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</si>
  <si>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</si>
  <si>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</si>
  <si>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</si>
  <si>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</si>
  <si>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</si>
  <si>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</si>
  <si>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</si>
  <si>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</si>
  <si>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</si>
  <si>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</si>
  <si>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</si>
  <si>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</si>
  <si>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</si>
  <si>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</si>
  <si>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</si>
  <si>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</si>
  <si>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</si>
  <si>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</si>
  <si>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</si>
  <si>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</si>
  <si>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</si>
  <si>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</si>
  <si>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</si>
  <si>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</si>
  <si>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</si>
  <si>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</si>
  <si>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</si>
  <si>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</si>
  <si>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</si>
  <si>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</si>
  <si>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</si>
  <si>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</si>
  <si>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</si>
  <si>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</si>
  <si>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</si>
  <si>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</si>
  <si>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</si>
  <si>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</si>
  <si>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</si>
  <si>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</si>
  <si>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</si>
  <si>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</si>
  <si>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</si>
  <si>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</si>
  <si>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</si>
  <si>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</si>
  <si>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</si>
  <si>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</si>
  <si>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</si>
  <si>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</si>
  <si>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</si>
  <si>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</si>
  <si>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</si>
  <si>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</si>
  <si>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</si>
  <si>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</si>
  <si>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</si>
  <si>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</si>
  <si>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</si>
  <si>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</si>
  <si>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</si>
  <si>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</si>
  <si>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</si>
  <si>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</si>
  <si>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</si>
  <si>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</si>
  <si>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</si>
  <si>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</si>
  <si>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</si>
  <si>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</si>
  <si>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</si>
  <si>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</si>
  <si>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</si>
  <si>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</si>
  <si>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</si>
  <si>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</si>
  <si>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</si>
  <si>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</si>
  <si>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</si>
  <si>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</si>
  <si>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</si>
  <si>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</si>
  <si>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</si>
  <si>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</si>
  <si>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</si>
  <si>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</si>
  <si>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</si>
  <si>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</si>
  <si>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</si>
  <si>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</si>
  <si>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</si>
  <si>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</si>
  <si>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</si>
  <si>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</si>
  <si>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</si>
  <si>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</si>
  <si>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</si>
  <si>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</si>
  <si>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</si>
  <si>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</si>
  <si>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</si>
  <si>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</si>
  <si>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</si>
  <si>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</si>
  <si>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</si>
  <si>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</si>
  <si>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</si>
  <si>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</si>
  <si>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</si>
  <si>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</si>
  <si>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</si>
  <si>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</si>
  <si>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</si>
  <si>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</si>
  <si>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</si>
  <si>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</si>
  <si>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</si>
  <si>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</si>
  <si>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</si>
  <si>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</si>
  <si>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</si>
  <si>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</si>
  <si>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</si>
  <si>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</si>
  <si>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</si>
  <si>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</si>
  <si>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</si>
  <si>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</si>
  <si>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</si>
  <si>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</si>
  <si>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</si>
  <si>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</si>
  <si>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</si>
  <si>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</si>
  <si>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</si>
  <si>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</si>
  <si>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</si>
  <si>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</si>
  <si>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</si>
  <si>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</si>
  <si>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</si>
  <si>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</si>
  <si>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</si>
  <si>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</si>
  <si>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</si>
  <si>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</si>
  <si>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</si>
  <si>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</si>
  <si>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</si>
  <si>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</si>
  <si>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</si>
  <si>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</si>
  <si>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</si>
  <si>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</si>
  <si>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</si>
  <si>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</si>
  <si>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</si>
  <si>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</si>
  <si>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</si>
  <si>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</si>
  <si>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</si>
  <si>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</si>
  <si>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</si>
  <si>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</si>
  <si>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</si>
  <si>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</si>
  <si>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</si>
  <si>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</si>
  <si>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</si>
  <si>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</si>
  <si>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</si>
  <si>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</si>
  <si>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</si>
  <si>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</si>
  <si>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</si>
  <si>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</si>
  <si>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</si>
  <si>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</si>
  <si>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</si>
  <si>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</si>
  <si>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</si>
  <si>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</si>
  <si>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</si>
  <si>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</si>
  <si>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</si>
  <si>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</si>
  <si>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</si>
  <si>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</si>
  <si>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</si>
  <si>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</si>
  <si>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</si>
  <si>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</si>
  <si>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</si>
  <si>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</si>
  <si>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</si>
  <si>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</si>
  <si>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</si>
  <si>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</si>
  <si>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</si>
  <si>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</si>
  <si>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</si>
  <si>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</si>
  <si>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</si>
  <si>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</si>
  <si>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</si>
  <si>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</si>
  <si>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</si>
  <si>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</si>
  <si>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</si>
  <si>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</si>
  <si>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</si>
  <si>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</si>
  <si>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</si>
  <si>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</si>
  <si>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</si>
  <si>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</si>
  <si>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</si>
  <si>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</si>
  <si>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</si>
  <si>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</si>
  <si>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</si>
  <si>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</si>
  <si>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</si>
  <si>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</si>
  <si>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</si>
  <si>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</si>
  <si>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</si>
  <si>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</si>
  <si>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</si>
  <si>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</si>
  <si>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</si>
  <si>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</si>
  <si>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</si>
  <si>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</si>
  <si>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</si>
  <si>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</si>
  <si>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</si>
  <si>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</si>
  <si>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</si>
  <si>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</si>
  <si>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</si>
  <si>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</si>
  <si>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</si>
  <si>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</si>
  <si>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</si>
  <si>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</si>
  <si>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</si>
  <si>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</si>
  <si>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</si>
  <si>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</si>
  <si>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</si>
  <si>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</si>
  <si>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</si>
  <si>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</si>
  <si>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</si>
  <si>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</si>
  <si>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</si>
  <si>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</si>
  <si>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</si>
  <si>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</si>
  <si>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</si>
  <si>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</si>
  <si>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</si>
  <si>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</si>
  <si>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</si>
  <si>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</si>
  <si>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</si>
  <si>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</si>
  <si>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</si>
  <si>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</si>
  <si>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</si>
  <si>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</si>
  <si>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</si>
  <si>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</si>
  <si>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</si>
  <si>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</si>
  <si>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</si>
  <si>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</si>
  <si>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</si>
  <si>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</si>
  <si>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</si>
  <si>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</si>
  <si>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</si>
  <si>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</si>
  <si>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</si>
  <si>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</si>
  <si>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</si>
  <si>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</si>
  <si>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</si>
  <si>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</si>
  <si>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</si>
  <si>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</si>
  <si>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</si>
  <si>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</si>
  <si>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</si>
  <si>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</si>
  <si>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</si>
  <si>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</si>
  <si>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</si>
  <si>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</si>
  <si>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</si>
  <si>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</si>
  <si>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</si>
  <si>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</si>
  <si>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</si>
  <si>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</si>
  <si>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</si>
  <si>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</si>
  <si>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</si>
  <si>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</si>
  <si>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</si>
  <si>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</si>
  <si>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</si>
  <si>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</si>
  <si>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</si>
  <si>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</si>
  <si>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</si>
  <si>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</si>
  <si>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</si>
  <si>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</si>
  <si>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</si>
  <si>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</si>
  <si>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</si>
  <si>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</si>
  <si>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</si>
  <si>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</si>
  <si>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</si>
  <si>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</si>
  <si>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</si>
  <si>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</si>
  <si>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</si>
  <si>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</si>
  <si>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</si>
  <si>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</si>
  <si>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</si>
  <si>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</si>
  <si>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</si>
  <si>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</si>
  <si>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</si>
  <si>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</si>
  <si>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</si>
  <si>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</si>
  <si>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</si>
  <si>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</si>
  <si>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</si>
  <si>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</si>
  <si>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</si>
  <si>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</si>
  <si>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</si>
  <si>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</si>
  <si>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</si>
  <si>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</si>
  <si>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</si>
  <si>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</si>
  <si>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</si>
  <si>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</si>
  <si>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</si>
  <si>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</si>
  <si>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</si>
  <si>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</si>
  <si>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</si>
  <si>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</si>
  <si>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</si>
  <si>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</si>
  <si>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</si>
  <si>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</si>
  <si>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</si>
  <si>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</si>
  <si>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</si>
  <si>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</si>
  <si>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</si>
  <si>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</si>
  <si>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</si>
  <si>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</si>
  <si>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</si>
  <si>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</si>
  <si>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</si>
  <si>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</si>
  <si>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</si>
  <si>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</si>
  <si>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</si>
  <si>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</si>
  <si>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</si>
  <si>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</si>
  <si>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</si>
  <si>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</si>
  <si>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</si>
  <si>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</si>
  <si>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</si>
  <si>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</si>
  <si>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</si>
  <si>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</si>
  <si>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</si>
  <si>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</si>
  <si>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</si>
  <si>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</si>
  <si>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</si>
  <si>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</si>
  <si>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</si>
  <si>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</si>
  <si>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</si>
  <si>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</si>
  <si>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</si>
  <si>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</si>
  <si>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</si>
  <si>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</si>
  <si>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</si>
  <si>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</si>
  <si>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</si>
  <si>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</si>
  <si>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</si>
  <si>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</si>
  <si>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</si>
  <si>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</si>
  <si>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</si>
  <si>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</si>
  <si>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</si>
  <si>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</si>
  <si>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</si>
  <si>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</si>
  <si>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</si>
  <si>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</si>
  <si>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</si>
  <si>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</si>
  <si>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</si>
  <si>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</si>
  <si>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>MOD FN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</si>
  <si>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</si>
  <si>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</si>
  <si>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 xml:space="preserve">MC1 08:54, em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</si>
  <si>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</si>
  <si>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</si>
  <si>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</si>
  <si>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</si>
  <si>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</si>
  <si>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</si>
  <si>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</si>
  <si>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</si>
  <si>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</si>
  <si>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</si>
  <si>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</si>
  <si>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</si>
  <si>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</si>
  <si>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</si>
  <si>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</si>
  <si>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</si>
  <si>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</si>
  <si>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</si>
  <si>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</si>
  <si>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</si>
  <si>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</si>
  <si>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</si>
  <si>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</si>
  <si>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</si>
  <si>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</si>
  <si>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</si>
  <si>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</si>
  <si>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</si>
  <si>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</si>
  <si>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</si>
  <si>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</si>
  <si>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</si>
  <si>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</si>
  <si>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</si>
  <si>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</si>
  <si>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</si>
  <si>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</si>
  <si>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</si>
  <si>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</si>
  <si>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</si>
  <si>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</si>
  <si>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</si>
  <si>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</si>
  <si>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</si>
  <si>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</si>
  <si>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</si>
  <si>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</si>
  <si>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</si>
  <si>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</si>
  <si>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</si>
  <si>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</si>
  <si>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</si>
  <si>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</si>
  <si>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</si>
  <si>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</si>
  <si>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</si>
  <si>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</si>
  <si>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</si>
  <si>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</si>
  <si>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</si>
  <si>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</si>
  <si>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</si>
  <si>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</si>
  <si>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</si>
  <si>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</si>
  <si>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</si>
  <si>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</si>
  <si>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</si>
  <si>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</si>
  <si>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</si>
  <si>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</si>
  <si>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</si>
  <si>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</si>
  <si>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</si>
  <si>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</si>
  <si>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</si>
  <si>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</si>
  <si>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</si>
  <si>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</si>
  <si>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</si>
  <si>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</si>
  <si>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</si>
  <si>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</si>
  <si>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</si>
  <si>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</si>
  <si>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</si>
  <si>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</si>
  <si>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</si>
  <si>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</si>
  <si>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</si>
  <si>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</si>
  <si>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</si>
  <si>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</si>
  <si>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</si>
  <si>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</si>
  <si>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</si>
  <si>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</si>
  <si>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</si>
  <si>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</si>
  <si>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</si>
  <si>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</si>
  <si>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</si>
  <si>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</si>
  <si>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</si>
  <si>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</si>
  <si>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</si>
  <si>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</si>
  <si>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</si>
  <si>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</si>
  <si>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</si>
  <si>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</si>
  <si>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</si>
  <si>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</si>
  <si>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</si>
  <si>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</si>
  <si>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</si>
  <si>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</si>
  <si>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</si>
  <si>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</si>
  <si>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</si>
  <si>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</si>
  <si>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 xml:space="preserve">MC1 09:19, previsao apos I41 10HRS </t>
  </si>
  <si>
    <t xml:space="preserve">TP pronta 08:20, em intervalo da solda km 445 das 08:30 ate 10:30/ prod </t>
  </si>
  <si>
    <t>TP pronta 07:40, previsao apos I41 09hrs</t>
  </si>
  <si>
    <t>TP pronta 08:30, previsao apos C69 10:30</t>
  </si>
  <si>
    <t>MC1 09:06, previsao apos I88 10hrs</t>
  </si>
  <si>
    <t>MC1 08:23, em intervalo da solda 63,700 das 08:30 ate 10:30/ produ</t>
  </si>
  <si>
    <t>Carga de pedra em TGR</t>
  </si>
  <si>
    <t>Carga de dormentes TCS</t>
  </si>
  <si>
    <t>TMI</t>
  </si>
  <si>
    <t>TMITCS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</si>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</sst>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86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865" tableBorderDxfId="86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863"/>
    <tableColumn id="8" xr3:uid="{69D5AC3B-4F64-4F8F-AD2A-0AD158918DDD}" name="CORRELATO" dataDxfId="86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2" day="6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185" zoomScale="85" zoomScaleNormal="85" workbookViewId="0">
      <selection activeCell="A200" sqref="A200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t="s">
        <v>940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962</v>
      </c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zoomScaleNormal="100" workbookViewId="0">
      <pane xSplit="6" ySplit="5" topLeftCell="BG77" activePane="bottomRight" state="frozen"/>
      <selection pane="bottomRight" activeCell="BJ84" sqref="BJ84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2" t="s">
        <v>1124</v>
      </c>
      <c r="AJ1" s="333"/>
      <c r="AK1" s="333"/>
      <c r="AL1" s="333"/>
      <c r="AM1" s="333"/>
      <c r="AN1" s="333"/>
      <c r="AO1" s="333"/>
      <c r="AP1" s="333"/>
      <c r="AQ1" s="333"/>
      <c r="AR1" s="334"/>
      <c r="AS1" s="334"/>
      <c r="AT1" s="334"/>
      <c r="AU1" s="334"/>
      <c r="AV1" s="334"/>
      <c r="AW1" s="334"/>
      <c r="AX1" s="333"/>
      <c r="AY1" s="333"/>
      <c r="AZ1" s="333"/>
      <c r="BA1" s="333"/>
      <c r="BB1" s="333"/>
      <c r="BC1" s="333"/>
      <c r="BD1" s="333"/>
      <c r="BE1" s="333"/>
      <c r="BF1" s="335"/>
      <c r="BG1" s="3"/>
      <c r="BH1" s="336" t="s">
        <v>1125</v>
      </c>
      <c r="BI1" s="337"/>
      <c r="BJ1" s="338"/>
      <c r="BK1" s="339"/>
      <c r="BL1" s="49"/>
      <c r="BM1" s="329" t="s">
        <v>1126</v>
      </c>
      <c r="BN1" s="330"/>
      <c r="BO1" s="330"/>
      <c r="BP1" s="330"/>
      <c r="BQ1" s="330"/>
      <c r="BR1" s="330"/>
      <c r="BS1" s="331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32" t="s">
        <v>1127</v>
      </c>
      <c r="AJ2" s="333"/>
      <c r="AK2" s="333"/>
      <c r="AL2" s="333"/>
      <c r="AM2" s="333"/>
      <c r="AN2" s="333"/>
      <c r="AO2" s="333"/>
      <c r="AP2" s="333"/>
      <c r="AQ2" s="335"/>
      <c r="AR2" s="239"/>
      <c r="AS2" s="347" t="s">
        <v>1130</v>
      </c>
      <c r="AT2" s="334"/>
      <c r="AU2" s="334"/>
      <c r="AV2" s="334"/>
      <c r="AW2" s="334"/>
      <c r="AX2" s="333"/>
      <c r="AY2" s="335"/>
      <c r="AZ2" s="4"/>
      <c r="BA2" s="326" t="s">
        <v>1131</v>
      </c>
      <c r="BB2" s="328"/>
      <c r="BC2" s="332" t="s">
        <v>1128</v>
      </c>
      <c r="BD2" s="333"/>
      <c r="BE2" s="333"/>
      <c r="BF2" s="335"/>
      <c r="BG2" s="3"/>
      <c r="BH2" s="340"/>
      <c r="BI2" s="341"/>
      <c r="BJ2" s="342"/>
      <c r="BK2" s="343"/>
      <c r="BL2" s="49"/>
      <c r="BM2" s="344"/>
      <c r="BN2" s="345"/>
      <c r="BO2" s="345"/>
      <c r="BP2" s="345"/>
      <c r="BQ2" s="345"/>
      <c r="BR2" s="345"/>
      <c r="BS2" s="346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26" t="s">
        <v>1132</v>
      </c>
      <c r="AJ3" s="328"/>
      <c r="AK3" s="326" t="s">
        <v>1133</v>
      </c>
      <c r="AL3" s="327"/>
      <c r="AM3" s="327"/>
      <c r="AN3" s="327"/>
      <c r="AO3" s="327"/>
      <c r="AP3" s="327"/>
      <c r="AQ3" s="328"/>
      <c r="AR3" s="240"/>
      <c r="AS3" s="350" t="s">
        <v>1139</v>
      </c>
      <c r="AT3" s="351"/>
      <c r="AU3" s="350" t="s">
        <v>1140</v>
      </c>
      <c r="AV3" s="351"/>
      <c r="AW3" s="350" t="s">
        <v>1141</v>
      </c>
      <c r="AX3" s="352"/>
      <c r="AY3" s="63" t="s">
        <v>1142</v>
      </c>
      <c r="AZ3" s="63"/>
      <c r="BA3" s="348"/>
      <c r="BB3" s="349"/>
      <c r="BC3" s="326" t="s">
        <v>1135</v>
      </c>
      <c r="BD3" s="327"/>
      <c r="BE3" s="327"/>
      <c r="BF3" s="328"/>
      <c r="BG3" s="62"/>
      <c r="BH3" s="340"/>
      <c r="BI3" s="341"/>
      <c r="BJ3" s="342"/>
      <c r="BK3" s="343"/>
      <c r="BL3" s="49"/>
      <c r="BM3" s="329" t="s">
        <v>1143</v>
      </c>
      <c r="BN3" s="330"/>
      <c r="BO3" s="330"/>
      <c r="BP3" s="331"/>
      <c r="BQ3" s="329" t="s">
        <v>757</v>
      </c>
      <c r="BR3" s="330"/>
      <c r="BS3" s="331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6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835</v>
      </c>
      <c r="E6" s="314">
        <v>394</v>
      </c>
      <c r="F6" s="172" t="s">
        <v>783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1215</v>
      </c>
      <c r="W6" s="173" t="s">
        <v>1216</v>
      </c>
      <c r="X6" s="218" t="s">
        <v>956</v>
      </c>
      <c r="Y6" s="158"/>
      <c r="Z6" s="158"/>
      <c r="AA6" s="83" t="s">
        <v>1217</v>
      </c>
      <c r="AB6" s="70" t="s">
        <v>947</v>
      </c>
      <c r="AC6" s="70" t="s">
        <v>607</v>
      </c>
      <c r="AD6" s="173">
        <v>0.29166666666666669</v>
      </c>
      <c r="AE6" s="83">
        <v>9414</v>
      </c>
      <c r="AF6" s="83" t="s">
        <v>607</v>
      </c>
      <c r="AG6" s="83" t="s">
        <v>607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1218</v>
      </c>
      <c r="BK6" s="16" t="s">
        <v>1218</v>
      </c>
      <c r="BL6" s="15"/>
      <c r="BM6" s="14" t="s">
        <v>981</v>
      </c>
      <c r="BN6" s="14" t="s">
        <v>981</v>
      </c>
      <c r="BO6" s="165" t="s">
        <v>981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862</v>
      </c>
      <c r="E7" s="314">
        <v>324</v>
      </c>
      <c r="F7" s="172" t="s">
        <v>790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607</v>
      </c>
      <c r="J7" s="217">
        <v>98</v>
      </c>
      <c r="K7" s="217">
        <v>538.24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1219</v>
      </c>
      <c r="W7" s="173" t="s">
        <v>1220</v>
      </c>
      <c r="X7" s="218" t="s">
        <v>956</v>
      </c>
      <c r="Y7" s="158"/>
      <c r="Z7" s="158"/>
      <c r="AA7" s="83" t="s">
        <v>607</v>
      </c>
      <c r="AB7" s="70" t="s">
        <v>607</v>
      </c>
      <c r="AC7" s="70" t="s">
        <v>607</v>
      </c>
      <c r="AD7" s="17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1221</v>
      </c>
      <c r="BK7" s="16" t="s">
        <v>1221</v>
      </c>
      <c r="BL7" s="15"/>
      <c r="BM7" s="14" t="s">
        <v>983</v>
      </c>
      <c r="BN7" s="14" t="s">
        <v>1008</v>
      </c>
      <c r="BO7" s="165" t="s">
        <v>1008</v>
      </c>
      <c r="BP7" s="16" t="s">
        <v>1221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884</v>
      </c>
      <c r="E8" s="314">
        <v>396</v>
      </c>
      <c r="F8" s="172" t="s">
        <v>790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607</v>
      </c>
      <c r="J8" s="217">
        <v>74</v>
      </c>
      <c r="K8" s="217">
        <v>334.1</v>
      </c>
      <c r="L8" s="83" t="s">
        <v>607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1222</v>
      </c>
      <c r="W8" s="173" t="s">
        <v>1223</v>
      </c>
      <c r="X8" s="218" t="s">
        <v>956</v>
      </c>
      <c r="Y8" s="158"/>
      <c r="Z8" s="158"/>
      <c r="AA8" s="83" t="s">
        <v>607</v>
      </c>
      <c r="AB8" s="70" t="s">
        <v>607</v>
      </c>
      <c r="AC8" s="70" t="s">
        <v>607</v>
      </c>
      <c r="AD8" s="173" t="s">
        <v>607</v>
      </c>
      <c r="AE8" s="83" t="s">
        <v>607</v>
      </c>
      <c r="AF8" s="83" t="s">
        <v>607</v>
      </c>
      <c r="AG8" s="83" t="s">
        <v>607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1224</v>
      </c>
      <c r="BK8" s="16" t="s">
        <v>1225</v>
      </c>
      <c r="BL8" s="15"/>
      <c r="BM8" s="14" t="s">
        <v>981</v>
      </c>
      <c r="BN8" s="14" t="s">
        <v>981</v>
      </c>
      <c r="BO8" s="165" t="s">
        <v>981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 hidden="1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703</v>
      </c>
      <c r="E9" s="314">
        <v>313</v>
      </c>
      <c r="F9" s="172" t="s">
        <v>629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607</v>
      </c>
      <c r="M9" s="217" t="s">
        <v>1226</v>
      </c>
      <c r="N9" s="217" t="s">
        <v>1227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1228</v>
      </c>
      <c r="W9" s="173" t="s">
        <v>1229</v>
      </c>
      <c r="X9" s="218" t="s">
        <v>951</v>
      </c>
      <c r="Y9" s="158"/>
      <c r="Z9" s="158"/>
      <c r="AA9" s="83">
        <v>1</v>
      </c>
      <c r="AB9" s="70" t="s">
        <v>947</v>
      </c>
      <c r="AC9" s="70" t="s">
        <v>942</v>
      </c>
      <c r="AD9" s="173">
        <v>0.29166666666666669</v>
      </c>
      <c r="AE9" s="83">
        <v>5487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1230</v>
      </c>
      <c r="BK9" s="16" t="s">
        <v>1230</v>
      </c>
      <c r="BL9" s="15"/>
      <c r="BM9" s="14" t="s">
        <v>981</v>
      </c>
      <c r="BN9" s="14" t="s">
        <v>981</v>
      </c>
      <c r="BO9" s="165" t="s">
        <v>981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 hidden="1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809</v>
      </c>
      <c r="E10" s="314">
        <v>324</v>
      </c>
      <c r="F10" s="172" t="s">
        <v>713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1231</v>
      </c>
      <c r="W10" s="173" t="s">
        <v>1232</v>
      </c>
      <c r="X10" s="218" t="s">
        <v>956</v>
      </c>
      <c r="Y10" s="158"/>
      <c r="Z10" s="158"/>
      <c r="AA10" s="83">
        <v>1</v>
      </c>
      <c r="AB10" s="70" t="s">
        <v>947</v>
      </c>
      <c r="AC10" s="70" t="s">
        <v>942</v>
      </c>
      <c r="AD10" s="173">
        <v>0.29166666666666669</v>
      </c>
      <c r="AE10" s="83">
        <v>6236</v>
      </c>
      <c r="AF10" s="83">
        <v>6636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1233</v>
      </c>
      <c r="BK10" s="16" t="s">
        <v>1233</v>
      </c>
      <c r="BL10" s="15"/>
      <c r="BM10" s="14" t="s">
        <v>973</v>
      </c>
      <c r="BN10" s="14" t="s">
        <v>1004</v>
      </c>
      <c r="BO10" s="165" t="s">
        <v>1062</v>
      </c>
      <c r="BP10" s="16" t="s">
        <v>1233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 hidden="1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887</v>
      </c>
      <c r="E11" s="314">
        <v>326</v>
      </c>
      <c r="F11" s="172" t="s">
        <v>790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607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1234</v>
      </c>
      <c r="W11" s="173" t="s">
        <v>1223</v>
      </c>
      <c r="X11" s="218" t="s">
        <v>956</v>
      </c>
      <c r="Y11" s="158"/>
      <c r="Z11" s="158"/>
      <c r="AA11" s="83" t="s">
        <v>607</v>
      </c>
      <c r="AB11" s="70" t="s">
        <v>607</v>
      </c>
      <c r="AC11" s="70" t="s">
        <v>607</v>
      </c>
      <c r="AD11" s="17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1235</v>
      </c>
      <c r="BK11" s="16" t="s">
        <v>1235</v>
      </c>
      <c r="BL11" s="15"/>
      <c r="BM11" s="14" t="s">
        <v>981</v>
      </c>
      <c r="BN11" s="14" t="s">
        <v>981</v>
      </c>
      <c r="BO11" s="165" t="s">
        <v>981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 hidden="1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858</v>
      </c>
      <c r="E12" s="314">
        <v>68</v>
      </c>
      <c r="F12" s="172" t="s">
        <v>797</v>
      </c>
      <c r="G12" s="9" t="str">
        <f>IF(D12="","*",VLOOKUP(F12,BS_ATIVIDADE[#All],3,FALSE))</f>
        <v>TRILHO - SUBSTITUIÇÂO</v>
      </c>
      <c r="H12" s="173" t="s">
        <v>607</v>
      </c>
      <c r="I12" s="173" t="s">
        <v>607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1236</v>
      </c>
      <c r="W12" s="173" t="s">
        <v>1237</v>
      </c>
      <c r="X12" s="218" t="s">
        <v>956</v>
      </c>
      <c r="Y12" s="158"/>
      <c r="Z12" s="158"/>
      <c r="AA12" s="83" t="s">
        <v>607</v>
      </c>
      <c r="AB12" s="70" t="s">
        <v>607</v>
      </c>
      <c r="AC12" s="70" t="s">
        <v>607</v>
      </c>
      <c r="AD12" s="173" t="s">
        <v>607</v>
      </c>
      <c r="AE12" s="83" t="s">
        <v>607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1238</v>
      </c>
      <c r="BK12" s="16" t="s">
        <v>1238</v>
      </c>
      <c r="BL12" s="15"/>
      <c r="BM12" s="14" t="s">
        <v>981</v>
      </c>
      <c r="BN12" s="14" t="s">
        <v>981</v>
      </c>
      <c r="BO12" s="165" t="s">
        <v>981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 hidden="1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776</v>
      </c>
      <c r="E13" s="314">
        <v>68</v>
      </c>
      <c r="F13" s="172" t="s">
        <v>739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1239</v>
      </c>
      <c r="W13" s="173" t="s">
        <v>1232</v>
      </c>
      <c r="X13" s="218" t="s">
        <v>956</v>
      </c>
      <c r="Y13" s="158"/>
      <c r="Z13" s="158"/>
      <c r="AA13" s="83">
        <v>1</v>
      </c>
      <c r="AB13" s="70" t="s">
        <v>947</v>
      </c>
      <c r="AC13" s="70" t="s">
        <v>942</v>
      </c>
      <c r="AD13" s="173">
        <v>0.29166666666666669</v>
      </c>
      <c r="AE13" s="83">
        <v>6241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1240</v>
      </c>
      <c r="BK13" s="16" t="s">
        <v>1240</v>
      </c>
      <c r="BL13" s="15"/>
      <c r="BM13" s="14" t="s">
        <v>979</v>
      </c>
      <c r="BN13" s="14" t="s">
        <v>998</v>
      </c>
      <c r="BO13" s="165" t="s">
        <v>1071</v>
      </c>
      <c r="BP13" s="16" t="s">
        <v>1240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 hidden="1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802</v>
      </c>
      <c r="E14" s="314">
        <v>444</v>
      </c>
      <c r="F14" s="70" t="s">
        <v>810</v>
      </c>
      <c r="G14" s="9" t="str">
        <f>IF(D14="","*",VLOOKUP(F14,BS_ATIVIDADE[#All],3,FALSE))</f>
        <v>OUTROS</v>
      </c>
      <c r="H14" s="173" t="s">
        <v>1241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1242</v>
      </c>
      <c r="N14" s="217" t="s">
        <v>1243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1244</v>
      </c>
      <c r="W14" s="217" t="s">
        <v>1245</v>
      </c>
      <c r="X14" s="218" t="s">
        <v>956</v>
      </c>
      <c r="Y14" s="158"/>
      <c r="Z14" s="158"/>
      <c r="AA14" s="217" t="s">
        <v>607</v>
      </c>
      <c r="AB14" s="172" t="s">
        <v>607</v>
      </c>
      <c r="AC14" s="172" t="s">
        <v>607</v>
      </c>
      <c r="AD14" s="316" t="s">
        <v>607</v>
      </c>
      <c r="AE14" s="217" t="s">
        <v>607</v>
      </c>
      <c r="AF14" s="217" t="s">
        <v>607</v>
      </c>
      <c r="AG14" s="217" t="s">
        <v>607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1246</v>
      </c>
      <c r="BK14" s="16" t="s">
        <v>1246</v>
      </c>
      <c r="BL14" s="15"/>
      <c r="BM14" s="14" t="s">
        <v>981</v>
      </c>
      <c r="BN14" s="14" t="s">
        <v>981</v>
      </c>
      <c r="BO14" s="165" t="s">
        <v>981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 hidden="1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844</v>
      </c>
      <c r="E15" s="314">
        <v>359</v>
      </c>
      <c r="F15" s="172" t="s">
        <v>751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1247</v>
      </c>
      <c r="W15" s="173" t="s">
        <v>1248</v>
      </c>
      <c r="X15" s="218" t="s">
        <v>956</v>
      </c>
      <c r="Y15" s="158"/>
      <c r="Z15" s="158"/>
      <c r="AA15" s="83">
        <v>1</v>
      </c>
      <c r="AB15" s="70" t="s">
        <v>947</v>
      </c>
      <c r="AC15" s="70" t="s">
        <v>607</v>
      </c>
      <c r="AD15" s="173">
        <v>0.29166666666666669</v>
      </c>
      <c r="AE15" s="83">
        <v>9406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1249</v>
      </c>
      <c r="BK15" s="16" t="s">
        <v>1249</v>
      </c>
      <c r="BL15" s="15"/>
      <c r="BM15" s="14" t="s">
        <v>977</v>
      </c>
      <c r="BN15" s="14" t="s">
        <v>998</v>
      </c>
      <c r="BO15" s="165" t="s">
        <v>1069</v>
      </c>
      <c r="BP15" s="16" t="s">
        <v>1249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 hidden="1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607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 hidden="1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607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 hidden="1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851</v>
      </c>
      <c r="E18" s="314">
        <v>14</v>
      </c>
      <c r="F18" s="172" t="s">
        <v>764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607</v>
      </c>
      <c r="J18" s="217">
        <v>98</v>
      </c>
      <c r="K18" s="217">
        <v>615.41999999999996</v>
      </c>
      <c r="L18" s="83" t="s">
        <v>607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1250</v>
      </c>
      <c r="W18" s="173" t="s">
        <v>1251</v>
      </c>
      <c r="X18" s="218" t="s">
        <v>956</v>
      </c>
      <c r="Y18" s="158" t="s">
        <v>959</v>
      </c>
      <c r="Z18" s="158" t="s">
        <v>957</v>
      </c>
      <c r="AA18" s="83" t="s">
        <v>607</v>
      </c>
      <c r="AB18" s="70" t="s">
        <v>607</v>
      </c>
      <c r="AC18" s="70" t="s">
        <v>607</v>
      </c>
      <c r="AD18" s="173" t="s">
        <v>607</v>
      </c>
      <c r="AE18" s="83" t="s">
        <v>607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1252</v>
      </c>
      <c r="BK18" s="16" t="s">
        <v>1252</v>
      </c>
      <c r="BL18" s="15"/>
      <c r="BM18" s="14" t="s">
        <v>977</v>
      </c>
      <c r="BN18" s="14" t="s">
        <v>1007</v>
      </c>
      <c r="BO18" s="165" t="s">
        <v>1070</v>
      </c>
      <c r="BP18" s="16" t="s">
        <v>1252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 hidden="1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703</v>
      </c>
      <c r="E19" s="314">
        <v>313</v>
      </c>
      <c r="F19" s="172" t="s">
        <v>629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607</v>
      </c>
      <c r="M19" s="217" t="s">
        <v>16</v>
      </c>
      <c r="N19" s="217" t="s">
        <v>1253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1228</v>
      </c>
      <c r="W19" s="173" t="s">
        <v>1254</v>
      </c>
      <c r="X19" s="218" t="s">
        <v>956</v>
      </c>
      <c r="Y19" s="158" t="s">
        <v>959</v>
      </c>
      <c r="Z19" s="158" t="s">
        <v>952</v>
      </c>
      <c r="AA19" s="83">
        <v>1</v>
      </c>
      <c r="AB19" s="70" t="s">
        <v>947</v>
      </c>
      <c r="AC19" s="70" t="s">
        <v>942</v>
      </c>
      <c r="AD19" s="173">
        <v>0.29166666666666669</v>
      </c>
      <c r="AE19" s="83">
        <v>5487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1255</v>
      </c>
      <c r="BK19" s="16" t="s">
        <v>1255</v>
      </c>
      <c r="BL19" s="15"/>
      <c r="BM19" s="14" t="s">
        <v>984</v>
      </c>
      <c r="BN19" s="14" t="s">
        <v>1009</v>
      </c>
      <c r="BO19" s="165" t="s">
        <v>1090</v>
      </c>
      <c r="BP19" s="16" t="s">
        <v>1255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 hidden="1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835</v>
      </c>
      <c r="E20" s="314">
        <v>324</v>
      </c>
      <c r="F20" s="172" t="s">
        <v>781</v>
      </c>
      <c r="G20" s="9" t="str">
        <f>IF(D20="","*",VLOOKUP(F20,BS_ATIVIDADE[#All],3,FALSE))</f>
        <v>OUTROS</v>
      </c>
      <c r="H20" s="173" t="s">
        <v>1256</v>
      </c>
      <c r="I20" s="173" t="s">
        <v>1256</v>
      </c>
      <c r="J20" s="217">
        <v>74</v>
      </c>
      <c r="K20" s="217">
        <v>501</v>
      </c>
      <c r="L20" s="83" t="s">
        <v>607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1257</v>
      </c>
      <c r="W20" s="173" t="s">
        <v>1258</v>
      </c>
      <c r="X20" s="218" t="s">
        <v>956</v>
      </c>
      <c r="Y20" s="158"/>
      <c r="Z20" s="158" t="s">
        <v>952</v>
      </c>
      <c r="AA20" s="83" t="s">
        <v>1259</v>
      </c>
      <c r="AB20" s="70" t="s">
        <v>947</v>
      </c>
      <c r="AC20" s="70" t="s">
        <v>942</v>
      </c>
      <c r="AD20" s="173">
        <v>0.39583333333333331</v>
      </c>
      <c r="AE20" s="83">
        <v>9414</v>
      </c>
      <c r="AF20" s="83" t="s">
        <v>607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 hidden="1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878</v>
      </c>
      <c r="E21" s="314">
        <v>16</v>
      </c>
      <c r="F21" s="172" t="s">
        <v>797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607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1260</v>
      </c>
      <c r="W21" s="173" t="s">
        <v>1261</v>
      </c>
      <c r="X21" s="218" t="s">
        <v>956</v>
      </c>
      <c r="Y21" s="158" t="s">
        <v>959</v>
      </c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955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1262</v>
      </c>
      <c r="BK21" s="16" t="s">
        <v>1262</v>
      </c>
      <c r="BL21" s="15"/>
      <c r="BM21" s="14" t="s">
        <v>981</v>
      </c>
      <c r="BN21" s="14" t="s">
        <v>981</v>
      </c>
      <c r="BO21" s="165" t="s">
        <v>981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 hidden="1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825</v>
      </c>
      <c r="E22" s="314"/>
      <c r="F22" s="172" t="s">
        <v>697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1263</v>
      </c>
      <c r="W22" s="173" t="s">
        <v>1264</v>
      </c>
      <c r="X22" s="218" t="s">
        <v>956</v>
      </c>
      <c r="Y22" s="158" t="s">
        <v>950</v>
      </c>
      <c r="Z22" s="158" t="s">
        <v>952</v>
      </c>
      <c r="AA22" s="83">
        <v>1</v>
      </c>
      <c r="AB22" s="70" t="s">
        <v>947</v>
      </c>
      <c r="AC22" s="70" t="s">
        <v>607</v>
      </c>
      <c r="AD22" s="173">
        <v>0.29166666666666669</v>
      </c>
      <c r="AE22" s="83">
        <v>6202</v>
      </c>
      <c r="AF22" s="83">
        <v>6203</v>
      </c>
      <c r="AG22" s="83" t="s">
        <v>607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1265</v>
      </c>
      <c r="BK22" s="16" t="s">
        <v>1265</v>
      </c>
      <c r="BL22" s="15"/>
      <c r="BM22" s="14" t="s">
        <v>987</v>
      </c>
      <c r="BN22" s="14" t="s">
        <v>987</v>
      </c>
      <c r="BO22" s="165" t="s">
        <v>987</v>
      </c>
      <c r="BP22" s="16" t="s">
        <v>1265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 hidden="1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884</v>
      </c>
      <c r="E23" s="314">
        <v>396</v>
      </c>
      <c r="F23" s="172" t="s">
        <v>790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607</v>
      </c>
      <c r="J23" s="217">
        <v>74</v>
      </c>
      <c r="K23" s="217">
        <v>311.89999999999998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1222</v>
      </c>
      <c r="W23" s="173" t="s">
        <v>1223</v>
      </c>
      <c r="X23" s="218" t="s">
        <v>956</v>
      </c>
      <c r="Y23" s="158" t="s">
        <v>959</v>
      </c>
      <c r="Z23" s="158" t="s">
        <v>957</v>
      </c>
      <c r="AA23" s="83" t="s">
        <v>607</v>
      </c>
      <c r="AB23" s="70" t="s">
        <v>607</v>
      </c>
      <c r="AC23" s="70" t="s">
        <v>607</v>
      </c>
      <c r="AD23" s="173" t="s">
        <v>607</v>
      </c>
      <c r="AE23" s="83" t="s">
        <v>607</v>
      </c>
      <c r="AF23" s="83" t="s">
        <v>607</v>
      </c>
      <c r="AG23" s="83" t="s">
        <v>607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1266</v>
      </c>
      <c r="BK23" s="16" t="s">
        <v>1267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 hidden="1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1268</v>
      </c>
      <c r="E24" s="314">
        <v>273</v>
      </c>
      <c r="F24" s="172" t="s">
        <v>596</v>
      </c>
      <c r="G24" s="9" t="str">
        <f>IF(D24="","*",VLOOKUP(F24,BS_ATIVIDADE[#All],3,FALSE))</f>
        <v>OUTROS</v>
      </c>
      <c r="H24" s="173" t="s">
        <v>607</v>
      </c>
      <c r="I24" s="173" t="s">
        <v>607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0.125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1231</v>
      </c>
      <c r="W24" s="173" t="s">
        <v>1232</v>
      </c>
      <c r="X24" s="218" t="s">
        <v>951</v>
      </c>
      <c r="Y24" s="158" t="s">
        <v>950</v>
      </c>
      <c r="Z24" s="158" t="s">
        <v>961</v>
      </c>
      <c r="AA24" s="83">
        <v>1</v>
      </c>
      <c r="AB24" s="70" t="s">
        <v>947</v>
      </c>
      <c r="AC24" s="70" t="s">
        <v>942</v>
      </c>
      <c r="AD24" s="173">
        <v>0.29166666666666669</v>
      </c>
      <c r="AE24" s="83">
        <v>6236</v>
      </c>
      <c r="AF24" s="83">
        <v>6636</v>
      </c>
      <c r="AG24" s="83" t="s">
        <v>607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1269</v>
      </c>
      <c r="BK24" s="16" t="s">
        <v>1270</v>
      </c>
      <c r="BL24" s="15"/>
      <c r="BM24" s="14" t="s">
        <v>979</v>
      </c>
      <c r="BN24" s="14" t="s">
        <v>1007</v>
      </c>
      <c r="BO24" s="165" t="s">
        <v>1102</v>
      </c>
      <c r="BP24" s="16" t="s">
        <v>1271</v>
      </c>
      <c r="BQ24" s="12" t="str">
        <f t="shared" si="2"/>
        <v>Intervalo</v>
      </c>
      <c r="BR24" s="18">
        <f t="shared" si="3"/>
        <v>0.51111111111111107</v>
      </c>
      <c r="BS24" s="18">
        <f t="shared" si="4"/>
        <v>1</v>
      </c>
      <c r="BT24" s="225" t="str">
        <f t="shared" si="5"/>
        <v>ModernizaçãoExecução</v>
      </c>
    </row>
    <row r="25" spans="1:72" hidden="1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826</v>
      </c>
      <c r="E25" s="314">
        <v>274</v>
      </c>
      <c r="F25" s="172" t="s">
        <v>730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1400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1272</v>
      </c>
      <c r="W25" s="173" t="s">
        <v>1223</v>
      </c>
      <c r="X25" s="218" t="s">
        <v>951</v>
      </c>
      <c r="Y25" s="158" t="s">
        <v>950</v>
      </c>
      <c r="Z25" s="158" t="s">
        <v>957</v>
      </c>
      <c r="AA25" s="83" t="s">
        <v>607</v>
      </c>
      <c r="AB25" s="70" t="s">
        <v>607</v>
      </c>
      <c r="AC25" s="70" t="s">
        <v>607</v>
      </c>
      <c r="AD25" s="173" t="s">
        <v>607</v>
      </c>
      <c r="AE25" s="83" t="s">
        <v>607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1273</v>
      </c>
      <c r="BK25" s="16" t="s">
        <v>1271</v>
      </c>
      <c r="BL25" s="15"/>
      <c r="BM25" s="14" t="s">
        <v>979</v>
      </c>
      <c r="BN25" s="14" t="s">
        <v>1007</v>
      </c>
      <c r="BO25" s="165" t="s">
        <v>1102</v>
      </c>
      <c r="BP25" s="16" t="s">
        <v>1271</v>
      </c>
      <c r="BQ25" s="12" t="str">
        <f t="shared" si="2"/>
        <v>Produção</v>
      </c>
      <c r="BR25" s="18">
        <f t="shared" si="3"/>
        <v>1</v>
      </c>
      <c r="BS25" s="18">
        <f t="shared" si="4"/>
        <v>0.80714285714285716</v>
      </c>
      <c r="BT25" s="225" t="str">
        <f t="shared" si="5"/>
        <v>ModernizaçãoExecução</v>
      </c>
    </row>
    <row r="26" spans="1:72" hidden="1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809</v>
      </c>
      <c r="E26" s="318">
        <v>324</v>
      </c>
      <c r="F26" s="172" t="s">
        <v>713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1231</v>
      </c>
      <c r="W26" s="173" t="s">
        <v>1232</v>
      </c>
      <c r="X26" s="218" t="s">
        <v>962</v>
      </c>
      <c r="Y26" s="158" t="s">
        <v>959</v>
      </c>
      <c r="Z26" s="158" t="s">
        <v>961</v>
      </c>
      <c r="AA26" s="83">
        <v>1</v>
      </c>
      <c r="AB26" s="70" t="s">
        <v>947</v>
      </c>
      <c r="AC26" s="70" t="s">
        <v>942</v>
      </c>
      <c r="AD26" s="173">
        <v>0.29166666666666669</v>
      </c>
      <c r="AE26" s="83">
        <v>6236</v>
      </c>
      <c r="AF26" s="83">
        <v>6636</v>
      </c>
      <c r="AG26" s="83" t="s">
        <v>607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1274</v>
      </c>
      <c r="BK26" s="16" t="s">
        <v>1275</v>
      </c>
      <c r="BL26" s="15"/>
      <c r="BM26" s="14" t="s">
        <v>981</v>
      </c>
      <c r="BN26" s="14" t="s">
        <v>981</v>
      </c>
      <c r="BO26" s="165" t="s">
        <v>981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 hidden="1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887</v>
      </c>
      <c r="E27" s="314">
        <v>326</v>
      </c>
      <c r="F27" s="172" t="s">
        <v>790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607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1272</v>
      </c>
      <c r="W27" s="173" t="s">
        <v>1223</v>
      </c>
      <c r="X27" s="218" t="s">
        <v>956</v>
      </c>
      <c r="Y27" s="158" t="s">
        <v>959</v>
      </c>
      <c r="Z27" s="158" t="s">
        <v>957</v>
      </c>
      <c r="AA27" s="83" t="s">
        <v>607</v>
      </c>
      <c r="AB27" s="70" t="s">
        <v>607</v>
      </c>
      <c r="AC27" s="70" t="s">
        <v>607</v>
      </c>
      <c r="AD27" s="173" t="s">
        <v>607</v>
      </c>
      <c r="AE27" s="83" t="s">
        <v>607</v>
      </c>
      <c r="AF27" s="83" t="s">
        <v>607</v>
      </c>
      <c r="AG27" s="83" t="s">
        <v>607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1276</v>
      </c>
      <c r="BK27" s="16" t="s">
        <v>1277</v>
      </c>
      <c r="BL27" s="15"/>
      <c r="BM27" s="14" t="s">
        <v>981</v>
      </c>
      <c r="BN27" s="14" t="s">
        <v>981</v>
      </c>
      <c r="BO27" s="165" t="s">
        <v>981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 hidden="1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802</v>
      </c>
      <c r="E28" s="317">
        <v>237</v>
      </c>
      <c r="F28" s="172" t="s">
        <v>810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1244</v>
      </c>
      <c r="W28" s="217" t="s">
        <v>1245</v>
      </c>
      <c r="X28" s="218" t="s">
        <v>956</v>
      </c>
      <c r="Y28" s="158" t="s">
        <v>959</v>
      </c>
      <c r="Z28" s="158" t="s">
        <v>961</v>
      </c>
      <c r="AA28" s="217" t="s">
        <v>607</v>
      </c>
      <c r="AB28" s="172" t="s">
        <v>607</v>
      </c>
      <c r="AC28" s="172" t="s">
        <v>607</v>
      </c>
      <c r="AD28" s="316" t="s">
        <v>607</v>
      </c>
      <c r="AE28" s="217" t="s">
        <v>607</v>
      </c>
      <c r="AF28" s="217" t="s">
        <v>607</v>
      </c>
      <c r="AG28" s="217" t="s">
        <v>607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1278</v>
      </c>
      <c r="BK28" s="16" t="s">
        <v>1278</v>
      </c>
      <c r="BL28" s="15"/>
      <c r="BM28" s="14" t="s">
        <v>981</v>
      </c>
      <c r="BN28" s="14" t="s">
        <v>981</v>
      </c>
      <c r="BO28" s="165" t="s">
        <v>981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 hidden="1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748</v>
      </c>
      <c r="E29" s="318">
        <v>313</v>
      </c>
      <c r="F29" s="172" t="s">
        <v>609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1279</v>
      </c>
      <c r="N29" s="217" t="s">
        <v>1280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1281</v>
      </c>
      <c r="W29" s="173" t="s">
        <v>1282</v>
      </c>
      <c r="X29" s="218" t="s">
        <v>956</v>
      </c>
      <c r="Y29" s="158" t="s">
        <v>959</v>
      </c>
      <c r="Z29" s="158" t="s">
        <v>952</v>
      </c>
      <c r="AA29" s="83">
        <v>1</v>
      </c>
      <c r="AB29" s="70" t="s">
        <v>947</v>
      </c>
      <c r="AC29" s="70" t="s">
        <v>942</v>
      </c>
      <c r="AD29" s="173">
        <v>0.33333333333333331</v>
      </c>
      <c r="AE29" s="83">
        <v>6251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1283</v>
      </c>
      <c r="BK29" s="16" t="s">
        <v>1284</v>
      </c>
      <c r="BL29" s="15"/>
      <c r="BM29" s="14" t="s">
        <v>981</v>
      </c>
      <c r="BN29" s="14" t="s">
        <v>981</v>
      </c>
      <c r="BO29" s="165" t="s">
        <v>981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827</v>
      </c>
      <c r="E30" s="314">
        <v>282</v>
      </c>
      <c r="F30" s="172" t="s">
        <v>621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607</v>
      </c>
      <c r="M30" s="204" t="s">
        <v>1285</v>
      </c>
      <c r="N30" s="204" t="s">
        <v>1286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1287</v>
      </c>
      <c r="W30" s="173" t="s">
        <v>1288</v>
      </c>
      <c r="X30" s="218" t="s">
        <v>956</v>
      </c>
      <c r="Y30" s="158" t="s">
        <v>959</v>
      </c>
      <c r="Z30" s="158" t="s">
        <v>957</v>
      </c>
      <c r="AA30" s="83" t="s">
        <v>607</v>
      </c>
      <c r="AB30" s="70" t="s">
        <v>947</v>
      </c>
      <c r="AC30" s="70" t="s">
        <v>607</v>
      </c>
      <c r="AD30" s="173">
        <v>0.29166666666666669</v>
      </c>
      <c r="AE30" s="83">
        <v>9220</v>
      </c>
      <c r="AF30" s="83" t="s">
        <v>607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1289</v>
      </c>
      <c r="BK30" s="16" t="s">
        <v>1289</v>
      </c>
      <c r="BL30" s="15"/>
      <c r="BM30" s="14" t="s">
        <v>981</v>
      </c>
      <c r="BN30" s="14" t="s">
        <v>981</v>
      </c>
      <c r="BO30" s="165" t="s">
        <v>981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 hidden="1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844</v>
      </c>
      <c r="E31" s="314">
        <v>359</v>
      </c>
      <c r="F31" s="172" t="s">
        <v>751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1290</v>
      </c>
      <c r="W31" s="173" t="s">
        <v>1291</v>
      </c>
      <c r="X31" s="218" t="s">
        <v>956</v>
      </c>
      <c r="Y31" s="158" t="s">
        <v>959</v>
      </c>
      <c r="Z31" s="158" t="s">
        <v>952</v>
      </c>
      <c r="AA31" s="83">
        <v>1</v>
      </c>
      <c r="AB31" s="70" t="s">
        <v>947</v>
      </c>
      <c r="AC31" s="70" t="s">
        <v>607</v>
      </c>
      <c r="AD31" s="173">
        <v>0.29166666666666669</v>
      </c>
      <c r="AE31" s="83">
        <v>9406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1292</v>
      </c>
      <c r="BK31" s="16" t="s">
        <v>1292</v>
      </c>
      <c r="BL31" s="15"/>
      <c r="BM31" s="14" t="s">
        <v>977</v>
      </c>
      <c r="BN31" s="14" t="s">
        <v>998</v>
      </c>
      <c r="BO31" s="165" t="s">
        <v>1069</v>
      </c>
      <c r="BP31" s="16" t="s">
        <v>1292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 hidden="1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607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 hidden="1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729</v>
      </c>
      <c r="E33" s="314">
        <v>28</v>
      </c>
      <c r="F33" s="172" t="s">
        <v>681</v>
      </c>
      <c r="G33" s="9" t="str">
        <f>IF(D33="","*",VLOOKUP(F33,BS_ATIVIDADE[#All],3,FALSE))</f>
        <v>OUTROS</v>
      </c>
      <c r="H33" s="173" t="s">
        <v>1293</v>
      </c>
      <c r="I33" s="173" t="s">
        <v>1256</v>
      </c>
      <c r="J33" s="217">
        <v>98</v>
      </c>
      <c r="K33" s="217">
        <v>750</v>
      </c>
      <c r="L33" s="83" t="s">
        <v>607</v>
      </c>
      <c r="M33" s="204" t="s">
        <v>1294</v>
      </c>
      <c r="N33" s="204" t="s">
        <v>1295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1250</v>
      </c>
      <c r="W33" s="173" t="s">
        <v>1296</v>
      </c>
      <c r="X33" s="218" t="s">
        <v>956</v>
      </c>
      <c r="Y33" s="158" t="s">
        <v>959</v>
      </c>
      <c r="Z33" s="158" t="s">
        <v>952</v>
      </c>
      <c r="AA33" s="83" t="s">
        <v>607</v>
      </c>
      <c r="AB33" s="70" t="s">
        <v>947</v>
      </c>
      <c r="AC33" s="70" t="s">
        <v>942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1297</v>
      </c>
      <c r="BK33" s="16" t="s">
        <v>1297</v>
      </c>
      <c r="BL33" s="15"/>
      <c r="BM33" s="14" t="s">
        <v>981</v>
      </c>
      <c r="BN33" s="14" t="s">
        <v>981</v>
      </c>
      <c r="BO33" s="165" t="s">
        <v>981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851</v>
      </c>
      <c r="E34" s="314">
        <v>14</v>
      </c>
      <c r="F34" s="172" t="s">
        <v>764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607</v>
      </c>
      <c r="J34" s="217">
        <v>98</v>
      </c>
      <c r="K34" s="217">
        <v>615.41999999999996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1250</v>
      </c>
      <c r="W34" s="173" t="s">
        <v>1251</v>
      </c>
      <c r="X34" s="218" t="s">
        <v>951</v>
      </c>
      <c r="Y34" s="158" t="s">
        <v>950</v>
      </c>
      <c r="Z34" s="158" t="s">
        <v>957</v>
      </c>
      <c r="AA34" s="83" t="s">
        <v>607</v>
      </c>
      <c r="AB34" s="70" t="s">
        <v>607</v>
      </c>
      <c r="AC34" s="70" t="s">
        <v>607</v>
      </c>
      <c r="AD34" s="17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1298</v>
      </c>
      <c r="BK34" s="16" t="s">
        <v>1299</v>
      </c>
      <c r="BL34" s="15"/>
      <c r="BM34" s="14" t="s">
        <v>981</v>
      </c>
      <c r="BN34" s="14" t="s">
        <v>981</v>
      </c>
      <c r="BO34" s="165" t="s">
        <v>981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835</v>
      </c>
      <c r="E35" s="314" t="s">
        <v>1300</v>
      </c>
      <c r="F35" s="172" t="s">
        <v>783</v>
      </c>
      <c r="G35" s="9" t="str">
        <f>IF(D35="","*",VLOOKUP(F35,BS_ATIVIDADE[#All],3,FALSE))</f>
        <v>PEDRA</v>
      </c>
      <c r="H35" s="173" t="s">
        <v>1256</v>
      </c>
      <c r="I35" s="173" t="s">
        <v>1256</v>
      </c>
      <c r="J35" s="217">
        <v>74</v>
      </c>
      <c r="K35" s="217">
        <v>501</v>
      </c>
      <c r="L35" s="83" t="s">
        <v>607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1260</v>
      </c>
      <c r="W35" s="173" t="s">
        <v>1301</v>
      </c>
      <c r="X35" s="218" t="s">
        <v>956</v>
      </c>
      <c r="Y35" s="158" t="s">
        <v>959</v>
      </c>
      <c r="Z35" s="158" t="s">
        <v>952</v>
      </c>
      <c r="AA35" s="83" t="s">
        <v>1302</v>
      </c>
      <c r="AB35" s="70" t="s">
        <v>947</v>
      </c>
      <c r="AC35" s="70" t="s">
        <v>942</v>
      </c>
      <c r="AD35" s="173">
        <v>0.39583333333333331</v>
      </c>
      <c r="AE35" s="83">
        <v>9414</v>
      </c>
      <c r="AF35" s="83" t="s">
        <v>607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1303</v>
      </c>
      <c r="BK35" s="16" t="s">
        <v>1303</v>
      </c>
      <c r="BL35" s="15"/>
      <c r="BM35" s="14" t="s">
        <v>977</v>
      </c>
      <c r="BN35" s="14" t="s">
        <v>998</v>
      </c>
      <c r="BO35" s="165" t="s">
        <v>1069</v>
      </c>
      <c r="BP35" s="16" t="s">
        <v>1304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 hidden="1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862</v>
      </c>
      <c r="E36" s="314">
        <v>16</v>
      </c>
      <c r="F36" s="172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607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1260</v>
      </c>
      <c r="W36" s="173" t="s">
        <v>1223</v>
      </c>
      <c r="X36" s="218" t="s">
        <v>956</v>
      </c>
      <c r="Y36" s="158" t="s">
        <v>959</v>
      </c>
      <c r="Z36" s="158" t="s">
        <v>957</v>
      </c>
      <c r="AA36" s="83" t="s">
        <v>607</v>
      </c>
      <c r="AB36" s="70" t="s">
        <v>607</v>
      </c>
      <c r="AC36" s="70" t="s">
        <v>607</v>
      </c>
      <c r="AD36" s="17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1305</v>
      </c>
      <c r="BK36" s="16" t="s">
        <v>1305</v>
      </c>
      <c r="BL36" s="15"/>
      <c r="BM36" s="14" t="s">
        <v>981</v>
      </c>
      <c r="BN36" s="14" t="s">
        <v>981</v>
      </c>
      <c r="BO36" s="165" t="s">
        <v>981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 hidden="1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884</v>
      </c>
      <c r="E37" s="314">
        <v>396</v>
      </c>
      <c r="F37" s="172" t="s">
        <v>790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607</v>
      </c>
      <c r="J37" s="217">
        <v>74</v>
      </c>
      <c r="K37" s="217">
        <v>428</v>
      </c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1222</v>
      </c>
      <c r="W37" s="173" t="s">
        <v>1306</v>
      </c>
      <c r="X37" s="218" t="s">
        <v>956</v>
      </c>
      <c r="Y37" s="158" t="s">
        <v>959</v>
      </c>
      <c r="Z37" s="158" t="s">
        <v>952</v>
      </c>
      <c r="AA37" s="83" t="s">
        <v>607</v>
      </c>
      <c r="AB37" s="70" t="s">
        <v>607</v>
      </c>
      <c r="AC37" s="70" t="s">
        <v>607</v>
      </c>
      <c r="AD37" s="173" t="s">
        <v>607</v>
      </c>
      <c r="AE37" s="83" t="s">
        <v>607</v>
      </c>
      <c r="AF37" s="83" t="s">
        <v>607</v>
      </c>
      <c r="AG37" s="83" t="s">
        <v>607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1307</v>
      </c>
      <c r="BK37" s="16" t="s">
        <v>1307</v>
      </c>
      <c r="BL37" s="15"/>
      <c r="BM37" s="14" t="s">
        <v>981</v>
      </c>
      <c r="BN37" s="14" t="s">
        <v>981</v>
      </c>
      <c r="BO37" s="165" t="s">
        <v>981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 hidden="1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825</v>
      </c>
      <c r="E38" s="314"/>
      <c r="F38" s="172" t="s">
        <v>697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1263</v>
      </c>
      <c r="W38" s="173" t="s">
        <v>1264</v>
      </c>
      <c r="X38" s="218" t="s">
        <v>956</v>
      </c>
      <c r="Y38" s="158" t="s">
        <v>959</v>
      </c>
      <c r="Z38" s="158" t="s">
        <v>952</v>
      </c>
      <c r="AA38" s="83">
        <v>1</v>
      </c>
      <c r="AB38" s="70" t="s">
        <v>947</v>
      </c>
      <c r="AC38" s="70" t="s">
        <v>607</v>
      </c>
      <c r="AD38" s="173">
        <v>0.29166666666666669</v>
      </c>
      <c r="AE38" s="83">
        <v>6202</v>
      </c>
      <c r="AF38" s="83">
        <v>6203</v>
      </c>
      <c r="AG38" s="83" t="s">
        <v>607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1308</v>
      </c>
      <c r="BK38" s="16" t="s">
        <v>1308</v>
      </c>
      <c r="BL38" s="15"/>
      <c r="BM38" s="14" t="s">
        <v>987</v>
      </c>
      <c r="BN38" s="14" t="s">
        <v>987</v>
      </c>
      <c r="BO38" s="165" t="s">
        <v>987</v>
      </c>
      <c r="BP38" s="16" t="s">
        <v>1308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 hidden="1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703</v>
      </c>
      <c r="E39" s="314">
        <v>313</v>
      </c>
      <c r="F39" s="172" t="s">
        <v>629</v>
      </c>
      <c r="G39" s="9" t="str">
        <f>IF(D39="","*",VLOOKUP(F39,BS_ATIVIDADE[#All],3,FALSE))</f>
        <v>DETECÇÃO</v>
      </c>
      <c r="H39" s="173" t="s">
        <v>1309</v>
      </c>
      <c r="I39" s="173" t="s">
        <v>226</v>
      </c>
      <c r="J39" s="217">
        <v>74</v>
      </c>
      <c r="K39" s="217">
        <v>290</v>
      </c>
      <c r="L39" s="83" t="s">
        <v>607</v>
      </c>
      <c r="M39" s="217" t="s">
        <v>1310</v>
      </c>
      <c r="N39" s="217" t="s">
        <v>1311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1228</v>
      </c>
      <c r="W39" s="173" t="s">
        <v>1254</v>
      </c>
      <c r="X39" s="218" t="s">
        <v>951</v>
      </c>
      <c r="Y39" s="158" t="s">
        <v>950</v>
      </c>
      <c r="Z39" s="158" t="s">
        <v>952</v>
      </c>
      <c r="AA39" s="83">
        <v>1</v>
      </c>
      <c r="AB39" s="70" t="s">
        <v>947</v>
      </c>
      <c r="AC39" s="70" t="s">
        <v>942</v>
      </c>
      <c r="AD39" s="173">
        <v>0.29166666666666669</v>
      </c>
      <c r="AE39" s="83">
        <v>5487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1312</v>
      </c>
      <c r="BK39" s="16" t="s">
        <v>1312</v>
      </c>
      <c r="BL39" s="15"/>
      <c r="BM39" s="14" t="s">
        <v>981</v>
      </c>
      <c r="BN39" s="14" t="s">
        <v>981</v>
      </c>
      <c r="BO39" s="165" t="s">
        <v>981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826</v>
      </c>
      <c r="E40" s="314">
        <v>274</v>
      </c>
      <c r="F40" s="172" t="s">
        <v>737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1313</v>
      </c>
      <c r="W40" s="173" t="s">
        <v>1314</v>
      </c>
      <c r="X40" s="218" t="s">
        <v>956</v>
      </c>
      <c r="Y40" s="158" t="s">
        <v>959</v>
      </c>
      <c r="Z40" s="158" t="s">
        <v>957</v>
      </c>
      <c r="AA40" s="83" t="s">
        <v>1315</v>
      </c>
      <c r="AB40" s="70" t="s">
        <v>947</v>
      </c>
      <c r="AC40" s="70" t="s">
        <v>607</v>
      </c>
      <c r="AD40" s="173">
        <v>0.29166666666666669</v>
      </c>
      <c r="AE40" s="83">
        <v>7671</v>
      </c>
      <c r="AF40" s="83">
        <v>9322</v>
      </c>
      <c r="AG40" s="83" t="s">
        <v>607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1316</v>
      </c>
      <c r="BK40" s="16" t="s">
        <v>1316</v>
      </c>
      <c r="BL40" s="15"/>
      <c r="BM40" s="14" t="s">
        <v>979</v>
      </c>
      <c r="BN40" s="14" t="s">
        <v>998</v>
      </c>
      <c r="BO40" s="165" t="s">
        <v>1071</v>
      </c>
      <c r="BP40" s="16" t="s">
        <v>1317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 hidden="1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809</v>
      </c>
      <c r="E41" s="318">
        <v>324</v>
      </c>
      <c r="F41" s="172" t="s">
        <v>713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1231</v>
      </c>
      <c r="W41" s="173" t="s">
        <v>1232</v>
      </c>
      <c r="X41" s="218" t="s">
        <v>956</v>
      </c>
      <c r="Y41" s="158" t="s">
        <v>959</v>
      </c>
      <c r="Z41" s="158" t="s">
        <v>952</v>
      </c>
      <c r="AA41" s="83">
        <v>1</v>
      </c>
      <c r="AB41" s="70" t="s">
        <v>947</v>
      </c>
      <c r="AC41" s="70" t="s">
        <v>942</v>
      </c>
      <c r="AD41" s="173">
        <v>0.29166666666666669</v>
      </c>
      <c r="AE41" s="83">
        <v>6236</v>
      </c>
      <c r="AF41" s="83">
        <v>6636</v>
      </c>
      <c r="AG41" s="83" t="s">
        <v>607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1318</v>
      </c>
      <c r="BK41" s="16" t="s">
        <v>1318</v>
      </c>
      <c r="BL41" s="15"/>
      <c r="BM41" s="14" t="s">
        <v>973</v>
      </c>
      <c r="BN41" s="14" t="s">
        <v>1004</v>
      </c>
      <c r="BO41" s="165" t="s">
        <v>1093</v>
      </c>
      <c r="BP41" s="16" t="s">
        <v>1318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 hidden="1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887</v>
      </c>
      <c r="E42" s="314">
        <v>326</v>
      </c>
      <c r="F42" s="172" t="s">
        <v>790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607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1231</v>
      </c>
      <c r="W42" s="173" t="s">
        <v>1232</v>
      </c>
      <c r="X42" s="218" t="s">
        <v>956</v>
      </c>
      <c r="Y42" s="158" t="s">
        <v>959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0.29166666666666669</v>
      </c>
      <c r="AE42" s="83">
        <v>6236</v>
      </c>
      <c r="AF42" s="83">
        <v>6636</v>
      </c>
      <c r="AG42" s="83" t="s">
        <v>607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1319</v>
      </c>
      <c r="BK42" s="16" t="s">
        <v>1319</v>
      </c>
      <c r="BL42" s="15"/>
      <c r="BM42" s="14" t="s">
        <v>983</v>
      </c>
      <c r="BN42" s="14" t="s">
        <v>1008</v>
      </c>
      <c r="BO42" s="165" t="s">
        <v>1008</v>
      </c>
      <c r="BP42" s="16" t="s">
        <v>1319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 hidden="1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748</v>
      </c>
      <c r="E43" s="318">
        <v>313</v>
      </c>
      <c r="F43" s="172" t="s">
        <v>609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1279</v>
      </c>
      <c r="N43" s="217" t="s">
        <v>1280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1272</v>
      </c>
      <c r="W43" s="173" t="s">
        <v>1223</v>
      </c>
      <c r="X43" s="218" t="s">
        <v>956</v>
      </c>
      <c r="Y43" s="158" t="s">
        <v>959</v>
      </c>
      <c r="Z43" s="158" t="s">
        <v>957</v>
      </c>
      <c r="AA43" s="83" t="s">
        <v>607</v>
      </c>
      <c r="AB43" s="70" t="s">
        <v>607</v>
      </c>
      <c r="AC43" s="70" t="s">
        <v>607</v>
      </c>
      <c r="AD43" s="173" t="s">
        <v>607</v>
      </c>
      <c r="AE43" s="83" t="s">
        <v>607</v>
      </c>
      <c r="AF43" s="83" t="s">
        <v>607</v>
      </c>
      <c r="AG43" s="83" t="s">
        <v>607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1320</v>
      </c>
      <c r="BK43" s="16" t="s">
        <v>1320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 hidden="1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844</v>
      </c>
      <c r="E44" s="314">
        <v>359</v>
      </c>
      <c r="F44" s="172" t="s">
        <v>751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1247</v>
      </c>
      <c r="W44" s="173" t="s">
        <v>1248</v>
      </c>
      <c r="X44" s="218" t="s">
        <v>956</v>
      </c>
      <c r="Y44" s="158" t="s">
        <v>959</v>
      </c>
      <c r="Z44" s="158" t="s">
        <v>952</v>
      </c>
      <c r="AA44" s="83">
        <v>1</v>
      </c>
      <c r="AB44" s="70" t="s">
        <v>947</v>
      </c>
      <c r="AC44" s="70" t="s">
        <v>607</v>
      </c>
      <c r="AD44" s="173">
        <v>0.29166666666666669</v>
      </c>
      <c r="AE44" s="83">
        <v>9406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1321</v>
      </c>
      <c r="BK44" s="16" t="s">
        <v>1321</v>
      </c>
      <c r="BL44" s="15"/>
      <c r="BM44" s="14" t="s">
        <v>981</v>
      </c>
      <c r="BN44" s="14" t="s">
        <v>981</v>
      </c>
      <c r="BO44" s="165" t="s">
        <v>981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 hidden="1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 hidden="1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835</v>
      </c>
      <c r="E46" s="314" t="s">
        <v>1300</v>
      </c>
      <c r="F46" s="172" t="s">
        <v>783</v>
      </c>
      <c r="G46" s="9" t="str">
        <f>IF(D46="","*",VLOOKUP(F46,BS_ATIVIDADE[#All],3,FALSE))</f>
        <v>PEDRA</v>
      </c>
      <c r="H46" s="173" t="s">
        <v>1322</v>
      </c>
      <c r="I46" s="173" t="s">
        <v>1322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1260</v>
      </c>
      <c r="W46" s="173" t="s">
        <v>1216</v>
      </c>
      <c r="X46" s="218" t="s">
        <v>951</v>
      </c>
      <c r="Y46" s="158" t="s">
        <v>950</v>
      </c>
      <c r="Z46" s="158" t="s">
        <v>952</v>
      </c>
      <c r="AA46" s="83" t="s">
        <v>1302</v>
      </c>
      <c r="AB46" s="70" t="s">
        <v>947</v>
      </c>
      <c r="AC46" s="70" t="s">
        <v>942</v>
      </c>
      <c r="AD46" s="173">
        <v>0.39583333333333331</v>
      </c>
      <c r="AE46" s="83">
        <v>9414</v>
      </c>
      <c r="AF46" s="83" t="s">
        <v>607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1323</v>
      </c>
      <c r="BK46" s="16" t="s">
        <v>1324</v>
      </c>
      <c r="BL46" s="15"/>
      <c r="BM46" s="14" t="s">
        <v>981</v>
      </c>
      <c r="BN46" s="14" t="s">
        <v>981</v>
      </c>
      <c r="BO46" s="165" t="s">
        <v>981</v>
      </c>
      <c r="BP46" s="16"/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729</v>
      </c>
      <c r="E47" s="314">
        <v>28</v>
      </c>
      <c r="F47" s="172" t="s">
        <v>681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607</v>
      </c>
      <c r="M47" s="204" t="s">
        <v>1325</v>
      </c>
      <c r="N47" s="204" t="s">
        <v>1326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1250</v>
      </c>
      <c r="W47" s="173" t="s">
        <v>1296</v>
      </c>
      <c r="X47" s="218" t="s">
        <v>956</v>
      </c>
      <c r="Y47" s="158" t="s">
        <v>959</v>
      </c>
      <c r="Z47" s="158" t="s">
        <v>952</v>
      </c>
      <c r="AA47" s="83" t="s">
        <v>607</v>
      </c>
      <c r="AB47" s="70" t="s">
        <v>947</v>
      </c>
      <c r="AC47" s="70" t="s">
        <v>942</v>
      </c>
      <c r="AD47" s="173" t="s">
        <v>607</v>
      </c>
      <c r="AE47" s="83" t="s">
        <v>607</v>
      </c>
      <c r="AF47" s="83" t="s">
        <v>607</v>
      </c>
      <c r="AG47" s="83" t="s">
        <v>607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1327</v>
      </c>
      <c r="BK47" s="16" t="s">
        <v>1328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 hidden="1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862</v>
      </c>
      <c r="E48" s="314">
        <v>16</v>
      </c>
      <c r="F48" s="172" t="s">
        <v>790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607</v>
      </c>
      <c r="J48" s="217">
        <v>74</v>
      </c>
      <c r="K48" s="217">
        <v>436</v>
      </c>
      <c r="L48" s="83" t="s">
        <v>607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1260</v>
      </c>
      <c r="W48" s="173" t="s">
        <v>1223</v>
      </c>
      <c r="X48" s="218" t="s">
        <v>956</v>
      </c>
      <c r="Y48" s="158" t="s">
        <v>959</v>
      </c>
      <c r="Z48" s="158" t="s">
        <v>957</v>
      </c>
      <c r="AA48" s="83" t="s">
        <v>607</v>
      </c>
      <c r="AB48" s="70" t="s">
        <v>607</v>
      </c>
      <c r="AC48" s="70" t="s">
        <v>607</v>
      </c>
      <c r="AD48" s="173" t="s">
        <v>607</v>
      </c>
      <c r="AE48" s="83" t="s">
        <v>607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1329</v>
      </c>
      <c r="BK48" s="16" t="s">
        <v>1330</v>
      </c>
      <c r="BL48" s="15"/>
      <c r="BM48" s="14" t="s">
        <v>981</v>
      </c>
      <c r="BN48" s="14" t="s">
        <v>981</v>
      </c>
      <c r="BO48" s="165" t="s">
        <v>981</v>
      </c>
      <c r="BP48" s="16" t="s">
        <v>607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 hidden="1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825</v>
      </c>
      <c r="E49" s="314"/>
      <c r="F49" s="172" t="s">
        <v>697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1263</v>
      </c>
      <c r="W49" s="173" t="s">
        <v>1264</v>
      </c>
      <c r="X49" s="218" t="s">
        <v>951</v>
      </c>
      <c r="Y49" s="158" t="s">
        <v>959</v>
      </c>
      <c r="Z49" s="158" t="s">
        <v>952</v>
      </c>
      <c r="AA49" s="83">
        <v>1</v>
      </c>
      <c r="AB49" s="70" t="s">
        <v>947</v>
      </c>
      <c r="AC49" s="70" t="s">
        <v>607</v>
      </c>
      <c r="AD49" s="173">
        <v>0.29166666666666669</v>
      </c>
      <c r="AE49" s="83">
        <v>6202</v>
      </c>
      <c r="AF49" s="83">
        <v>6203</v>
      </c>
      <c r="AG49" s="83" t="s">
        <v>607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1331</v>
      </c>
      <c r="BK49" s="16" t="s">
        <v>1332</v>
      </c>
      <c r="BL49" s="15"/>
      <c r="BM49" s="14" t="s">
        <v>981</v>
      </c>
      <c r="BN49" s="14" t="s">
        <v>981</v>
      </c>
      <c r="BO49" s="165" t="s">
        <v>981</v>
      </c>
      <c r="BP49" s="16" t="s">
        <v>607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 hidden="1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884</v>
      </c>
      <c r="E50" s="314">
        <v>396</v>
      </c>
      <c r="F50" s="172" t="s">
        <v>790</v>
      </c>
      <c r="G50" s="9" t="str">
        <f>IF(D50="","*",VLOOKUP(F50,BS_ATIVIDADE[#All],3,FALSE))</f>
        <v>SOLDA</v>
      </c>
      <c r="H50" s="173" t="s">
        <v>607</v>
      </c>
      <c r="I50" s="173" t="s">
        <v>607</v>
      </c>
      <c r="J50" s="217">
        <v>74</v>
      </c>
      <c r="K50" s="217">
        <v>399.8</v>
      </c>
      <c r="L50" s="83" t="s">
        <v>607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1222</v>
      </c>
      <c r="W50" s="173" t="s">
        <v>1333</v>
      </c>
      <c r="X50" s="218" t="s">
        <v>956</v>
      </c>
      <c r="Y50" s="158" t="s">
        <v>959</v>
      </c>
      <c r="Z50" s="158" t="s">
        <v>952</v>
      </c>
      <c r="AA50" s="83" t="s">
        <v>607</v>
      </c>
      <c r="AB50" s="70" t="s">
        <v>607</v>
      </c>
      <c r="AC50" s="70" t="s">
        <v>607</v>
      </c>
      <c r="AD50" s="173" t="s">
        <v>607</v>
      </c>
      <c r="AE50" s="83" t="s">
        <v>607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1334</v>
      </c>
      <c r="BK50" s="16" t="s">
        <v>1335</v>
      </c>
      <c r="BL50" s="15"/>
      <c r="BM50" s="14" t="s">
        <v>969</v>
      </c>
      <c r="BN50" s="14" t="s">
        <v>992</v>
      </c>
      <c r="BO50" s="165" t="s">
        <v>1078</v>
      </c>
      <c r="BP50" s="16" t="s">
        <v>1335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 hidden="1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826</v>
      </c>
      <c r="E51" s="318">
        <v>274</v>
      </c>
      <c r="F51" s="172" t="s">
        <v>700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1313</v>
      </c>
      <c r="W51" s="173" t="s">
        <v>1314</v>
      </c>
      <c r="X51" s="218" t="s">
        <v>956</v>
      </c>
      <c r="Y51" s="158" t="s">
        <v>959</v>
      </c>
      <c r="Z51" s="158" t="s">
        <v>957</v>
      </c>
      <c r="AA51" s="83" t="s">
        <v>1315</v>
      </c>
      <c r="AB51" s="70" t="s">
        <v>947</v>
      </c>
      <c r="AC51" s="70" t="s">
        <v>607</v>
      </c>
      <c r="AD51" s="173">
        <v>0.29166666666666669</v>
      </c>
      <c r="AE51" s="83">
        <v>7671</v>
      </c>
      <c r="AF51" s="83">
        <v>9322</v>
      </c>
      <c r="AG51" s="83" t="s">
        <v>607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1336</v>
      </c>
      <c r="BK51" s="16" t="s">
        <v>1337</v>
      </c>
      <c r="BL51" s="15"/>
      <c r="BM51" s="14" t="s">
        <v>987</v>
      </c>
      <c r="BN51" s="14" t="s">
        <v>987</v>
      </c>
      <c r="BO51" s="165" t="s">
        <v>987</v>
      </c>
      <c r="BP51" s="16" t="s">
        <v>1337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 hidden="1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809</v>
      </c>
      <c r="E52" s="318">
        <v>324</v>
      </c>
      <c r="F52" s="172" t="s">
        <v>713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1231</v>
      </c>
      <c r="W52" s="173" t="s">
        <v>1232</v>
      </c>
      <c r="X52" s="218" t="s">
        <v>956</v>
      </c>
      <c r="Y52" s="158" t="s">
        <v>959</v>
      </c>
      <c r="Z52" s="158" t="s">
        <v>952</v>
      </c>
      <c r="AA52" s="83">
        <v>1</v>
      </c>
      <c r="AB52" s="70" t="s">
        <v>947</v>
      </c>
      <c r="AC52" s="70" t="s">
        <v>942</v>
      </c>
      <c r="AD52" s="173">
        <v>0.29166666666666669</v>
      </c>
      <c r="AE52" s="83">
        <v>6236</v>
      </c>
      <c r="AF52" s="83">
        <v>6636</v>
      </c>
      <c r="AG52" s="83" t="s">
        <v>607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1338</v>
      </c>
      <c r="BK52" s="16" t="s">
        <v>1339</v>
      </c>
      <c r="BL52" s="15"/>
      <c r="BM52" s="14" t="s">
        <v>973</v>
      </c>
      <c r="BN52" s="14" t="s">
        <v>994</v>
      </c>
      <c r="BO52" s="165" t="s">
        <v>1102</v>
      </c>
      <c r="BP52" s="16" t="s">
        <v>1339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 hidden="1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887</v>
      </c>
      <c r="E53" s="314">
        <v>326</v>
      </c>
      <c r="F53" s="172" t="s">
        <v>790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607</v>
      </c>
      <c r="J53" s="217">
        <v>74</v>
      </c>
      <c r="K53" s="217">
        <v>11.7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1313</v>
      </c>
      <c r="W53" s="173" t="s">
        <v>1340</v>
      </c>
      <c r="X53" s="218" t="s">
        <v>956</v>
      </c>
      <c r="Y53" s="158" t="s">
        <v>959</v>
      </c>
      <c r="Z53" s="158" t="s">
        <v>961</v>
      </c>
      <c r="AA53" s="83">
        <v>1</v>
      </c>
      <c r="AB53" s="70" t="s">
        <v>947</v>
      </c>
      <c r="AC53" s="70" t="s">
        <v>942</v>
      </c>
      <c r="AD53" s="173">
        <v>0.29166666666666669</v>
      </c>
      <c r="AE53" s="83">
        <v>6236</v>
      </c>
      <c r="AF53" s="83">
        <v>6636</v>
      </c>
      <c r="AG53" s="83" t="s">
        <v>607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1341</v>
      </c>
      <c r="BK53" s="16" t="s">
        <v>1342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776</v>
      </c>
      <c r="E54" s="318">
        <v>313</v>
      </c>
      <c r="F54" s="172" t="s">
        <v>739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1343</v>
      </c>
      <c r="W54" s="173" t="s">
        <v>1232</v>
      </c>
      <c r="X54" s="218" t="s">
        <v>956</v>
      </c>
      <c r="Y54" s="158"/>
      <c r="Z54" s="158" t="s">
        <v>952</v>
      </c>
      <c r="AA54" s="83">
        <v>1</v>
      </c>
      <c r="AB54" s="70" t="s">
        <v>947</v>
      </c>
      <c r="AC54" s="70" t="s">
        <v>942</v>
      </c>
      <c r="AD54" s="173">
        <v>0.29166666666666669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1344</v>
      </c>
      <c r="BK54" s="16" t="s">
        <v>1345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 hidden="1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748</v>
      </c>
      <c r="E55" s="318">
        <v>313</v>
      </c>
      <c r="F55" s="172" t="s">
        <v>609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1279</v>
      </c>
      <c r="N55" s="217" t="s">
        <v>1280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1272</v>
      </c>
      <c r="W55" s="173" t="s">
        <v>1223</v>
      </c>
      <c r="X55" s="218" t="s">
        <v>956</v>
      </c>
      <c r="Y55" s="158" t="s">
        <v>959</v>
      </c>
      <c r="Z55" s="158" t="s">
        <v>952</v>
      </c>
      <c r="AA55" s="83" t="s">
        <v>607</v>
      </c>
      <c r="AB55" s="70" t="s">
        <v>607</v>
      </c>
      <c r="AC55" s="70" t="s">
        <v>607</v>
      </c>
      <c r="AD55" s="17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1346</v>
      </c>
      <c r="BK55" s="16" t="s">
        <v>1347</v>
      </c>
      <c r="BL55" s="15"/>
      <c r="BM55" s="14" t="s">
        <v>973</v>
      </c>
      <c r="BN55" s="14" t="s">
        <v>994</v>
      </c>
      <c r="BO55" s="165" t="s">
        <v>1113</v>
      </c>
      <c r="BP55" s="16" t="s">
        <v>1348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 hidden="1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1349</v>
      </c>
      <c r="E56" s="314">
        <v>67</v>
      </c>
      <c r="F56" s="172" t="s">
        <v>621</v>
      </c>
      <c r="G56" s="9" t="str">
        <f>IF(D56="","*",VLOOKUP(F56,BS_ATIVIDADE[#All],3,FALSE))</f>
        <v>OUTROS</v>
      </c>
      <c r="H56" s="173" t="s">
        <v>518</v>
      </c>
      <c r="I56" s="173" t="s">
        <v>1350</v>
      </c>
      <c r="J56" s="217">
        <v>78</v>
      </c>
      <c r="K56" s="217">
        <v>336</v>
      </c>
      <c r="L56" s="83" t="s">
        <v>607</v>
      </c>
      <c r="M56" s="217" t="s">
        <v>1351</v>
      </c>
      <c r="N56" s="217" t="s">
        <v>1352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1353</v>
      </c>
      <c r="W56" s="321" t="s">
        <v>1354</v>
      </c>
      <c r="X56" s="218" t="s">
        <v>956</v>
      </c>
      <c r="Y56" s="158" t="s">
        <v>959</v>
      </c>
      <c r="Z56" s="158" t="s">
        <v>957</v>
      </c>
      <c r="AA56" s="83" t="s">
        <v>607</v>
      </c>
      <c r="AB56" s="70" t="s">
        <v>947</v>
      </c>
      <c r="AC56" s="70" t="s">
        <v>942</v>
      </c>
      <c r="AD56" s="173">
        <v>0.58333333333333337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1355</v>
      </c>
      <c r="BK56" s="16" t="s">
        <v>1356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835</v>
      </c>
      <c r="E59" s="314">
        <v>54</v>
      </c>
      <c r="F59" s="172" t="s">
        <v>781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1250</v>
      </c>
      <c r="W59" s="173" t="s">
        <v>1357</v>
      </c>
      <c r="X59" s="218" t="s">
        <v>956</v>
      </c>
      <c r="Y59" s="158" t="s">
        <v>959</v>
      </c>
      <c r="Z59" s="158" t="s">
        <v>952</v>
      </c>
      <c r="AA59" s="83" t="s">
        <v>1358</v>
      </c>
      <c r="AB59" s="70" t="s">
        <v>947</v>
      </c>
      <c r="AC59" s="70" t="s">
        <v>942</v>
      </c>
      <c r="AD59" s="173">
        <v>0.35416666666666669</v>
      </c>
      <c r="AE59" s="83">
        <v>9214</v>
      </c>
      <c r="AF59" s="83">
        <v>7632</v>
      </c>
      <c r="AG59" s="83" t="s">
        <v>607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1359</v>
      </c>
      <c r="BK59" s="16" t="s">
        <v>1359</v>
      </c>
      <c r="BL59" s="15"/>
      <c r="BM59" s="14" t="s">
        <v>981</v>
      </c>
      <c r="BN59" s="14" t="s">
        <v>981</v>
      </c>
      <c r="BO59" s="165" t="s">
        <v>981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878</v>
      </c>
      <c r="E60" s="314">
        <v>55</v>
      </c>
      <c r="F60" s="172" t="s">
        <v>797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607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1360</v>
      </c>
      <c r="W60" s="173" t="s">
        <v>1361</v>
      </c>
      <c r="X60" s="218" t="s">
        <v>956</v>
      </c>
      <c r="Y60" s="158" t="s">
        <v>959</v>
      </c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1362</v>
      </c>
      <c r="BK60" s="16" t="s">
        <v>1362</v>
      </c>
      <c r="BL60" s="15"/>
      <c r="BM60" s="14" t="s">
        <v>981</v>
      </c>
      <c r="BN60" s="14" t="s">
        <v>981</v>
      </c>
      <c r="BO60" s="165" t="s">
        <v>981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 hidden="1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862</v>
      </c>
      <c r="E61" s="314">
        <v>56</v>
      </c>
      <c r="F61" s="172" t="s">
        <v>790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607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1219</v>
      </c>
      <c r="W61" s="173" t="s">
        <v>1363</v>
      </c>
      <c r="X61" s="218" t="s">
        <v>956</v>
      </c>
      <c r="Y61" s="158" t="s">
        <v>959</v>
      </c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1364</v>
      </c>
      <c r="BK61" s="16" t="s">
        <v>1364</v>
      </c>
      <c r="BL61" s="15"/>
      <c r="BM61" s="14" t="s">
        <v>983</v>
      </c>
      <c r="BN61" s="14" t="s">
        <v>1008</v>
      </c>
      <c r="BO61" s="165" t="s">
        <v>1008</v>
      </c>
      <c r="BP61" s="16" t="s">
        <v>1364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 hidden="1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884</v>
      </c>
      <c r="E62" s="314">
        <v>396</v>
      </c>
      <c r="F62" s="172" t="s">
        <v>790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607</v>
      </c>
      <c r="J62" s="217">
        <v>74</v>
      </c>
      <c r="K62" s="217">
        <v>406.1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1234</v>
      </c>
      <c r="W62" s="173" t="s">
        <v>1363</v>
      </c>
      <c r="X62" s="218" t="s">
        <v>956</v>
      </c>
      <c r="Y62" s="158" t="s">
        <v>959</v>
      </c>
      <c r="Z62" s="158" t="s">
        <v>961</v>
      </c>
      <c r="AA62" s="83" t="s">
        <v>607</v>
      </c>
      <c r="AB62" s="70" t="s">
        <v>607</v>
      </c>
      <c r="AC62" s="70" t="s">
        <v>607</v>
      </c>
      <c r="AD62" s="173" t="s">
        <v>607</v>
      </c>
      <c r="AE62" s="83" t="s">
        <v>607</v>
      </c>
      <c r="AF62" s="83" t="s">
        <v>607</v>
      </c>
      <c r="AG62" s="83" t="s">
        <v>607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1365</v>
      </c>
      <c r="BK62" s="16" t="s">
        <v>1365</v>
      </c>
      <c r="BL62" s="15"/>
      <c r="BM62" s="14" t="s">
        <v>981</v>
      </c>
      <c r="BN62" s="14" t="s">
        <v>981</v>
      </c>
      <c r="BO62" s="165" t="s">
        <v>981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 hidden="1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825</v>
      </c>
      <c r="E63" s="314">
        <v>396</v>
      </c>
      <c r="F63" s="172" t="s">
        <v>697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1366</v>
      </c>
      <c r="W63" s="173" t="s">
        <v>1367</v>
      </c>
      <c r="X63" s="218" t="s">
        <v>951</v>
      </c>
      <c r="Y63" s="158" t="s">
        <v>950</v>
      </c>
      <c r="Z63" s="158" t="s">
        <v>952</v>
      </c>
      <c r="AA63" s="83">
        <v>1</v>
      </c>
      <c r="AB63" s="70" t="s">
        <v>947</v>
      </c>
      <c r="AC63" s="70" t="s">
        <v>942</v>
      </c>
      <c r="AD63" s="173">
        <v>0.3125</v>
      </c>
      <c r="AE63" s="83">
        <v>6202</v>
      </c>
      <c r="AF63" s="83">
        <v>6203</v>
      </c>
      <c r="AG63" s="83" t="s">
        <v>607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1368</v>
      </c>
      <c r="BK63" s="16" t="s">
        <v>1369</v>
      </c>
      <c r="BL63" s="15"/>
      <c r="BM63" s="14" t="s">
        <v>976</v>
      </c>
      <c r="BN63" s="14" t="s">
        <v>997</v>
      </c>
      <c r="BO63" s="165" t="s">
        <v>1108</v>
      </c>
      <c r="BP63" s="16" t="s">
        <v>1369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 hidden="1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853</v>
      </c>
      <c r="E64" s="314">
        <v>59</v>
      </c>
      <c r="F64" s="172" t="s">
        <v>760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607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1370</v>
      </c>
      <c r="W64" s="173" t="s">
        <v>1371</v>
      </c>
      <c r="X64" s="218" t="s">
        <v>956</v>
      </c>
      <c r="Y64" s="158" t="s">
        <v>959</v>
      </c>
      <c r="Z64" s="158" t="s">
        <v>963</v>
      </c>
      <c r="AA64" s="83" t="s">
        <v>607</v>
      </c>
      <c r="AB64" s="70" t="s">
        <v>607</v>
      </c>
      <c r="AC64" s="70" t="s">
        <v>607</v>
      </c>
      <c r="AD64" s="173" t="s">
        <v>607</v>
      </c>
      <c r="AE64" s="83" t="s">
        <v>607</v>
      </c>
      <c r="AF64" s="83" t="s">
        <v>607</v>
      </c>
      <c r="AG64" s="83" t="s">
        <v>607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1372</v>
      </c>
      <c r="BK64" s="16" t="s">
        <v>1372</v>
      </c>
      <c r="BL64" s="15"/>
      <c r="BM64" s="14" t="s">
        <v>981</v>
      </c>
      <c r="BN64" s="14" t="s">
        <v>981</v>
      </c>
      <c r="BO64" s="165" t="s">
        <v>981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 hidden="1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826</v>
      </c>
      <c r="E65" s="318">
        <v>274</v>
      </c>
      <c r="F65" s="172" t="s">
        <v>700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1313</v>
      </c>
      <c r="W65" s="173" t="s">
        <v>1314</v>
      </c>
      <c r="X65" s="218" t="s">
        <v>951</v>
      </c>
      <c r="Y65" s="158" t="s">
        <v>950</v>
      </c>
      <c r="Z65" s="158" t="s">
        <v>952</v>
      </c>
      <c r="AA65" s="83" t="s">
        <v>1315</v>
      </c>
      <c r="AB65" s="70" t="s">
        <v>947</v>
      </c>
      <c r="AC65" s="70" t="s">
        <v>942</v>
      </c>
      <c r="AD65" s="173">
        <v>0.29166666666666669</v>
      </c>
      <c r="AE65" s="83">
        <v>7671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1373</v>
      </c>
      <c r="BK65" s="16" t="s">
        <v>1373</v>
      </c>
      <c r="BL65" s="15"/>
      <c r="BM65" s="14" t="s">
        <v>981</v>
      </c>
      <c r="BN65" s="14" t="s">
        <v>981</v>
      </c>
      <c r="BO65" s="165" t="s">
        <v>981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 hidden="1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809</v>
      </c>
      <c r="E66" s="314">
        <v>61</v>
      </c>
      <c r="F66" s="172" t="s">
        <v>713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1231</v>
      </c>
      <c r="W66" s="173" t="s">
        <v>1374</v>
      </c>
      <c r="X66" s="218" t="s">
        <v>962</v>
      </c>
      <c r="Y66" s="158" t="s">
        <v>959</v>
      </c>
      <c r="Z66" s="158" t="s">
        <v>957</v>
      </c>
      <c r="AA66" s="83">
        <v>1</v>
      </c>
      <c r="AB66" s="70" t="s">
        <v>947</v>
      </c>
      <c r="AC66" s="70" t="s">
        <v>942</v>
      </c>
      <c r="AD66" s="173">
        <v>0.39583333333333331</v>
      </c>
      <c r="AE66" s="83">
        <v>6236</v>
      </c>
      <c r="AF66" s="83">
        <v>6636</v>
      </c>
      <c r="AG66" s="83" t="s">
        <v>607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1375</v>
      </c>
      <c r="BK66" s="16" t="s">
        <v>1375</v>
      </c>
      <c r="BL66" s="15"/>
      <c r="BM66" s="14" t="s">
        <v>973</v>
      </c>
      <c r="BN66" s="14" t="s">
        <v>1004</v>
      </c>
      <c r="BO66" s="165" t="s">
        <v>1062</v>
      </c>
      <c r="BP66" s="16" t="s">
        <v>1375</v>
      </c>
      <c r="BQ66" s="12" t="str">
        <f t="shared" si="2"/>
        <v>Produção</v>
      </c>
      <c r="BR66" s="18">
        <f t="shared" si="3"/>
        <v>1</v>
      </c>
      <c r="BS66" s="18">
        <f t="shared" si="4"/>
        <v>0.17857142857142858</v>
      </c>
      <c r="BT66" s="225" t="str">
        <f t="shared" si="5"/>
        <v>MecanizaçãoAtivos</v>
      </c>
    </row>
    <row r="67" spans="1:72" hidden="1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887</v>
      </c>
      <c r="E67" s="314">
        <v>62</v>
      </c>
      <c r="F67" s="172" t="s">
        <v>790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607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1376</v>
      </c>
      <c r="W67" s="173" t="s">
        <v>1363</v>
      </c>
      <c r="X67" s="218" t="s">
        <v>956</v>
      </c>
      <c r="Y67" s="158" t="s">
        <v>959</v>
      </c>
      <c r="Z67" s="158" t="s">
        <v>961</v>
      </c>
      <c r="AA67" s="83" t="s">
        <v>607</v>
      </c>
      <c r="AB67" s="70" t="s">
        <v>607</v>
      </c>
      <c r="AC67" s="70" t="s">
        <v>607</v>
      </c>
      <c r="AD67" s="173" t="s">
        <v>607</v>
      </c>
      <c r="AE67" s="83" t="s">
        <v>607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1377</v>
      </c>
      <c r="BK67" s="16" t="s">
        <v>1378</v>
      </c>
      <c r="BL67" s="15"/>
      <c r="BM67" s="14" t="s">
        <v>981</v>
      </c>
      <c r="BN67" s="14" t="s">
        <v>981</v>
      </c>
      <c r="BO67" s="165" t="s">
        <v>981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 hidden="1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858</v>
      </c>
      <c r="E68" s="314">
        <v>63</v>
      </c>
      <c r="F68" s="172" t="s">
        <v>797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607</v>
      </c>
      <c r="J68" s="217">
        <v>74</v>
      </c>
      <c r="K68" s="217">
        <v>11.7</v>
      </c>
      <c r="L68" s="217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1313</v>
      </c>
      <c r="W68" s="173" t="s">
        <v>1379</v>
      </c>
      <c r="X68" s="218" t="s">
        <v>956</v>
      </c>
      <c r="Y68" s="158" t="s">
        <v>959</v>
      </c>
      <c r="Z68" s="158" t="s">
        <v>963</v>
      </c>
      <c r="AA68" s="83" t="s">
        <v>607</v>
      </c>
      <c r="AB68" s="70" t="s">
        <v>607</v>
      </c>
      <c r="AC68" s="70" t="s">
        <v>607</v>
      </c>
      <c r="AD68" s="173" t="s">
        <v>607</v>
      </c>
      <c r="AE68" s="83" t="s">
        <v>607</v>
      </c>
      <c r="AF68" s="83" t="s">
        <v>607</v>
      </c>
      <c r="AG68" s="83" t="s">
        <v>607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1380</v>
      </c>
      <c r="BK68" s="16" t="s">
        <v>1380</v>
      </c>
      <c r="BL68" s="15"/>
      <c r="BM68" s="14" t="s">
        <v>981</v>
      </c>
      <c r="BN68" s="14" t="s">
        <v>981</v>
      </c>
      <c r="BO68" s="165" t="s">
        <v>981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 hidden="1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748</v>
      </c>
      <c r="E69" s="318">
        <v>313</v>
      </c>
      <c r="F69" s="172" t="s">
        <v>609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1279</v>
      </c>
      <c r="N69" s="217" t="s">
        <v>1280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1272</v>
      </c>
      <c r="W69" s="173" t="s">
        <v>1381</v>
      </c>
      <c r="X69" s="218" t="s">
        <v>956</v>
      </c>
      <c r="Y69" s="158" t="s">
        <v>959</v>
      </c>
      <c r="Z69" s="158" t="s">
        <v>952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1382</v>
      </c>
      <c r="BK69" s="16" t="s">
        <v>1382</v>
      </c>
      <c r="BL69" s="15"/>
      <c r="BM69" s="14" t="s">
        <v>977</v>
      </c>
      <c r="BN69" s="14" t="s">
        <v>998</v>
      </c>
      <c r="BO69" s="165" t="s">
        <v>1069</v>
      </c>
      <c r="BP69" s="16" t="s">
        <v>1382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 hidden="1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776</v>
      </c>
      <c r="E70" s="315">
        <v>65</v>
      </c>
      <c r="F70" s="172" t="s">
        <v>739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1343</v>
      </c>
      <c r="W70" s="173" t="s">
        <v>1374</v>
      </c>
      <c r="X70" s="218" t="s">
        <v>956</v>
      </c>
      <c r="Y70" s="158" t="s">
        <v>959</v>
      </c>
      <c r="Z70" s="158" t="s">
        <v>952</v>
      </c>
      <c r="AA70" s="83">
        <v>1</v>
      </c>
      <c r="AB70" s="70" t="s">
        <v>947</v>
      </c>
      <c r="AC70" s="70" t="s">
        <v>942</v>
      </c>
      <c r="AD70" s="173">
        <v>0.3125</v>
      </c>
      <c r="AE70" s="83">
        <v>6242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0.48958333333333331</v>
      </c>
      <c r="AT70" s="242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1383</v>
      </c>
      <c r="BK70" s="16" t="s">
        <v>1383</v>
      </c>
      <c r="BL70" s="15"/>
      <c r="BM70" s="14" t="s">
        <v>981</v>
      </c>
      <c r="BN70" s="14" t="s">
        <v>981</v>
      </c>
      <c r="BO70" s="165" t="s">
        <v>981</v>
      </c>
      <c r="BP70" s="16"/>
      <c r="BQ70" s="12" t="str">
        <f t="shared" si="2"/>
        <v>Aderente</v>
      </c>
      <c r="BR70" s="18">
        <f t="shared" si="3"/>
        <v>0.99999999999999978</v>
      </c>
      <c r="BS70" s="18">
        <f t="shared" si="4"/>
        <v>1.35</v>
      </c>
      <c r="BT70" s="225" t="str">
        <f t="shared" si="5"/>
        <v>OKOK</v>
      </c>
    </row>
    <row r="71" spans="1:72" hidden="1">
      <c r="A71" s="50" t="str">
        <f t="shared" ref="A71:A100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715</v>
      </c>
      <c r="E71" s="314">
        <v>66</v>
      </c>
      <c r="F71" s="172" t="s">
        <v>797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1384</v>
      </c>
      <c r="W71" s="173" t="s">
        <v>1361</v>
      </c>
      <c r="X71" s="218" t="s">
        <v>956</v>
      </c>
      <c r="Y71" s="158" t="s">
        <v>959</v>
      </c>
      <c r="Z71" s="158" t="s">
        <v>957</v>
      </c>
      <c r="AA71" s="83">
        <v>1</v>
      </c>
      <c r="AB71" s="70" t="s">
        <v>947</v>
      </c>
      <c r="AC71" s="70" t="s">
        <v>942</v>
      </c>
      <c r="AD71" s="173">
        <v>0.3125</v>
      </c>
      <c r="AE71" s="83" t="s">
        <v>607</v>
      </c>
      <c r="AF71" s="83" t="s">
        <v>607</v>
      </c>
      <c r="AG71" s="83" t="s">
        <v>607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1385</v>
      </c>
      <c r="BK71" s="16" t="s">
        <v>1385</v>
      </c>
      <c r="BL71" s="15"/>
      <c r="BM71" s="14" t="s">
        <v>981</v>
      </c>
      <c r="BN71" s="14" t="s">
        <v>981</v>
      </c>
      <c r="BO71" s="165" t="s">
        <v>981</v>
      </c>
      <c r="BP71" s="16"/>
      <c r="BQ71" s="12" t="str">
        <f t="shared" ref="BQ71:BQ100" si="7">IF(AND(BR71&lt;1,BS71&lt;1),"Produção e Intervalo",IF(BR71&lt;1,"Intervalo",IF(BS71&lt;1,"Produção","Aderente")))</f>
        <v>Aderente</v>
      </c>
      <c r="BR71" s="18">
        <f t="shared" ref="BR71:BR100" si="8">IF(OR(B71="",F71=""),"*",AY71/P71)</f>
        <v>0.99999999999999978</v>
      </c>
      <c r="BS71" s="18">
        <f t="shared" ref="BS71:BS100" si="9">IF(OR(B71="",F71=""),"*",BA71/Q71)</f>
        <v>1</v>
      </c>
      <c r="BT71" s="225" t="str">
        <f t="shared" ref="BT71:BT100" si="10">IF(BN71="","",SUBSTITUTE(BM71," ","")&amp;SUBSTITUTE(BN71," ",""))</f>
        <v>OKOK</v>
      </c>
    </row>
    <row r="72" spans="1:72" hidden="1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674</v>
      </c>
      <c r="E72" s="314">
        <v>66</v>
      </c>
      <c r="F72" s="172" t="s">
        <v>790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607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1384</v>
      </c>
      <c r="W72" s="173" t="s">
        <v>1363</v>
      </c>
      <c r="X72" s="218" t="s">
        <v>956</v>
      </c>
      <c r="Y72" s="158" t="s">
        <v>959</v>
      </c>
      <c r="Z72" s="158" t="s">
        <v>952</v>
      </c>
      <c r="AA72" s="83">
        <v>1</v>
      </c>
      <c r="AB72" s="70" t="s">
        <v>947</v>
      </c>
      <c r="AC72" s="70" t="s">
        <v>942</v>
      </c>
      <c r="AD72" s="173">
        <v>0.3125</v>
      </c>
      <c r="AE72" s="83" t="s">
        <v>607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1386</v>
      </c>
      <c r="BK72" s="16" t="s">
        <v>1386</v>
      </c>
      <c r="BL72" s="15"/>
      <c r="BM72" s="14" t="s">
        <v>981</v>
      </c>
      <c r="BN72" s="14" t="s">
        <v>981</v>
      </c>
      <c r="BO72" s="165" t="s">
        <v>981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 hidden="1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940</v>
      </c>
      <c r="E73" s="314">
        <v>68</v>
      </c>
      <c r="F73" s="172" t="s">
        <v>797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607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1384</v>
      </c>
      <c r="W73" s="173" t="s">
        <v>1361</v>
      </c>
      <c r="X73" s="218" t="s">
        <v>956</v>
      </c>
      <c r="Y73" s="158" t="s">
        <v>959</v>
      </c>
      <c r="Z73" s="158" t="s">
        <v>961</v>
      </c>
      <c r="AA73" s="83" t="s">
        <v>607</v>
      </c>
      <c r="AB73" s="70" t="s">
        <v>607</v>
      </c>
      <c r="AC73" s="70" t="s">
        <v>607</v>
      </c>
      <c r="AD73" s="173" t="s">
        <v>607</v>
      </c>
      <c r="AE73" s="83" t="s">
        <v>607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1387</v>
      </c>
      <c r="BK73" s="16" t="s">
        <v>1387</v>
      </c>
      <c r="BL73" s="15"/>
      <c r="BM73" s="14" t="s">
        <v>981</v>
      </c>
      <c r="BN73" s="14" t="s">
        <v>981</v>
      </c>
      <c r="BO73" s="165" t="s">
        <v>981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 hidden="1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688</v>
      </c>
      <c r="E74" s="314">
        <v>69</v>
      </c>
      <c r="F74" s="172" t="s">
        <v>681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1388</v>
      </c>
      <c r="W74" s="173" t="s">
        <v>1389</v>
      </c>
      <c r="X74" s="218" t="s">
        <v>956</v>
      </c>
      <c r="Y74" s="158" t="s">
        <v>959</v>
      </c>
      <c r="Z74" s="158" t="s">
        <v>952</v>
      </c>
      <c r="AA74" s="83">
        <v>1</v>
      </c>
      <c r="AB74" s="70" t="s">
        <v>947</v>
      </c>
      <c r="AC74" s="70" t="s">
        <v>942</v>
      </c>
      <c r="AD74" s="173">
        <v>0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1390</v>
      </c>
      <c r="BK74" s="16" t="s">
        <v>1390</v>
      </c>
      <c r="BL74" s="15"/>
      <c r="BM74" s="14" t="s">
        <v>981</v>
      </c>
      <c r="BN74" s="14" t="s">
        <v>981</v>
      </c>
      <c r="BO74" s="165" t="s">
        <v>981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 hidden="1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1268</v>
      </c>
      <c r="E75" s="314">
        <v>70</v>
      </c>
      <c r="F75" s="172" t="s">
        <v>596</v>
      </c>
      <c r="G75" s="9" t="str">
        <f>IF(D75="","*",VLOOKUP(F75,BS_ATIVIDADE[#All],3,FALSE))</f>
        <v>OUTROS</v>
      </c>
      <c r="H75" s="173" t="s">
        <v>607</v>
      </c>
      <c r="I75" s="173" t="s">
        <v>607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1391</v>
      </c>
      <c r="W75" s="173" t="s">
        <v>1392</v>
      </c>
      <c r="X75" s="218" t="s">
        <v>951</v>
      </c>
      <c r="Y75" s="158"/>
      <c r="Z75" s="158" t="s">
        <v>952</v>
      </c>
      <c r="AA75" s="83" t="s">
        <v>607</v>
      </c>
      <c r="AB75" s="70" t="s">
        <v>607</v>
      </c>
      <c r="AC75" s="70" t="s">
        <v>607</v>
      </c>
      <c r="AD75" s="173" t="s">
        <v>607</v>
      </c>
      <c r="AE75" s="83" t="s">
        <v>607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 hidden="1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>
      <c r="A77" s="50" t="str">
        <f t="shared" si="6"/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835</v>
      </c>
      <c r="E77" s="314">
        <v>54</v>
      </c>
      <c r="F77" s="172" t="s">
        <v>783</v>
      </c>
      <c r="G77" s="9" t="str">
        <f>IF(D77="","*",VLOOKUP(F77,BS_ATIVIDADE[#All],3,FALSE))</f>
        <v>PEDRA</v>
      </c>
      <c r="H77" s="173" t="s">
        <v>1322</v>
      </c>
      <c r="I77" s="173" t="s">
        <v>1256</v>
      </c>
      <c r="J77" s="217">
        <v>98</v>
      </c>
      <c r="K77" s="217">
        <v>529</v>
      </c>
      <c r="L77" s="83">
        <v>528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7" t="s">
        <v>595</v>
      </c>
      <c r="O77" s="173">
        <v>0.375</v>
      </c>
      <c r="P77" s="173">
        <v>8.3333333333333329E-2</v>
      </c>
      <c r="Q77" s="83">
        <v>15</v>
      </c>
      <c r="R77" s="10" t="str">
        <f>IFERROR(_xlfn.XLOOKUP(F77, BS_ATIVIDADE[ATIVIDADE],BS_ATIVIDADE[UNIDADE] ), "*")</f>
        <v>VAGÕES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8" t="s">
        <v>1260</v>
      </c>
      <c r="W77" s="173" t="s">
        <v>1216</v>
      </c>
      <c r="X77" s="218" t="s">
        <v>956</v>
      </c>
      <c r="Y77" s="158" t="s">
        <v>959</v>
      </c>
      <c r="Z77" s="158" t="s">
        <v>952</v>
      </c>
      <c r="AA77" s="83" t="s">
        <v>1302</v>
      </c>
      <c r="AB77" s="70" t="s">
        <v>947</v>
      </c>
      <c r="AC77" s="70" t="s">
        <v>942</v>
      </c>
      <c r="AD77" s="173">
        <v>0.39583333333333331</v>
      </c>
      <c r="AE77" s="83">
        <v>9414</v>
      </c>
      <c r="AF77" s="83" t="s">
        <v>607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8" t="str">
        <f>IF(BS_CONTROLE[[#This Row],[Local - Partida]]=0, "-", BS_CONTROLE[[#This Row],[Local - Partida]])</f>
        <v>TAG2</v>
      </c>
      <c r="AL77" s="278" t="str">
        <f>IF(BS_CONTROLE[[#This Row],[Local - Encerramento]]=0, "-", BS_CONTROLE[[#This Row],[Local - Encerramento]])</f>
        <v>TAG</v>
      </c>
      <c r="AM77" s="278" t="str">
        <f>IF(BS_CONTROLE[[#This Row],[Entre - Estações]]=0, "-", BS_CONTROLE[[#This Row],[Entre - Estações]])</f>
        <v>TGR-TBE</v>
      </c>
      <c r="AN77" s="278" t="str">
        <f>IF(BS_CONTROLE[[#This Row],[SB]]=0, "-", BS_CONTROLE[[#This Row],[SB]])</f>
        <v>TGR2</v>
      </c>
      <c r="AO77" s="279">
        <f>IF(BS_CONTROLE[[#This Row],[SUB]]=0, "-", BS_CONTROLE[[#This Row],[SUB]])</f>
        <v>98</v>
      </c>
      <c r="AP77" s="280">
        <f>IF(BS_CONTROLE[[#This Row],[KM - Inicio]]=0, "-", BS_CONTROLE[[#This Row],[KM - Inicio]])</f>
        <v>529</v>
      </c>
      <c r="AQ77" s="280">
        <f>IF(BS_CONTROLE[[#This Row],[KM - Fim]]=0, "-", BS_CONTROLE[[#This Row],[KM - Fim]])</f>
        <v>528</v>
      </c>
      <c r="AR77" s="242">
        <v>0.38819444444444445</v>
      </c>
      <c r="AS77" s="242"/>
      <c r="AT77" s="242"/>
      <c r="AU77" s="38"/>
      <c r="AV77" s="38"/>
      <c r="AW77" s="38"/>
      <c r="AX77" s="38"/>
      <c r="AY77" s="313">
        <f>IF(D77="","*",IFERROR(IF(ISODD(COUNT(AS77:AX77)),"ERRO",SUM((AT77-AS77),(AV77-AU77),(AX77-AW77))),"ERRO"))</f>
        <v>0</v>
      </c>
      <c r="AZ77" s="13"/>
      <c r="BA77" s="71"/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81" t="str">
        <f>IF(BS_CONTROLE[[#This Row],[Responsavel pelo boletim]]=0, "-", BS_CONTROLE[[#This Row],[Responsavel pelo boletim]])</f>
        <v xml:space="preserve">elton </v>
      </c>
      <c r="BG77" s="15"/>
      <c r="BH77" s="16">
        <v>1</v>
      </c>
      <c r="BI77" s="16"/>
      <c r="BJ77" s="16" t="s">
        <v>1393</v>
      </c>
      <c r="BK77" s="16"/>
      <c r="BL77" s="15"/>
      <c r="BM77" s="14"/>
      <c r="BN77" s="14"/>
      <c r="BO77" s="165"/>
      <c r="BP77" s="16"/>
      <c r="BQ77" s="12" t="str">
        <f t="shared" si="7"/>
        <v>Produção e Intervalo</v>
      </c>
      <c r="BR77" s="18">
        <f t="shared" si="8"/>
        <v>0</v>
      </c>
      <c r="BS77" s="18">
        <f t="shared" si="9"/>
        <v>0</v>
      </c>
      <c r="BT77" s="225" t="str">
        <f t="shared" si="10"/>
        <v/>
      </c>
    </row>
    <row r="78" spans="1:72">
      <c r="A78" s="50" t="str">
        <f t="shared" si="6"/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862</v>
      </c>
      <c r="E78" s="314">
        <v>56</v>
      </c>
      <c r="F78" s="172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607</v>
      </c>
      <c r="J78" s="217">
        <v>74</v>
      </c>
      <c r="K78" s="217">
        <v>446</v>
      </c>
      <c r="L78" s="217">
        <v>445.7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1219</v>
      </c>
      <c r="W78" s="173" t="s">
        <v>1363</v>
      </c>
      <c r="X78" s="218" t="s">
        <v>956</v>
      </c>
      <c r="Y78" s="158" t="s">
        <v>959</v>
      </c>
      <c r="Z78" s="158" t="s">
        <v>957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440TVL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TPC-TVL</v>
      </c>
      <c r="AN78" s="278" t="str">
        <f>IF(BS_CONTROLE[[#This Row],[SB]]=0, "-", BS_CONTROLE[[#This Row],[SB]])</f>
        <v>440TVL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446</v>
      </c>
      <c r="AQ78" s="280">
        <f>IF(BS_CONTROLE[[#This Row],[KM - Fim]]=0, "-", BS_CONTROLE[[#This Row],[KM - Fim]])</f>
        <v>445.7</v>
      </c>
      <c r="AR78" s="242">
        <v>0.34722222222222221</v>
      </c>
      <c r="AS78" s="242">
        <v>0.35416666666666669</v>
      </c>
      <c r="AT78" s="242">
        <v>0.4375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8.3333333333333315E-2</v>
      </c>
      <c r="AZ78" s="13"/>
      <c r="BA78" s="71"/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1394</v>
      </c>
      <c r="BK78" s="16"/>
      <c r="BL78" s="15"/>
      <c r="BM78" s="14"/>
      <c r="BN78" s="14"/>
      <c r="BO78" s="165"/>
      <c r="BP78" s="16"/>
      <c r="BQ78" s="12" t="str">
        <f t="shared" si="7"/>
        <v>Produção</v>
      </c>
      <c r="BR78" s="18">
        <f t="shared" si="8"/>
        <v>1.333333333333333</v>
      </c>
      <c r="BS78" s="18">
        <f t="shared" si="9"/>
        <v>0</v>
      </c>
      <c r="BT78" s="225" t="str">
        <f t="shared" si="10"/>
        <v/>
      </c>
    </row>
    <row r="79" spans="1:72">
      <c r="A79" s="50" t="str">
        <f t="shared" si="6"/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825</v>
      </c>
      <c r="E79" s="314">
        <v>396</v>
      </c>
      <c r="F79" s="172" t="s">
        <v>697</v>
      </c>
      <c r="G79" s="9" t="str">
        <f>IF(D79="","*",VLOOKUP(F79,BS_ATIVIDADE[#All],3,FALSE))</f>
        <v>MECANIZAÇÃO - DOL</v>
      </c>
      <c r="H79" s="204" t="s">
        <v>570</v>
      </c>
      <c r="I79" s="204" t="s">
        <v>570</v>
      </c>
      <c r="J79" s="217">
        <v>74</v>
      </c>
      <c r="K79" s="217">
        <v>412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1231</v>
      </c>
      <c r="W79" s="173" t="s">
        <v>1374</v>
      </c>
      <c r="X79" s="218" t="s">
        <v>956</v>
      </c>
      <c r="Y79" s="158" t="s">
        <v>959</v>
      </c>
      <c r="Z79" s="158" t="s">
        <v>957</v>
      </c>
      <c r="AA79" s="83">
        <v>1</v>
      </c>
      <c r="AB79" s="70" t="s">
        <v>947</v>
      </c>
      <c r="AC79" s="70" t="s">
        <v>942</v>
      </c>
      <c r="AD79" s="173">
        <v>0.39583333333333331</v>
      </c>
      <c r="AE79" s="83">
        <v>6236</v>
      </c>
      <c r="AF79" s="83">
        <v>6636</v>
      </c>
      <c r="AG79" s="83" t="s">
        <v>607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8" t="str">
        <f>IF(BS_CONTROLE[[#This Row],[Local - Partida]]=0, "-", BS_CONTROLE[[#This Row],[Local - Partida]])</f>
        <v>TOM2</v>
      </c>
      <c r="AL79" s="278" t="str">
        <f>IF(BS_CONTROLE[[#This Row],[Local - Encerramento]]=0, "-", BS_CONTROLE[[#This Row],[Local - Encerramento]])</f>
        <v>TOM2</v>
      </c>
      <c r="AM79" s="278" t="str">
        <f>IF(BS_CONTROLE[[#This Row],[Entre - Estações]]=0, "-", BS_CONTROLE[[#This Row],[Entre - Estações]])</f>
        <v>TOM-TPC</v>
      </c>
      <c r="AN79" s="278" t="str">
        <f>IF(BS_CONTROLE[[#This Row],[SB]]=0, "-", BS_CONTROLE[[#This Row],[SB]])</f>
        <v>TOM416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412</v>
      </c>
      <c r="AQ79" s="280" t="str">
        <f>IF(BS_CONTROLE[[#This Row],[KM - Fim]]=0, "-", BS_CONTROLE[[#This Row],[KM - Fim]])</f>
        <v>-</v>
      </c>
      <c r="AR79" s="242">
        <v>0.31944444444444442</v>
      </c>
      <c r="AS79" s="242"/>
      <c r="AT79" s="242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Saulo</v>
      </c>
      <c r="BG79" s="15"/>
      <c r="BH79" s="16">
        <v>1</v>
      </c>
      <c r="BI79" s="16"/>
      <c r="BJ79" s="16" t="s">
        <v>1395</v>
      </c>
      <c r="BK79" s="16"/>
      <c r="BL79" s="15"/>
      <c r="BM79" s="14"/>
      <c r="BN79" s="14"/>
      <c r="BO79" s="165"/>
      <c r="BP79" s="16"/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/>
      </c>
    </row>
    <row r="80" spans="1:72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884</v>
      </c>
      <c r="E80" s="314">
        <v>396</v>
      </c>
      <c r="F80" s="172" t="s">
        <v>790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607</v>
      </c>
      <c r="J80" s="217">
        <v>74</v>
      </c>
      <c r="K80" s="217">
        <v>446</v>
      </c>
      <c r="L80" s="217">
        <v>445.7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1234</v>
      </c>
      <c r="W80" s="173" t="s">
        <v>1363</v>
      </c>
      <c r="X80" s="218" t="s">
        <v>956</v>
      </c>
      <c r="Y80" s="158" t="s">
        <v>959</v>
      </c>
      <c r="Z80" s="158" t="s">
        <v>961</v>
      </c>
      <c r="AA80" s="83" t="s">
        <v>607</v>
      </c>
      <c r="AB80" s="70" t="s">
        <v>607</v>
      </c>
      <c r="AC80" s="70" t="s">
        <v>607</v>
      </c>
      <c r="AD80" s="173" t="s">
        <v>607</v>
      </c>
      <c r="AE80" s="83" t="s">
        <v>607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440TVL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TPC-TVL</v>
      </c>
      <c r="AN80" s="278" t="str">
        <f>IF(BS_CONTROLE[[#This Row],[SB]]=0, "-", BS_CONTROLE[[#This Row],[SB]])</f>
        <v>440TVL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446</v>
      </c>
      <c r="AQ80" s="280">
        <f>IF(BS_CONTROLE[[#This Row],[KM - Fim]]=0, "-", BS_CONTROLE[[#This Row],[KM - Fim]])</f>
        <v>445.7</v>
      </c>
      <c r="AR80" s="242">
        <v>0.34722222222222221</v>
      </c>
      <c r="AS80" s="242">
        <v>0.35416666666666669</v>
      </c>
      <c r="AT80" s="242">
        <v>0.4375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8.3333333333333315E-2</v>
      </c>
      <c r="AZ80" s="13"/>
      <c r="BA80" s="71"/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1394</v>
      </c>
      <c r="BK80" s="16"/>
      <c r="BL80" s="15"/>
      <c r="BM80" s="14"/>
      <c r="BN80" s="14"/>
      <c r="BO80" s="165"/>
      <c r="BP80" s="16"/>
      <c r="BQ80" s="12" t="str">
        <f t="shared" si="7"/>
        <v>Produção</v>
      </c>
      <c r="BR80" s="18">
        <f t="shared" si="8"/>
        <v>1.333333333333333</v>
      </c>
      <c r="BS80" s="18">
        <f t="shared" si="9"/>
        <v>0</v>
      </c>
      <c r="BT80" s="225" t="str">
        <f t="shared" si="10"/>
        <v/>
      </c>
    </row>
    <row r="81" spans="1:72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853</v>
      </c>
      <c r="E81" s="314">
        <v>59</v>
      </c>
      <c r="F81" s="172" t="s">
        <v>760</v>
      </c>
      <c r="G81" s="9" t="str">
        <f>IF(D81="","*",VLOOKUP(F81,BS_ATIVIDADE[#All],3,FALSE))</f>
        <v>ALÍVIO</v>
      </c>
      <c r="H81" s="173" t="s">
        <v>607</v>
      </c>
      <c r="I81" s="173" t="s">
        <v>607</v>
      </c>
      <c r="J81" s="217">
        <v>74</v>
      </c>
      <c r="K81" s="217">
        <v>293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1370</v>
      </c>
      <c r="W81" s="173" t="s">
        <v>1371</v>
      </c>
      <c r="X81" s="218" t="s">
        <v>956</v>
      </c>
      <c r="Y81" s="158" t="s">
        <v>959</v>
      </c>
      <c r="Z81" s="158" t="s">
        <v>963</v>
      </c>
      <c r="AA81" s="83" t="s">
        <v>607</v>
      </c>
      <c r="AB81" s="70" t="s">
        <v>607</v>
      </c>
      <c r="AC81" s="70" t="s">
        <v>607</v>
      </c>
      <c r="AD81" s="173" t="s">
        <v>607</v>
      </c>
      <c r="AE81" s="83" t="s">
        <v>607</v>
      </c>
      <c r="AF81" s="83" t="s">
        <v>607</v>
      </c>
      <c r="AG81" s="83" t="s">
        <v>607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>
        <v>0.35416666666666669</v>
      </c>
      <c r="AS81" s="242"/>
      <c r="AT81" s="242"/>
      <c r="AU81" s="38"/>
      <c r="AV81" s="38"/>
      <c r="AW81" s="38"/>
      <c r="AX81" s="38"/>
      <c r="AY81" s="313">
        <f>IF(D81="","*",IFERROR(IF(ISODD(COUNT(AS81:AX81)),"ERRO",SUM((AT81-AS81),(AV81-AU81),(AX81-AW81))),"ERRO"))</f>
        <v>0</v>
      </c>
      <c r="AZ81" s="13"/>
      <c r="BA81" s="71"/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>
        <v>1</v>
      </c>
      <c r="BI81" s="16"/>
      <c r="BJ81" s="16" t="s">
        <v>1396</v>
      </c>
      <c r="BK81" s="16"/>
      <c r="BL81" s="15"/>
      <c r="BM81" s="14"/>
      <c r="BN81" s="14"/>
      <c r="BO81" s="165"/>
      <c r="BP81" s="16"/>
      <c r="BQ81" s="12" t="str">
        <f t="shared" si="7"/>
        <v>Produção e Intervalo</v>
      </c>
      <c r="BR81" s="18">
        <f t="shared" si="8"/>
        <v>0</v>
      </c>
      <c r="BS81" s="18">
        <f t="shared" si="9"/>
        <v>0</v>
      </c>
      <c r="BT81" s="225" t="str">
        <f t="shared" si="10"/>
        <v/>
      </c>
    </row>
    <row r="82" spans="1:72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809</v>
      </c>
      <c r="E82" s="314">
        <v>61</v>
      </c>
      <c r="F82" s="172" t="s">
        <v>713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1231</v>
      </c>
      <c r="W82" s="173" t="s">
        <v>1374</v>
      </c>
      <c r="X82" s="218" t="s">
        <v>956</v>
      </c>
      <c r="Y82" s="158" t="s">
        <v>959</v>
      </c>
      <c r="Z82" s="158" t="s">
        <v>957</v>
      </c>
      <c r="AA82" s="83">
        <v>1</v>
      </c>
      <c r="AB82" s="70" t="s">
        <v>947</v>
      </c>
      <c r="AC82" s="70" t="s">
        <v>942</v>
      </c>
      <c r="AD82" s="173">
        <v>0.39583333333333331</v>
      </c>
      <c r="AE82" s="83">
        <v>6236</v>
      </c>
      <c r="AF82" s="83">
        <v>6636</v>
      </c>
      <c r="AG82" s="83" t="s">
        <v>607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>
        <v>0.37916666666666665</v>
      </c>
      <c r="AS82" s="242"/>
      <c r="AT82" s="242"/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/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>
        <v>1</v>
      </c>
      <c r="BI82" s="16"/>
      <c r="BJ82" s="16" t="s">
        <v>1397</v>
      </c>
      <c r="BK82" s="16"/>
      <c r="BL82" s="15"/>
      <c r="BM82" s="14"/>
      <c r="BN82" s="14"/>
      <c r="BO82" s="165"/>
      <c r="BP82" s="16"/>
      <c r="BQ82" s="12" t="str">
        <f t="shared" si="7"/>
        <v>Produção e Intervalo</v>
      </c>
      <c r="BR82" s="18">
        <f t="shared" si="8"/>
        <v>0</v>
      </c>
      <c r="BS82" s="18">
        <f t="shared" si="9"/>
        <v>0</v>
      </c>
      <c r="BT82" s="225" t="str">
        <f t="shared" si="10"/>
        <v/>
      </c>
    </row>
    <row r="83" spans="1:72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887</v>
      </c>
      <c r="E83" s="314">
        <v>62</v>
      </c>
      <c r="F83" s="172" t="s">
        <v>790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607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1376</v>
      </c>
      <c r="W83" s="173" t="s">
        <v>1363</v>
      </c>
      <c r="X83" s="218" t="s">
        <v>956</v>
      </c>
      <c r="Y83" s="158" t="s">
        <v>959</v>
      </c>
      <c r="Z83" s="158" t="s">
        <v>961</v>
      </c>
      <c r="AA83" s="83" t="s">
        <v>607</v>
      </c>
      <c r="AB83" s="70" t="s">
        <v>607</v>
      </c>
      <c r="AC83" s="70" t="s">
        <v>607</v>
      </c>
      <c r="AD83" s="173" t="s">
        <v>607</v>
      </c>
      <c r="AE83" s="83" t="s">
        <v>607</v>
      </c>
      <c r="AF83" s="83" t="s">
        <v>607</v>
      </c>
      <c r="AG83" s="83" t="s">
        <v>607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>
        <v>0.34930555555555554</v>
      </c>
      <c r="AS83" s="242">
        <v>0.35416666666666669</v>
      </c>
      <c r="AT83" s="242">
        <v>0.4375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8.3333333333333315E-2</v>
      </c>
      <c r="AZ83" s="13"/>
      <c r="BA83" s="71"/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1398</v>
      </c>
      <c r="BK83" s="16"/>
      <c r="BL83" s="15"/>
      <c r="BM83" s="14"/>
      <c r="BN83" s="14"/>
      <c r="BO83" s="165"/>
      <c r="BP83" s="16"/>
      <c r="BQ83" s="12" t="str">
        <f t="shared" si="7"/>
        <v>Produção</v>
      </c>
      <c r="BR83" s="18">
        <f t="shared" si="8"/>
        <v>1.333333333333333</v>
      </c>
      <c r="BS83" s="18">
        <f t="shared" si="9"/>
        <v>0</v>
      </c>
      <c r="BT83" s="225" t="str">
        <f t="shared" si="10"/>
        <v/>
      </c>
    </row>
    <row r="84" spans="1:72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748</v>
      </c>
      <c r="E84" s="318">
        <v>313</v>
      </c>
      <c r="F84" s="172" t="s">
        <v>609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1279</v>
      </c>
      <c r="N84" s="217" t="s">
        <v>1280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1272</v>
      </c>
      <c r="W84" s="173" t="s">
        <v>1381</v>
      </c>
      <c r="X84" s="218" t="s">
        <v>956</v>
      </c>
      <c r="Y84" s="158" t="s">
        <v>959</v>
      </c>
      <c r="Z84" s="158" t="s">
        <v>952</v>
      </c>
      <c r="AA84" s="83" t="s">
        <v>607</v>
      </c>
      <c r="AB84" s="70" t="s">
        <v>607</v>
      </c>
      <c r="AC84" s="70" t="s">
        <v>607</v>
      </c>
      <c r="AD84" s="173" t="s">
        <v>607</v>
      </c>
      <c r="AE84" s="83" t="s">
        <v>607</v>
      </c>
      <c r="AF84" s="83" t="s">
        <v>607</v>
      </c>
      <c r="AG84" s="83" t="s">
        <v>607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>
        <v>0.37777777777777777</v>
      </c>
      <c r="AS84" s="242"/>
      <c r="AT84" s="242"/>
      <c r="AU84" s="38"/>
      <c r="AV84" s="38"/>
      <c r="AW84" s="38"/>
      <c r="AX84" s="38"/>
      <c r="AY84" s="313">
        <f>IF(D84="","*",IFERROR(IF(ISODD(COUNT(AS84:AX84)),"ERRO",SUM((AT84-AS84),(AV84-AU84),(AX84-AW84))),"ERRO"))</f>
        <v>0</v>
      </c>
      <c r="AZ84" s="13"/>
      <c r="BA84" s="71"/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>
        <v>1</v>
      </c>
      <c r="BI84" s="16"/>
      <c r="BJ84" s="16"/>
      <c r="BK84" s="16"/>
      <c r="BL84" s="15"/>
      <c r="BM84" s="14"/>
      <c r="BN84" s="14"/>
      <c r="BO84" s="165"/>
      <c r="BP84" s="16"/>
      <c r="BQ84" s="12" t="str">
        <f t="shared" si="7"/>
        <v>Produção e Intervalo</v>
      </c>
      <c r="BR84" s="18">
        <f t="shared" si="8"/>
        <v>0</v>
      </c>
      <c r="BS84" s="18">
        <f t="shared" si="9"/>
        <v>0</v>
      </c>
      <c r="BT84" s="225" t="str">
        <f t="shared" si="10"/>
        <v/>
      </c>
    </row>
    <row r="85" spans="1:72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776</v>
      </c>
      <c r="E85" s="315">
        <v>65</v>
      </c>
      <c r="F85" s="172" t="s">
        <v>739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310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1343</v>
      </c>
      <c r="W85" s="173" t="s">
        <v>1374</v>
      </c>
      <c r="X85" s="218" t="s">
        <v>956</v>
      </c>
      <c r="Y85" s="158" t="s">
        <v>959</v>
      </c>
      <c r="Z85" s="158" t="s">
        <v>952</v>
      </c>
      <c r="AA85" s="83">
        <v>1</v>
      </c>
      <c r="AB85" s="70" t="s">
        <v>947</v>
      </c>
      <c r="AC85" s="70" t="s">
        <v>942</v>
      </c>
      <c r="AD85" s="173">
        <v>0.3125</v>
      </c>
      <c r="AE85" s="83">
        <v>6242</v>
      </c>
      <c r="AF85" s="83" t="s">
        <v>607</v>
      </c>
      <c r="AG85" s="83" t="s">
        <v>607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310</v>
      </c>
      <c r="AR85" s="242"/>
      <c r="AS85" s="242"/>
      <c r="AT85" s="242"/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/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/>
      <c r="BI85" s="16"/>
      <c r="BJ85" s="16"/>
      <c r="BK85" s="16"/>
      <c r="BL85" s="15"/>
      <c r="BM85" s="14"/>
      <c r="BN85" s="14"/>
      <c r="BO85" s="165"/>
      <c r="BP85" s="16"/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/>
      </c>
    </row>
    <row r="86" spans="1:72" hidden="1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 hidden="1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809</v>
      </c>
      <c r="E87" s="314">
        <v>61</v>
      </c>
      <c r="F87" s="172" t="s">
        <v>713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6.25E-2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1231</v>
      </c>
      <c r="W87" s="173" t="s">
        <v>1374</v>
      </c>
      <c r="X87" s="218" t="s">
        <v>956</v>
      </c>
      <c r="Y87" s="158"/>
      <c r="Z87" s="158" t="s">
        <v>957</v>
      </c>
      <c r="AA87" s="83">
        <v>1</v>
      </c>
      <c r="AB87" s="70" t="s">
        <v>947</v>
      </c>
      <c r="AC87" s="70" t="s">
        <v>942</v>
      </c>
      <c r="AD87" s="173">
        <v>0.39583333333333331</v>
      </c>
      <c r="AE87" s="83">
        <v>6236</v>
      </c>
      <c r="AF87" s="83">
        <v>6636</v>
      </c>
      <c r="AG87" s="83" t="s">
        <v>607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/>
      <c r="AS87" s="242"/>
      <c r="AT87" s="242"/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/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/>
      <c r="BI87" s="16"/>
      <c r="BJ87" s="16"/>
      <c r="BK87" s="16"/>
      <c r="BL87" s="15"/>
      <c r="BM87" s="14"/>
      <c r="BN87" s="14"/>
      <c r="BO87" s="165"/>
      <c r="BP87" s="16"/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/>
      </c>
    </row>
    <row r="88" spans="1:72" hidden="1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776</v>
      </c>
      <c r="E88" s="315">
        <v>65</v>
      </c>
      <c r="F88" s="172" t="s">
        <v>739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310</v>
      </c>
      <c r="L88" s="83">
        <v>311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1343</v>
      </c>
      <c r="W88" s="173" t="s">
        <v>1374</v>
      </c>
      <c r="X88" s="218" t="s">
        <v>956</v>
      </c>
      <c r="Y88" s="158"/>
      <c r="Z88" s="158" t="s">
        <v>952</v>
      </c>
      <c r="AA88" s="83">
        <v>1</v>
      </c>
      <c r="AB88" s="70" t="s">
        <v>947</v>
      </c>
      <c r="AC88" s="70" t="s">
        <v>942</v>
      </c>
      <c r="AD88" s="173">
        <v>0.3125</v>
      </c>
      <c r="AE88" s="83">
        <v>6242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310</v>
      </c>
      <c r="AQ88" s="280">
        <f>IF(BS_CONTROLE[[#This Row],[KM - Fim]]=0, "-", BS_CONTROLE[[#This Row],[KM - Fim]])</f>
        <v>311</v>
      </c>
      <c r="AR88" s="242"/>
      <c r="AS88" s="242"/>
      <c r="AT88" s="242"/>
      <c r="AU88" s="38"/>
      <c r="AV88" s="38"/>
      <c r="AW88" s="38"/>
      <c r="AX88" s="38"/>
      <c r="AY88" s="313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/>
      <c r="BI88" s="16"/>
      <c r="BJ88" s="16"/>
      <c r="BK88" s="16"/>
      <c r="BL88" s="15"/>
      <c r="BM88" s="14"/>
      <c r="BN88" s="14"/>
      <c r="BO88" s="165"/>
      <c r="BP88" s="16"/>
      <c r="BQ88" s="12" t="str">
        <f t="shared" si="7"/>
        <v>Produção e Intervalo</v>
      </c>
      <c r="BR88" s="18">
        <f t="shared" si="8"/>
        <v>0</v>
      </c>
      <c r="BS88" s="18">
        <f t="shared" si="9"/>
        <v>0</v>
      </c>
      <c r="BT88" s="225" t="str">
        <f t="shared" si="10"/>
        <v/>
      </c>
    </row>
    <row r="89" spans="1:72" hidden="1">
      <c r="A89" s="50" t="str">
        <f t="shared" si="6"/>
        <v/>
      </c>
      <c r="B89" s="171"/>
      <c r="C89" s="8" t="str">
        <f>IF(BS_CONTROLE[[#This Row],[DATA]]="","",WEEKNUM(BS_CONTROLE[[#This Row],[DATA]]))</f>
        <v/>
      </c>
      <c r="D89" s="51"/>
      <c r="E89" s="314">
        <v>84</v>
      </c>
      <c r="F89" s="172"/>
      <c r="G89" s="9" t="str">
        <f>IF(D89="","*",VLOOKUP(F89,BS_ATIVIDADE[#All],3,FALSE))</f>
        <v>*</v>
      </c>
      <c r="H89" s="173"/>
      <c r="I89" s="173"/>
      <c r="J89" s="217"/>
      <c r="K89" s="217"/>
      <c r="L89" s="83" t="s">
        <v>607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3"/>
      <c r="P89" s="173"/>
      <c r="Q89" s="83"/>
      <c r="R89" s="10" t="str">
        <f>IFERROR(_xlfn.XLOOKUP(F89, BS_ATIVIDADE[ATIVIDADE],BS_ATIVIDADE[UNIDADE] ), "*")</f>
        <v>*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BASE_MAPA!$D$2:$D$359, BASE_MAPA!$I$2:$I$359), "ERRO")</f>
        <v>ERRO</v>
      </c>
      <c r="V89" s="198"/>
      <c r="W89" s="173"/>
      <c r="X89" s="218"/>
      <c r="Y89" s="158"/>
      <c r="Z89" s="158"/>
      <c r="AA89" s="83"/>
      <c r="AB89" s="70"/>
      <c r="AC89" s="70"/>
      <c r="AD89" s="173"/>
      <c r="AE89" s="83"/>
      <c r="AF89" s="83"/>
      <c r="AG89" s="83"/>
      <c r="AH89" s="48"/>
      <c r="AI89" s="142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8" t="str">
        <f>IF(BS_CONTROLE[[#This Row],[Local - Partida]]=0, "-", BS_CONTROLE[[#This Row],[Local - Partida]])</f>
        <v>-</v>
      </c>
      <c r="AL89" s="278" t="str">
        <f>IF(BS_CONTROLE[[#This Row],[Local - Encerramento]]=0, "-", BS_CONTROLE[[#This Row],[Local - Encerramento]])</f>
        <v>-</v>
      </c>
      <c r="AM89" s="278" t="str">
        <f>IF(BS_CONTROLE[[#This Row],[Entre - Estações]]=0, "-", BS_CONTROLE[[#This Row],[Entre - Estações]])</f>
        <v>-</v>
      </c>
      <c r="AN89" s="278" t="str">
        <f>IF(BS_CONTROLE[[#This Row],[SB]]=0, "-", BS_CONTROLE[[#This Row],[SB]])</f>
        <v>-</v>
      </c>
      <c r="AO89" s="279" t="str">
        <f>IF(BS_CONTROLE[[#This Row],[SUB]]=0, "-", BS_CONTROLE[[#This Row],[SUB]])</f>
        <v>-</v>
      </c>
      <c r="AP89" s="280" t="str">
        <f>IF(BS_CONTROLE[[#This Row],[KM - Inicio]]=0, "-", BS_CONTROLE[[#This Row],[KM - Inicio]])</f>
        <v>-</v>
      </c>
      <c r="AQ89" s="280" t="str">
        <f>IF(BS_CONTROLE[[#This Row],[KM - Fim]]=0, "-", BS_CONTROLE[[#This Row],[KM - Fim]])</f>
        <v>-</v>
      </c>
      <c r="AR89" s="242"/>
      <c r="AS89" s="242"/>
      <c r="AT89" s="242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BASE_MAPA!$D$2:$D$359, BASE_MAPA!$I$2:$I$359), "ERRO")</f>
        <v>ERRO</v>
      </c>
      <c r="BF89" s="281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5"/>
      <c r="BP89" s="16"/>
      <c r="BQ89" s="12" t="str">
        <f t="shared" si="7"/>
        <v>Aderente</v>
      </c>
      <c r="BR89" s="18" t="str">
        <f t="shared" si="8"/>
        <v>*</v>
      </c>
      <c r="BS89" s="18" t="str">
        <f t="shared" si="9"/>
        <v>*</v>
      </c>
      <c r="BT89" s="225" t="str">
        <f t="shared" si="10"/>
        <v/>
      </c>
    </row>
    <row r="90" spans="1:72" hidden="1">
      <c r="A90" s="50" t="str">
        <f t="shared" si="6"/>
        <v>W7045999</v>
      </c>
      <c r="B90" s="171">
        <v>45999</v>
      </c>
      <c r="C90" s="8">
        <f>IF(BS_CONTROLE[[#This Row],[DATA]]="","",WEEKNUM(BS_CONTROLE[[#This Row],[DATA]]))</f>
        <v>50</v>
      </c>
      <c r="D90" s="51" t="s">
        <v>835</v>
      </c>
      <c r="E90" s="314">
        <v>54</v>
      </c>
      <c r="F90" s="172" t="s">
        <v>781</v>
      </c>
      <c r="G90" s="9" t="str">
        <f>IF(D90="","*",VLOOKUP(F90,BS_ATIVIDADE[#All],3,FALSE))</f>
        <v>OUTROS</v>
      </c>
      <c r="H90" s="173" t="s">
        <v>595</v>
      </c>
      <c r="I90" s="173" t="s">
        <v>595</v>
      </c>
      <c r="J90" s="217">
        <v>98</v>
      </c>
      <c r="K90" s="217">
        <v>501.5</v>
      </c>
      <c r="L90" s="83" t="s">
        <v>607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0" s="204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0" s="173">
        <v>0.39583333333333331</v>
      </c>
      <c r="P90" s="173">
        <v>4.1666666666666664E-2</v>
      </c>
      <c r="Q90" s="83">
        <v>16</v>
      </c>
      <c r="R90" s="10" t="str">
        <f>IFERROR(_xlfn.XLOOKUP(F90, BS_ATIVIDADE[ATIVIDADE],BS_ATIVIDADE[UNIDADE] ), "*")</f>
        <v>VAGÕES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BASE_MAPA!$D$2:$D$359, BASE_MAPA!$I$2:$I$359), "ERRO")</f>
        <v>ALTO ARAGUAIA - RONDONOPOLIS</v>
      </c>
      <c r="V90" s="198" t="s">
        <v>1250</v>
      </c>
      <c r="W90" s="173" t="s">
        <v>1399</v>
      </c>
      <c r="X90" s="218" t="s">
        <v>956</v>
      </c>
      <c r="Y90" s="158"/>
      <c r="Z90" s="158" t="s">
        <v>952</v>
      </c>
      <c r="AA90" s="83" t="s">
        <v>1358</v>
      </c>
      <c r="AB90" s="70" t="s">
        <v>947</v>
      </c>
      <c r="AC90" s="70" t="s">
        <v>942</v>
      </c>
      <c r="AD90" s="173">
        <v>0.35416666666666669</v>
      </c>
      <c r="AE90" s="83">
        <v>9214</v>
      </c>
      <c r="AF90" s="83">
        <v>7632</v>
      </c>
      <c r="AG90" s="83" t="s">
        <v>607</v>
      </c>
      <c r="AH90" s="48"/>
      <c r="AI90" s="142" t="str">
        <f>IF(BS_CONTROLE[[#This Row],[Atividade]]=0, "-", BS_CONTROLE[[#This Row],[Atividade]])</f>
        <v>PDM - PEDRA - CARGA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TGR2</v>
      </c>
      <c r="AL90" s="278" t="str">
        <f>IF(BS_CONTROLE[[#This Row],[Local - Encerramento]]=0, "-", BS_CONTROLE[[#This Row],[Local - Encerramento]])</f>
        <v>TGR2</v>
      </c>
      <c r="AM90" s="278" t="str">
        <f>IF(BS_CONTROLE[[#This Row],[Entre - Estações]]=0, "-", BS_CONTROLE[[#This Row],[Entre - Estações]])</f>
        <v>TGR-TBE</v>
      </c>
      <c r="AN90" s="278" t="str">
        <f>IF(BS_CONTROLE[[#This Row],[SB]]=0, "-", BS_CONTROLE[[#This Row],[SB]])</f>
        <v>TGR512</v>
      </c>
      <c r="AO90" s="279">
        <f>IF(BS_CONTROLE[[#This Row],[SUB]]=0, "-", BS_CONTROLE[[#This Row],[SUB]])</f>
        <v>98</v>
      </c>
      <c r="AP90" s="280">
        <f>IF(BS_CONTROLE[[#This Row],[KM - Inicio]]=0, "-", BS_CONTROLE[[#This Row],[KM - Inicio]])</f>
        <v>501.5</v>
      </c>
      <c r="AQ90" s="280" t="str">
        <f>IF(BS_CONTROLE[[#This Row],[KM - Fim]]=0, "-", BS_CONTROLE[[#This Row],[KM - Fim]])</f>
        <v>-</v>
      </c>
      <c r="AR90" s="242"/>
      <c r="AS90" s="242"/>
      <c r="AT90" s="242"/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/>
      <c r="BB90" s="10" t="str">
        <f>IFERROR(_xlfn.XLOOKUP(AI90, BS_ATIVIDADE[ATIVIDADE],BS_ATIVIDADE[UNIDADE] ), "*")</f>
        <v>VAGÕES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BASE_MAPA!$D$2:$D$359, BASE_MAPA!$I$2:$I$359), "ERRO")</f>
        <v>ALTO ARAGUAIA - RONDONOPOLIS</v>
      </c>
      <c r="BF90" s="281" t="str">
        <f>IF(BS_CONTROLE[[#This Row],[Responsavel pelo boletim]]=0, "-", BS_CONTROLE[[#This Row],[Responsavel pelo boletim]])</f>
        <v xml:space="preserve">camila 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7"/>
        <v>Produção e Intervalo</v>
      </c>
      <c r="BR90" s="18">
        <f t="shared" si="8"/>
        <v>0</v>
      </c>
      <c r="BS90" s="18">
        <f t="shared" si="9"/>
        <v>0</v>
      </c>
      <c r="BT90" s="225" t="str">
        <f t="shared" si="10"/>
        <v/>
      </c>
    </row>
    <row r="91" spans="1:72" hidden="1">
      <c r="A91" s="50" t="str">
        <f t="shared" si="6"/>
        <v>BRUNO (TF-525)45999</v>
      </c>
      <c r="B91" s="171">
        <v>45999</v>
      </c>
      <c r="C91" s="8">
        <f>IF(BS_CONTROLE[[#This Row],[DATA]]="","",WEEKNUM(BS_CONTROLE[[#This Row],[DATA]]))</f>
        <v>50</v>
      </c>
      <c r="D91" s="51" t="s">
        <v>862</v>
      </c>
      <c r="E91" s="314">
        <v>56</v>
      </c>
      <c r="F91" s="172" t="s">
        <v>790</v>
      </c>
      <c r="G91" s="9" t="str">
        <f>IF(D91="","*",VLOOKUP(F91,BS_ATIVIDADE[#All],3,FALSE))</f>
        <v>SOLDA</v>
      </c>
      <c r="H91" s="204" t="str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1" s="173" t="s">
        <v>607</v>
      </c>
      <c r="J91" s="217">
        <v>74</v>
      </c>
      <c r="K91" s="217">
        <v>446</v>
      </c>
      <c r="L91" s="217">
        <v>445.7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1" s="173">
        <v>0.33333333333333331</v>
      </c>
      <c r="P91" s="173">
        <v>6.25E-2</v>
      </c>
      <c r="Q91" s="83">
        <v>1</v>
      </c>
      <c r="R91" s="10" t="str">
        <f>IFERROR(_xlfn.XLOOKUP(F91, BS_ATIVIDADE[ATIVIDADE],BS_ATIVIDADE[UNIDADE] ), "*")</f>
        <v>Nº DE SOLDA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80" t="str">
        <f>IFERROR(_xlfn.XLOOKUP(J91, BASE_MAPA!$D$2:$D$359, BASE_MAPA!$I$2:$I$359), "ERRO")</f>
        <v>MARCO INICIAL - ALTO ARAGUAIA</v>
      </c>
      <c r="V91" s="198" t="s">
        <v>1219</v>
      </c>
      <c r="W91" s="173" t="s">
        <v>1363</v>
      </c>
      <c r="X91" s="218" t="s">
        <v>956</v>
      </c>
      <c r="Y91" s="158"/>
      <c r="Z91" s="158" t="s">
        <v>957</v>
      </c>
      <c r="AA91" s="83" t="s">
        <v>607</v>
      </c>
      <c r="AB91" s="70" t="s">
        <v>607</v>
      </c>
      <c r="AC91" s="70" t="s">
        <v>607</v>
      </c>
      <c r="AD91" s="173" t="s">
        <v>607</v>
      </c>
      <c r="AE91" s="83" t="s">
        <v>607</v>
      </c>
      <c r="AF91" s="83" t="s">
        <v>607</v>
      </c>
      <c r="AG91" s="83" t="s">
        <v>607</v>
      </c>
      <c r="AH91" s="48"/>
      <c r="AI91" s="142" t="str">
        <f>IF(BS_CONTROLE[[#This Row],[Atividade]]=0, "-", BS_CONTROLE[[#This Row],[Atividade]])</f>
        <v>PDM - SOLDA</v>
      </c>
      <c r="AJ91" s="9" t="str">
        <f>IF(D91="","*",VLOOKUP(AI91,BS_ATIVIDADE[#Data],3,FALSE))</f>
        <v>SOLDA</v>
      </c>
      <c r="AK91" s="278" t="str">
        <f>IF(BS_CONTROLE[[#This Row],[Local - Partida]]=0, "-", BS_CONTROLE[[#This Row],[Local - Partida]])</f>
        <v>440TVL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TPC-TVL</v>
      </c>
      <c r="AN91" s="278" t="str">
        <f>IF(BS_CONTROLE[[#This Row],[SB]]=0, "-", BS_CONTROLE[[#This Row],[SB]])</f>
        <v>440TVL</v>
      </c>
      <c r="AO91" s="279">
        <f>IF(BS_CONTROLE[[#This Row],[SUB]]=0, "-", BS_CONTROLE[[#This Row],[SUB]])</f>
        <v>74</v>
      </c>
      <c r="AP91" s="280">
        <f>IF(BS_CONTROLE[[#This Row],[KM - Inicio]]=0, "-", BS_CONTROLE[[#This Row],[KM - Inicio]])</f>
        <v>446</v>
      </c>
      <c r="AQ91" s="280">
        <f>IF(BS_CONTROLE[[#This Row],[KM - Fim]]=0, "-", BS_CONTROLE[[#This Row],[KM - Fim]])</f>
        <v>445.7</v>
      </c>
      <c r="AR91" s="242"/>
      <c r="AS91" s="242"/>
      <c r="AT91" s="242"/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/>
      <c r="BB91" s="10" t="str">
        <f>IFERROR(_xlfn.XLOOKUP(AI91, BS_ATIVIDADE[ATIVIDADE],BS_ATIVIDADE[UNIDADE] ), "*")</f>
        <v>Nº DE SOLDA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11" t="str">
        <f>IFERROR(_xlfn.XLOOKUP(AO91, BASE_MAPA!$D$2:$D$359, BASE_MAPA!$I$2:$I$359), "ERRO")</f>
        <v>MARCO INICIAL - ALTO ARAGUAIA</v>
      </c>
      <c r="BF91" s="281" t="str">
        <f>IF(BS_CONTROLE[[#This Row],[Responsavel pelo boletim]]=0, "-", BS_CONTROLE[[#This Row],[Responsavel pelo boletim]])</f>
        <v>Bruno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/>
      </c>
    </row>
    <row r="92" spans="1:72" hidden="1">
      <c r="A92" s="50" t="str">
        <f t="shared" si="6"/>
        <v>ELSON (TF-526)45999</v>
      </c>
      <c r="B92" s="171">
        <v>45999</v>
      </c>
      <c r="C92" s="8">
        <f>IF(BS_CONTROLE[[#This Row],[DATA]]="","",WEEKNUM(BS_CONTROLE[[#This Row],[DATA]]))</f>
        <v>50</v>
      </c>
      <c r="D92" s="51" t="s">
        <v>884</v>
      </c>
      <c r="E92" s="314">
        <v>396</v>
      </c>
      <c r="F92" s="172" t="s">
        <v>790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2" s="173" t="s">
        <v>607</v>
      </c>
      <c r="J92" s="217">
        <v>74</v>
      </c>
      <c r="K92" s="217">
        <v>321</v>
      </c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2" s="173">
        <v>0.375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1234</v>
      </c>
      <c r="W92" s="173" t="s">
        <v>1363</v>
      </c>
      <c r="X92" s="218" t="s">
        <v>956</v>
      </c>
      <c r="Y92" s="158"/>
      <c r="Z92" s="158" t="s">
        <v>961</v>
      </c>
      <c r="AA92" s="83" t="s">
        <v>607</v>
      </c>
      <c r="AB92" s="70" t="s">
        <v>607</v>
      </c>
      <c r="AC92" s="70" t="s">
        <v>607</v>
      </c>
      <c r="AD92" s="173" t="s">
        <v>607</v>
      </c>
      <c r="AE92" s="83" t="s">
        <v>607</v>
      </c>
      <c r="AF92" s="83" t="s">
        <v>607</v>
      </c>
      <c r="AG92" s="83" t="s">
        <v>607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TMR326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TMR-TLA</v>
      </c>
      <c r="AN92" s="278" t="str">
        <f>IF(BS_CONTROLE[[#This Row],[SB]]=0, "-", BS_CONTROLE[[#This Row],[SB]])</f>
        <v>TMR326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321</v>
      </c>
      <c r="AQ92" s="280" t="str">
        <f>IF(BS_CONTROLE[[#This Row],[KM - Fim]]=0, "-", BS_CONTROLE[[#This Row],[KM - Fim]])</f>
        <v>-</v>
      </c>
      <c r="AR92" s="242"/>
      <c r="AS92" s="242"/>
      <c r="AT92" s="242"/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/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Elson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/>
      </c>
    </row>
    <row r="93" spans="1:72" hidden="1">
      <c r="A93" s="50" t="str">
        <f t="shared" si="6"/>
        <v>W5045999</v>
      </c>
      <c r="B93" s="171">
        <v>45999</v>
      </c>
      <c r="C93" s="8">
        <f>IF(BS_CONTROLE[[#This Row],[DATA]]="","",WEEKNUM(BS_CONTROLE[[#This Row],[DATA]]))</f>
        <v>50</v>
      </c>
      <c r="D93" s="51" t="s">
        <v>826</v>
      </c>
      <c r="E93" s="318">
        <v>274</v>
      </c>
      <c r="F93" s="172" t="s">
        <v>727</v>
      </c>
      <c r="G93" s="9" t="str">
        <f>IF(D93="","*",VLOOKUP(F93,BS_ATIVIDADE[#All],3,FALSE))</f>
        <v>MODERNIZAÇÃO</v>
      </c>
      <c r="H93" s="173" t="s">
        <v>262</v>
      </c>
      <c r="I93" s="173" t="s">
        <v>262</v>
      </c>
      <c r="J93" s="217">
        <v>74</v>
      </c>
      <c r="K93" s="217">
        <v>290</v>
      </c>
      <c r="L93" s="217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93" s="173">
        <v>0.5</v>
      </c>
      <c r="P93" s="173">
        <v>8.3333333333333329E-2</v>
      </c>
      <c r="Q93" s="83">
        <v>25</v>
      </c>
      <c r="R93" s="10" t="str">
        <f>IFERROR(_xlfn.XLOOKUP(F93, BS_ATIVIDADE[ATIVIDADE],BS_ATIVIDADE[UNIDADE] ), "*")</f>
        <v>Nº DE DORMENTES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BASE_MAPA!$I$2:$I$359), "ERRO")</f>
        <v>MARCO INICIAL - ALTO ARAGUAIA</v>
      </c>
      <c r="V93" s="198" t="s">
        <v>1391</v>
      </c>
      <c r="W93" s="173" t="s">
        <v>1400</v>
      </c>
      <c r="X93" s="218" t="s">
        <v>956</v>
      </c>
      <c r="Y93" s="158"/>
      <c r="Z93" s="158" t="s">
        <v>952</v>
      </c>
      <c r="AA93" s="83" t="s">
        <v>1315</v>
      </c>
      <c r="AB93" s="70" t="s">
        <v>947</v>
      </c>
      <c r="AC93" s="70" t="s">
        <v>942</v>
      </c>
      <c r="AD93" s="173">
        <v>0.29166666666666669</v>
      </c>
      <c r="AE93" s="83">
        <v>7671</v>
      </c>
      <c r="AF93" s="83">
        <v>9322</v>
      </c>
      <c r="AG93" s="83" t="s">
        <v>607</v>
      </c>
      <c r="AH93" s="48"/>
      <c r="AI93" s="142" t="str">
        <f>IF(BS_CONTROLE[[#This Row],[Atividade]]=0, "-", BS_CONTROLE[[#This Row],[Atividade]])</f>
        <v xml:space="preserve">MODERNIZAÇÃO - DORMENTE - CARGA </v>
      </c>
      <c r="AJ93" s="9" t="str">
        <f>IF(D93="","*",VLOOKUP(AI93,BS_ATIVIDADE[#Data],3,FALSE))</f>
        <v>MODERNIZAÇÃO</v>
      </c>
      <c r="AK93" s="278" t="str">
        <f>IF(BS_CONTROLE[[#This Row],[Local - Partida]]=0, "-", BS_CONTROLE[[#This Row],[Local - Partida]])</f>
        <v>TCS</v>
      </c>
      <c r="AL93" s="278" t="str">
        <f>IF(BS_CONTROLE[[#This Row],[Local - Encerramento]]=0, "-", BS_CONTROLE[[#This Row],[Local - Encerramento]])</f>
        <v>TCS</v>
      </c>
      <c r="AM93" s="278" t="str">
        <f>IF(BS_CONTROLE[[#This Row],[Entre - Estações]]=0, "-", BS_CONTROLE[[#This Row],[Entre - Estações]])</f>
        <v>TCS</v>
      </c>
      <c r="AN93" s="278" t="str">
        <f>IF(BS_CONTROLE[[#This Row],[SB]]=0, "-", BS_CONTROLE[[#This Row],[SB]])</f>
        <v>TCS1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290</v>
      </c>
      <c r="AQ93" s="280" t="str">
        <f>IF(BS_CONTROLE[[#This Row],[KM - Fim]]=0, "-", BS_CONTROLE[[#This Row],[KM - Fim]])</f>
        <v>-</v>
      </c>
      <c r="AR93" s="242"/>
      <c r="AS93" s="242"/>
      <c r="AT93" s="242"/>
      <c r="AU93" s="38"/>
      <c r="AV93" s="38"/>
      <c r="AW93" s="38"/>
      <c r="AX93" s="38"/>
      <c r="AY93" s="313">
        <f>IF(D93="","*",IFERROR(IF(ISODD(COUNT(AS93:AX93)),"ERRO",SUM((AT93-AS93),(AV93-AU93),(AX93-AW93))),"ERRO"))</f>
        <v>0</v>
      </c>
      <c r="AZ93" s="13"/>
      <c r="BA93" s="71"/>
      <c r="BB93" s="10" t="str">
        <f>IFERROR(_xlfn.XLOOKUP(AI93, BS_ATIVIDADE[ATIVIDADE],BS_ATIVIDADE[UNIDADE] ), "*")</f>
        <v>Nº DE DORMENTES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Guilherme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7"/>
        <v>Produção e Intervalo</v>
      </c>
      <c r="BR93" s="18">
        <f t="shared" si="8"/>
        <v>0</v>
      </c>
      <c r="BS93" s="18">
        <f t="shared" si="9"/>
        <v>0</v>
      </c>
      <c r="BT93" s="225" t="str">
        <f t="shared" si="10"/>
        <v/>
      </c>
    </row>
    <row r="94" spans="1:72" hidden="1">
      <c r="A94" s="50" t="str">
        <f t="shared" si="6"/>
        <v>V8645999</v>
      </c>
      <c r="B94" s="171">
        <v>45999</v>
      </c>
      <c r="C94" s="8">
        <f>IF(BS_CONTROLE[[#This Row],[DATA]]="","",WEEKNUM(BS_CONTROLE[[#This Row],[DATA]]))</f>
        <v>50</v>
      </c>
      <c r="D94" s="51" t="s">
        <v>809</v>
      </c>
      <c r="E94" s="314">
        <v>61</v>
      </c>
      <c r="F94" s="172" t="s">
        <v>713</v>
      </c>
      <c r="G94" s="9" t="str">
        <f>IF(D94="","*",VLOOKUP(F94,BS_ATIVIDADE[#All],3,FALSE))</f>
        <v>MECANIZAÇÃO - SOCADORA</v>
      </c>
      <c r="H94" s="173" t="s">
        <v>248</v>
      </c>
      <c r="I94" s="173" t="s">
        <v>248</v>
      </c>
      <c r="J94" s="217">
        <v>74</v>
      </c>
      <c r="K94" s="217">
        <v>200</v>
      </c>
      <c r="L94" s="217">
        <v>194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4" s="173">
        <v>0.39583333333333331</v>
      </c>
      <c r="P94" s="173">
        <v>6.25E-2</v>
      </c>
      <c r="Q94" s="83">
        <v>840</v>
      </c>
      <c r="R94" s="10" t="str">
        <f>IFERROR(_xlfn.XLOOKUP(F94, BS_ATIVIDADE[ATIVIDADE],BS_ATIVIDADE[UNIDADE] ), "*")</f>
        <v>M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80" t="str">
        <f>IFERROR(_xlfn.XLOOKUP(J94, BASE_MAPA!$D$2:$D$359, BASE_MAPA!$I$2:$I$359), "ERRO")</f>
        <v>MARCO INICIAL - ALTO ARAGUAIA</v>
      </c>
      <c r="V94" s="198" t="s">
        <v>1231</v>
      </c>
      <c r="W94" s="173" t="s">
        <v>1374</v>
      </c>
      <c r="X94" s="218" t="s">
        <v>956</v>
      </c>
      <c r="Y94" s="158"/>
      <c r="Z94" s="158" t="s">
        <v>957</v>
      </c>
      <c r="AA94" s="83">
        <v>1</v>
      </c>
      <c r="AB94" s="70" t="s">
        <v>947</v>
      </c>
      <c r="AC94" s="70" t="s">
        <v>942</v>
      </c>
      <c r="AD94" s="173">
        <v>0.39583333333333331</v>
      </c>
      <c r="AE94" s="83">
        <v>6236</v>
      </c>
      <c r="AF94" s="83">
        <v>6636</v>
      </c>
      <c r="AG94" s="83" t="s">
        <v>607</v>
      </c>
      <c r="AH94" s="48"/>
      <c r="AI94" s="142" t="str">
        <f>IF(BS_CONTROLE[[#This Row],[Atividade]]=0, "-", BS_CONTROLE[[#This Row],[Atividade]])</f>
        <v>MECANIZAÇÃO - SOCADORA</v>
      </c>
      <c r="AJ94" s="9" t="str">
        <f>IF(D94="","*",VLOOKUP(AI94,BS_ATIVIDADE[#Data],3,FALSE))</f>
        <v>MECANIZAÇÃO - SOCADORA</v>
      </c>
      <c r="AK94" s="278" t="str">
        <f>IF(BS_CONTROLE[[#This Row],[Local - Partida]]=0, "-", BS_CONTROLE[[#This Row],[Local - Partida]])</f>
        <v>TID2</v>
      </c>
      <c r="AL94" s="278" t="str">
        <f>IF(BS_CONTROLE[[#This Row],[Local - Encerramento]]=0, "-", BS_CONTROLE[[#This Row],[Local - Encerramento]])</f>
        <v>TID2</v>
      </c>
      <c r="AM94" s="278" t="str">
        <f>IF(BS_CONTROLE[[#This Row],[Entre - Estações]]=0, "-", BS_CONTROLE[[#This Row],[Entre - Estações]])</f>
        <v>TID-TVI</v>
      </c>
      <c r="AN94" s="278" t="str">
        <f>IF(BS_CONTROLE[[#This Row],[SB]]=0, "-", BS_CONTROLE[[#This Row],[SB]])</f>
        <v>TID201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200</v>
      </c>
      <c r="AQ94" s="280">
        <f>IF(BS_CONTROLE[[#This Row],[KM - Fim]]=0, "-", BS_CONTROLE[[#This Row],[KM - Fim]])</f>
        <v>194</v>
      </c>
      <c r="AR94" s="242"/>
      <c r="AS94" s="242"/>
      <c r="AT94" s="242"/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/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Saulo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/>
      </c>
    </row>
    <row r="95" spans="1:72" ht="16.5" hidden="1" customHeight="1">
      <c r="A95" s="50" t="str">
        <f t="shared" si="6"/>
        <v>FRANCISCO (TF-670)45999</v>
      </c>
      <c r="B95" s="171">
        <v>45999</v>
      </c>
      <c r="C95" s="8">
        <f>IF(BS_CONTROLE[[#This Row],[DATA]]="","",WEEKNUM(BS_CONTROLE[[#This Row],[DATA]]))</f>
        <v>50</v>
      </c>
      <c r="D95" s="51" t="s">
        <v>887</v>
      </c>
      <c r="E95" s="314">
        <v>62</v>
      </c>
      <c r="F95" s="172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95" s="173" t="s">
        <v>607</v>
      </c>
      <c r="J95" s="217">
        <v>74</v>
      </c>
      <c r="K95" s="217">
        <v>64.563999999999993</v>
      </c>
      <c r="L95" s="217">
        <v>63.738999999999997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95" s="173">
        <v>0.375</v>
      </c>
      <c r="P95" s="173">
        <v>6.25E-2</v>
      </c>
      <c r="Q95" s="83">
        <v>1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1376</v>
      </c>
      <c r="W95" s="173" t="s">
        <v>1363</v>
      </c>
      <c r="X95" s="218" t="s">
        <v>956</v>
      </c>
      <c r="Y95" s="158"/>
      <c r="Z95" s="158" t="s">
        <v>961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TQIK73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TQI-TSP</v>
      </c>
      <c r="AN95" s="278" t="str">
        <f>IF(BS_CONTROLE[[#This Row],[SB]]=0, "-", BS_CONTROLE[[#This Row],[SB]])</f>
        <v>TQIK73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64.563999999999993</v>
      </c>
      <c r="AQ95" s="280">
        <f>IF(BS_CONTROLE[[#This Row],[KM - Fim]]=0, "-", BS_CONTROLE[[#This Row],[KM - Fim]])</f>
        <v>63.738999999999997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Heleno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Produção e Intervalo</v>
      </c>
      <c r="BR95" s="18">
        <f t="shared" si="8"/>
        <v>0</v>
      </c>
      <c r="BS95" s="18">
        <f t="shared" si="9"/>
        <v>0</v>
      </c>
      <c r="BT95" s="225" t="str">
        <f t="shared" si="10"/>
        <v/>
      </c>
    </row>
    <row r="96" spans="1:72" hidden="1">
      <c r="A96" s="50" t="str">
        <f t="shared" si="6"/>
        <v>A6045999</v>
      </c>
      <c r="B96" s="171">
        <v>45999</v>
      </c>
      <c r="C96" s="8">
        <f>IF(BS_CONTROLE[[#This Row],[DATA]]="","",WEEKNUM(BS_CONTROLE[[#This Row],[DATA]]))</f>
        <v>50</v>
      </c>
      <c r="D96" s="51" t="s">
        <v>703</v>
      </c>
      <c r="E96" s="314">
        <v>313</v>
      </c>
      <c r="F96" s="172" t="s">
        <v>629</v>
      </c>
      <c r="G96" s="9" t="str">
        <f>IF(D96="","*",VLOOKUP(F96,BS_ATIVIDADE[#All],3,FALSE))</f>
        <v>DETECÇÃO</v>
      </c>
      <c r="H96" s="173" t="s">
        <v>1401</v>
      </c>
      <c r="I96" s="173" t="s">
        <v>264</v>
      </c>
      <c r="J96" s="217">
        <v>74</v>
      </c>
      <c r="K96" s="217">
        <v>10</v>
      </c>
      <c r="L96" s="83" t="s">
        <v>607</v>
      </c>
      <c r="M96" s="204" t="s">
        <v>183</v>
      </c>
      <c r="N96" s="204" t="s">
        <v>1402</v>
      </c>
      <c r="O96" s="173">
        <v>0.35416666666666669</v>
      </c>
      <c r="P96" s="173">
        <v>4.1666666666666664E-2</v>
      </c>
      <c r="Q96" s="83">
        <v>290</v>
      </c>
      <c r="R96" s="10" t="str">
        <f>IFERROR(_xlfn.XLOOKUP(F96, BS_ATIVIDADE[ATIVIDADE],BS_ATIVIDADE[UNIDADE] ), "*")</f>
        <v>KM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1228</v>
      </c>
      <c r="W96" s="173" t="s">
        <v>1254</v>
      </c>
      <c r="X96" s="218" t="s">
        <v>951</v>
      </c>
      <c r="Y96" s="158"/>
      <c r="Z96" s="158" t="s">
        <v>952</v>
      </c>
      <c r="AA96" s="83">
        <v>1</v>
      </c>
      <c r="AB96" s="70" t="s">
        <v>947</v>
      </c>
      <c r="AC96" s="70" t="s">
        <v>942</v>
      </c>
      <c r="AD96" s="173">
        <v>0.29166666666666669</v>
      </c>
      <c r="AE96" s="83">
        <v>5487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DETECÇÃO - RONDA 7 DIAS</v>
      </c>
      <c r="AJ96" s="9" t="str">
        <f>IF(D96="","*",VLOOKUP(AI96,BS_ATIVIDADE[#Data],3,FALSE))</f>
        <v>DETECÇÃO</v>
      </c>
      <c r="AK96" s="278" t="str">
        <f>IF(BS_CONTROLE[[#This Row],[Local - Partida]]=0, "-", BS_CONTROLE[[#This Row],[Local - Partida]])</f>
        <v>TMI</v>
      </c>
      <c r="AL96" s="278" t="str">
        <f>IF(BS_CONTROLE[[#This Row],[Local - Encerramento]]=0, "-", BS_CONTROLE[[#This Row],[Local - Encerramento]])</f>
        <v>TCS2</v>
      </c>
      <c r="AM96" s="278" t="str">
        <f>IF(BS_CONTROLE[[#This Row],[Entre - Estações]]=0, "-", BS_CONTROLE[[#This Row],[Entre - Estações]])</f>
        <v>TMI-TCS</v>
      </c>
      <c r="AN96" s="278" t="str">
        <f>IF(BS_CONTROLE[[#This Row],[SB]]=0, "-", BS_CONTROLE[[#This Row],[SB]])</f>
        <v>TMITCS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10</v>
      </c>
      <c r="AQ96" s="280" t="str">
        <f>IF(BS_CONTROLE[[#This Row],[KM - Fim]]=0, "-", BS_CONTROLE[[#This Row],[KM - Fim]])</f>
        <v>-</v>
      </c>
      <c r="AR96" s="242"/>
      <c r="AS96" s="242"/>
      <c r="AT96" s="242"/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/>
      <c r="BB96" s="10" t="str">
        <f>IFERROR(_xlfn.XLOOKUP(AI96, BS_ATIVIDADE[ATIVIDADE],BS_ATIVIDADE[UNIDADE] ), "*")</f>
        <v>KM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Miguel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/>
      </c>
    </row>
    <row r="97" spans="1:72" hidden="1">
      <c r="A97" s="50" t="str">
        <f t="shared" si="6"/>
        <v>E1745999</v>
      </c>
      <c r="B97" s="171">
        <v>45999</v>
      </c>
      <c r="C97" s="8">
        <f>IF(BS_CONTROLE[[#This Row],[DATA]]="","",WEEKNUM(BS_CONTROLE[[#This Row],[DATA]]))</f>
        <v>50</v>
      </c>
      <c r="D97" s="51" t="s">
        <v>748</v>
      </c>
      <c r="E97" s="318">
        <v>313</v>
      </c>
      <c r="F97" s="172" t="s">
        <v>609</v>
      </c>
      <c r="G97" s="9" t="str">
        <f>IF(D97="","*",VLOOKUP(F97,BS_ATIVIDADE[#All],3,FALSE))</f>
        <v>CAMINHÂO - SOLDA</v>
      </c>
      <c r="H97" s="173" t="s">
        <v>468</v>
      </c>
      <c r="I97" s="173" t="s">
        <v>468</v>
      </c>
      <c r="J97" s="217">
        <v>78</v>
      </c>
      <c r="K97" s="217">
        <v>251</v>
      </c>
      <c r="L97" s="83">
        <v>244</v>
      </c>
      <c r="M97" s="217" t="s">
        <v>1279</v>
      </c>
      <c r="N97" s="217" t="s">
        <v>1280</v>
      </c>
      <c r="O97" s="173">
        <v>0.375</v>
      </c>
      <c r="P97" s="173">
        <v>0.125</v>
      </c>
      <c r="Q97" s="83">
        <v>3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7" s="80" t="str">
        <f>IFERROR(_xlfn.XLOOKUP(J97, BASE_MAPA!$D$2:$D$359, BASE_MAPA!$I$2:$I$359), "ERRO")</f>
        <v>ITIRAPINA - BAURU</v>
      </c>
      <c r="V97" s="198" t="s">
        <v>1272</v>
      </c>
      <c r="W97" s="173" t="s">
        <v>1381</v>
      </c>
      <c r="X97" s="218" t="s">
        <v>956</v>
      </c>
      <c r="Y97" s="158"/>
      <c r="Z97" s="158" t="s">
        <v>952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CAMINHÃO DE SOLDA</v>
      </c>
      <c r="AJ97" s="9" t="str">
        <f>IF(D97="","*",VLOOKUP(AI97,BS_ATIVIDADE[#Data],3,FALSE))</f>
        <v>CAMINHÂO - SOLDA</v>
      </c>
      <c r="AK97" s="278" t="str">
        <f>IF(BS_CONTROLE[[#This Row],[Local - Partida]]=0, "-", BS_CONTROLE[[#This Row],[Local - Partida]])</f>
        <v>ZDK1</v>
      </c>
      <c r="AL97" s="278" t="str">
        <f>IF(BS_CONTROLE[[#This Row],[Local - Encerramento]]=0, "-", BS_CONTROLE[[#This Row],[Local - Encerramento]])</f>
        <v>ZDK1</v>
      </c>
      <c r="AM97" s="278" t="str">
        <f>IF(BS_CONTROLE[[#This Row],[Entre - Estações]]=0, "-", BS_CONTROLE[[#This Row],[Entre - Estações]])</f>
        <v>ZDK-ZVT</v>
      </c>
      <c r="AN97" s="278" t="str">
        <f>IF(BS_CONTROLE[[#This Row],[SB]]=0, "-", BS_CONTROLE[[#This Row],[SB]])</f>
        <v>ZDK1/ZDKZVT</v>
      </c>
      <c r="AO97" s="279">
        <f>IF(BS_CONTROLE[[#This Row],[SUB]]=0, "-", BS_CONTROLE[[#This Row],[SUB]])</f>
        <v>78</v>
      </c>
      <c r="AP97" s="280">
        <f>IF(BS_CONTROLE[[#This Row],[KM - Inicio]]=0, "-", BS_CONTROLE[[#This Row],[KM - Inicio]])</f>
        <v>251</v>
      </c>
      <c r="AQ97" s="280">
        <f>IF(BS_CONTROLE[[#This Row],[KM - Fim]]=0, "-", BS_CONTROLE[[#This Row],[KM - Fim]])</f>
        <v>244</v>
      </c>
      <c r="AR97" s="242"/>
      <c r="AS97" s="242"/>
      <c r="AT97" s="242"/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/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7" s="11" t="str">
        <f>IFERROR(_xlfn.XLOOKUP(AO97, BASE_MAPA!$D$2:$D$359, BASE_MAPA!$I$2:$I$359), "ERRO")</f>
        <v>ITIRAPINA - BAURU</v>
      </c>
      <c r="BF97" s="281" t="str">
        <f>IF(BS_CONTROLE[[#This Row],[Responsavel pelo boletim]]=0, "-", BS_CONTROLE[[#This Row],[Responsavel pelo boletim]])</f>
        <v>herbert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/>
      </c>
    </row>
    <row r="98" spans="1:72" hidden="1">
      <c r="A98" s="50" t="str">
        <f t="shared" si="6"/>
        <v>V4245999</v>
      </c>
      <c r="B98" s="171">
        <v>45999</v>
      </c>
      <c r="C98" s="8">
        <f>IF(BS_CONTROLE[[#This Row],[DATA]]="","",WEEKNUM(BS_CONTROLE[[#This Row],[DATA]]))</f>
        <v>50</v>
      </c>
      <c r="D98" s="51" t="s">
        <v>776</v>
      </c>
      <c r="E98" s="315">
        <v>65</v>
      </c>
      <c r="F98" s="172" t="s">
        <v>739</v>
      </c>
      <c r="G98" s="9" t="str">
        <f>IF(D98="","*",VLOOKUP(F98,BS_ATIVIDADE[#All],3,FALSE))</f>
        <v>MODERNIZAÇÃO</v>
      </c>
      <c r="H98" s="173" t="s">
        <v>394</v>
      </c>
      <c r="I98" s="173" t="s">
        <v>394</v>
      </c>
      <c r="J98" s="217">
        <v>72</v>
      </c>
      <c r="K98" s="217">
        <v>311</v>
      </c>
      <c r="L98" s="83">
        <v>312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98" s="173">
        <v>0.35416666666666669</v>
      </c>
      <c r="P98" s="173">
        <v>0.16666666666666666</v>
      </c>
      <c r="Q98" s="83">
        <v>800</v>
      </c>
      <c r="R98" s="10" t="str">
        <f>IFERROR(_xlfn.XLOOKUP(F98, BS_ATIVIDADE[ATIVIDADE],BS_ATIVIDADE[UNIDADE] ), "*")</f>
        <v>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8" s="80" t="str">
        <f>IFERROR(_xlfn.XLOOKUP(J98, BASE_MAPA!$D$2:$D$359, BASE_MAPA!$I$2:$I$359), "ERRO")</f>
        <v>ARARAQUARA - COLOMBIA</v>
      </c>
      <c r="V98" s="198" t="s">
        <v>1343</v>
      </c>
      <c r="W98" s="173" t="s">
        <v>1374</v>
      </c>
      <c r="X98" s="218" t="s">
        <v>956</v>
      </c>
      <c r="Y98" s="158"/>
      <c r="Z98" s="158" t="s">
        <v>952</v>
      </c>
      <c r="AA98" s="83">
        <v>1</v>
      </c>
      <c r="AB98" s="70" t="s">
        <v>947</v>
      </c>
      <c r="AC98" s="70" t="s">
        <v>942</v>
      </c>
      <c r="AD98" s="173">
        <v>0.3125</v>
      </c>
      <c r="AE98" s="83">
        <v>6242</v>
      </c>
      <c r="AF98" s="83" t="s">
        <v>607</v>
      </c>
      <c r="AG98" s="83" t="s">
        <v>607</v>
      </c>
      <c r="AH98" s="48"/>
      <c r="AI98" s="142" t="str">
        <f>IF(BS_CONTROLE[[#This Row],[Atividade]]=0, "-", BS_CONTROLE[[#This Row],[Atividade]])</f>
        <v>MODERNIZAÇÃO - SOCADORA</v>
      </c>
      <c r="AJ98" s="9" t="str">
        <f>IF(D98="","*",VLOOKUP(AI98,BS_ATIVIDADE[#Data],3,FALSE))</f>
        <v>MODERNIZAÇÃO</v>
      </c>
      <c r="AK98" s="278" t="str">
        <f>IF(BS_CONTROLE[[#This Row],[Local - Partida]]=0, "-", BS_CONTROLE[[#This Row],[Local - Partida]])</f>
        <v>ZGT1</v>
      </c>
      <c r="AL98" s="278" t="str">
        <f>IF(BS_CONTROLE[[#This Row],[Local - Encerramento]]=0, "-", BS_CONTROLE[[#This Row],[Local - Encerramento]])</f>
        <v>ZGT1</v>
      </c>
      <c r="AM98" s="278" t="str">
        <f>IF(BS_CONTROLE[[#This Row],[Entre - Estações]]=0, "-", BS_CONTROLE[[#This Row],[Entre - Estações]])</f>
        <v>ZGT-ZXE</v>
      </c>
      <c r="AN98" s="278" t="str">
        <f>IF(BS_CONTROLE[[#This Row],[SB]]=0, "-", BS_CONTROLE[[#This Row],[SB]])</f>
        <v>ZGTZXE</v>
      </c>
      <c r="AO98" s="279">
        <f>IF(BS_CONTROLE[[#This Row],[SUB]]=0, "-", BS_CONTROLE[[#This Row],[SUB]])</f>
        <v>72</v>
      </c>
      <c r="AP98" s="280">
        <f>IF(BS_CONTROLE[[#This Row],[KM - Inicio]]=0, "-", BS_CONTROLE[[#This Row],[KM - Inicio]])</f>
        <v>311</v>
      </c>
      <c r="AQ98" s="280">
        <f>IF(BS_CONTROLE[[#This Row],[KM - Fim]]=0, "-", BS_CONTROLE[[#This Row],[KM - Fim]])</f>
        <v>312</v>
      </c>
      <c r="AR98" s="242"/>
      <c r="AS98" s="242"/>
      <c r="AT98" s="242"/>
      <c r="AU98" s="38"/>
      <c r="AV98" s="38"/>
      <c r="AW98" s="38"/>
      <c r="AX98" s="38"/>
      <c r="AY98" s="313">
        <f>IF(D98="","*",IFERROR(IF(ISODD(COUNT(AS98:AX98)),"ERRO",SUM((AT98-AS98),(AV98-AU98),(AX98-AW98))),"ERRO"))</f>
        <v>0</v>
      </c>
      <c r="AZ98" s="13"/>
      <c r="BA98" s="71"/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8" s="11" t="str">
        <f>IFERROR(_xlfn.XLOOKUP(AO98, BASE_MAPA!$D$2:$D$359, BASE_MAPA!$I$2:$I$359), "ERRO")</f>
        <v>ARARAQUARA - COLOMBIA</v>
      </c>
      <c r="BF98" s="281" t="str">
        <f>IF(BS_CONTROLE[[#This Row],[Responsavel pelo boletim]]=0, "-", BS_CONTROLE[[#This Row],[Responsavel pelo boletim]])</f>
        <v>Ezequiel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7"/>
        <v>Produção e Intervalo</v>
      </c>
      <c r="BR98" s="18">
        <f t="shared" si="8"/>
        <v>0</v>
      </c>
      <c r="BS98" s="18">
        <f t="shared" si="9"/>
        <v>0</v>
      </c>
      <c r="BT98" s="225" t="str">
        <f t="shared" si="10"/>
        <v/>
      </c>
    </row>
    <row r="99" spans="1:72" hidden="1">
      <c r="A99" s="50" t="str">
        <f t="shared" si="6"/>
        <v>W9445999</v>
      </c>
      <c r="B99" s="171">
        <v>45999</v>
      </c>
      <c r="C99" s="8">
        <f>IF(BS_CONTROLE[[#This Row],[DATA]]="","",WEEKNUM(BS_CONTROLE[[#This Row],[DATA]]))</f>
        <v>50</v>
      </c>
      <c r="D99" s="51" t="s">
        <v>844</v>
      </c>
      <c r="E99" s="314">
        <v>359</v>
      </c>
      <c r="F99" s="172" t="s">
        <v>751</v>
      </c>
      <c r="G99" s="9" t="str">
        <f>IF(D99="","*",VLOOKUP(F99,BS_ATIVIDADE[#All],3,FALSE))</f>
        <v>OUTROS</v>
      </c>
      <c r="H99" s="173" t="s">
        <v>352</v>
      </c>
      <c r="I99" s="173" t="s">
        <v>358</v>
      </c>
      <c r="J99" s="217"/>
      <c r="K99" s="217"/>
      <c r="L99" s="83" t="s">
        <v>607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BINÁRIO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BASE_MAPA!$D$2:$D$359, BASE_MAPA!$I$2:$I$359),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OUTRAS ATIVIDADES</v>
      </c>
      <c r="AJ99" s="9" t="str">
        <f>IF(D99="","*",VLOOKUP(AI99,BS_ATIVIDADE[#Data],3,FALSE))</f>
        <v>OUTROS</v>
      </c>
      <c r="AK99" s="278" t="str">
        <f>IF(BS_CONTROLE[[#This Row],[Local - Partida]]=0, "-", BS_CONTROLE[[#This Row],[Local - Partida]])</f>
        <v>PUD</v>
      </c>
      <c r="AL99" s="278" t="str">
        <f>IF(BS_CONTROLE[[#This Row],[Local - Encerramento]]=0, "-", BS_CONTROLE[[#This Row],[Local - Encerramento]])</f>
        <v>PIT</v>
      </c>
      <c r="AM99" s="278" t="str">
        <f>IF(BS_CONTROLE[[#This Row],[Entre - Estações]]=0, "-", BS_CONTROLE[[#This Row],[Entre - Estações]])</f>
        <v>-</v>
      </c>
      <c r="AN99" s="278" t="str">
        <f>IF(BS_CONTROLE[[#This Row],[SB]]=0, "-", BS_CONTROLE[[#This Row],[SB]])</f>
        <v>-</v>
      </c>
      <c r="AO99" s="279" t="str">
        <f>IF(BS_CONTROLE[[#This Row],[SUB]]=0, "-", BS_CONTROLE[[#This Row],[SUB]])</f>
        <v>-</v>
      </c>
      <c r="AP99" s="280" t="str">
        <f>IF(BS_CONTROLE[[#This Row],[KM - Inicio]]=0, "-", BS_CONTROLE[[#This Row],[KM - Inicio]])</f>
        <v>-</v>
      </c>
      <c r="AQ99" s="280" t="str">
        <f>IF(BS_CONTROLE[[#This Row],[KM - Fim]]=0, "-", BS_CONTROLE[[#This Row],[KM - Fim]])</f>
        <v>-</v>
      </c>
      <c r="AR99" s="242"/>
      <c r="AS99" s="242"/>
      <c r="AT99" s="242"/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/>
      <c r="BB99" s="10" t="str">
        <f>IFERROR(_xlfn.XLOOKUP(AI99, BS_ATIVIDADE[ATIVIDADE],BS_ATIVIDADE[UNIDADE] ), "*")</f>
        <v>BINÁRIO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BASE_MAPA!$D$2:$D$359, BASE_MAPA!$I$2:$I$359), "ERRO")</f>
        <v>ERRO</v>
      </c>
      <c r="BF99" s="281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e">
        <f t="shared" si="7"/>
        <v>#DIV/0!</v>
      </c>
      <c r="BR99" s="18" t="e">
        <f t="shared" si="8"/>
        <v>#DIV/0!</v>
      </c>
      <c r="BS99" s="18" t="e">
        <f t="shared" si="9"/>
        <v>#DIV/0!</v>
      </c>
      <c r="BT99" s="225" t="str">
        <f t="shared" si="10"/>
        <v/>
      </c>
    </row>
    <row r="100" spans="1:72" hidden="1">
      <c r="A100" s="50" t="str">
        <f t="shared" si="6"/>
        <v/>
      </c>
      <c r="B100" s="171"/>
      <c r="C100" s="8" t="str">
        <f>IF(BS_CONTROLE[[#This Row],[DATA]]="","",WEEKNUM(BS_CONTROLE[[#This Row],[DATA]]))</f>
        <v/>
      </c>
      <c r="D100" s="51"/>
      <c r="E100" s="314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607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BASE_MAPA!$D$2:$D$359, BASE_MAPA!$I$2:$I$359),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8" t="str">
        <f>IF(BS_CONTROLE[[#This Row],[Local - Partida]]=0, "-", BS_CONTROLE[[#This Row],[Local - Partida]])</f>
        <v>-</v>
      </c>
      <c r="AL100" s="278" t="str">
        <f>IF(BS_CONTROLE[[#This Row],[Local - Encerramento]]=0, "-", BS_CONTROLE[[#This Row],[Local - Encerramento]])</f>
        <v>-</v>
      </c>
      <c r="AM100" s="278" t="str">
        <f>IF(BS_CONTROLE[[#This Row],[Entre - Estações]]=0, "-", BS_CONTROLE[[#This Row],[Entre - Estações]])</f>
        <v>-</v>
      </c>
      <c r="AN100" s="278" t="str">
        <f>IF(BS_CONTROLE[[#This Row],[SB]]=0, "-", BS_CONTROLE[[#This Row],[SB]])</f>
        <v>-</v>
      </c>
      <c r="AO100" s="279" t="str">
        <f>IF(BS_CONTROLE[[#This Row],[SUB]]=0, "-", BS_CONTROLE[[#This Row],[SUB]])</f>
        <v>-</v>
      </c>
      <c r="AP100" s="280" t="str">
        <f>IF(BS_CONTROLE[[#This Row],[KM - Inicio]]=0, "-", BS_CONTROLE[[#This Row],[KM - Inicio]])</f>
        <v>-</v>
      </c>
      <c r="AQ100" s="280" t="str">
        <f>IF(BS_CONTROLE[[#This Row],[KM - Fim]]=0, "-", BS_CONTROLE[[#This Row],[KM - Fim]])</f>
        <v>-</v>
      </c>
      <c r="AR100" s="242"/>
      <c r="AS100" s="242"/>
      <c r="AT100" s="242"/>
      <c r="AU100" s="38"/>
      <c r="AV100" s="38"/>
      <c r="AW100" s="38"/>
      <c r="AX100" s="38"/>
      <c r="AY100" s="313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BASE_MAPA!$D$2:$D$359, BASE_MAPA!$I$2:$I$359), "ERRO")</f>
        <v>ERRO</v>
      </c>
      <c r="BF100" s="281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7"/>
        <v>Aderente</v>
      </c>
      <c r="BR100" s="18" t="str">
        <f t="shared" si="8"/>
        <v>*</v>
      </c>
      <c r="BS100" s="18" t="str">
        <f t="shared" si="9"/>
        <v>*</v>
      </c>
      <c r="BT100" s="225" t="str">
        <f t="shared" si="10"/>
        <v/>
      </c>
    </row>
    <row r="101" spans="1:72" hidden="1">
      <c r="A101" s="50" t="str">
        <f t="shared" ref="A101:A163" si="11">D101&amp;B101</f>
        <v/>
      </c>
      <c r="B101" s="171"/>
      <c r="C101" s="8" t="str">
        <f>IF(BS_CONTROLE[[#This Row],[DATA]]="","",WEEKNUM(BS_CONTROLE[[#This Row],[DATA]]))</f>
        <v/>
      </c>
      <c r="D101" s="51"/>
      <c r="E101" s="314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607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BASE_MAPA!$D$2:$D$359, BASE_MAPA!$I$2:$I$359),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8" t="str">
        <f>IF(BS_CONTROLE[[#This Row],[Local - Partida]]=0, "-", BS_CONTROLE[[#This Row],[Local - Partida]])</f>
        <v>-</v>
      </c>
      <c r="AL101" s="278" t="str">
        <f>IF(BS_CONTROLE[[#This Row],[Local - Encerramento]]=0, "-", BS_CONTROLE[[#This Row],[Local - Encerramento]])</f>
        <v>-</v>
      </c>
      <c r="AM101" s="278" t="str">
        <f>IF(BS_CONTROLE[[#This Row],[Entre - Estações]]=0, "-", BS_CONTROLE[[#This Row],[Entre - Estações]])</f>
        <v>-</v>
      </c>
      <c r="AN101" s="278" t="str">
        <f>IF(BS_CONTROLE[[#This Row],[SB]]=0, "-", BS_CONTROLE[[#This Row],[SB]])</f>
        <v>-</v>
      </c>
      <c r="AO101" s="279" t="str">
        <f>IF(BS_CONTROLE[[#This Row],[SUB]]=0, "-", BS_CONTROLE[[#This Row],[SUB]])</f>
        <v>-</v>
      </c>
      <c r="AP101" s="280" t="str">
        <f>IF(BS_CONTROLE[[#This Row],[KM - Inicio]]=0, "-", BS_CONTROLE[[#This Row],[KM - Inicio]])</f>
        <v>-</v>
      </c>
      <c r="AQ101" s="280" t="str">
        <f>IF(BS_CONTROLE[[#This Row],[KM - Fim]]=0, "-", BS_CONTROLE[[#This Row],[KM - Fim]])</f>
        <v>-</v>
      </c>
      <c r="AR101" s="242"/>
      <c r="AS101" s="242"/>
      <c r="AT101" s="242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BASE_MAPA!$D$2:$D$359, BASE_MAPA!$I$2:$I$359), "ERRO")</f>
        <v>ERRO</v>
      </c>
      <c r="BF101" s="281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2">IF(AND(BR101&lt;1,BS101&lt;1),"Produção e Intervalo",IF(BR101&lt;1,"Intervalo",IF(BS101&lt;1,"Produção","Aderente")))</f>
        <v>Aderente</v>
      </c>
      <c r="BR101" s="18" t="str">
        <f t="shared" ref="BR101:BR163" si="13">IF(OR(B101="",F101=""),"*",AY101/P101)</f>
        <v>*</v>
      </c>
      <c r="BS101" s="18" t="str">
        <f t="shared" ref="BS101:BS163" si="14">IF(OR(B101="",F101=""),"*",BA101/Q101)</f>
        <v>*</v>
      </c>
      <c r="BT101" s="225" t="str">
        <f t="shared" ref="BT70:BT133" si="15">IF(BN101="","",SUBSTITUTE(BM101," ","")&amp;SUBSTITUTE(BN101," ",""))</f>
        <v/>
      </c>
    </row>
    <row r="102" spans="1:72" hidden="1">
      <c r="A102" s="50" t="str">
        <f t="shared" si="11"/>
        <v/>
      </c>
      <c r="B102" s="171"/>
      <c r="C102" s="8" t="str">
        <f>IF(BS_CONTROLE[[#This Row],[DATA]]="","",WEEKNUM(BS_CONTROLE[[#This Row],[DATA]]))</f>
        <v/>
      </c>
      <c r="D102" s="51"/>
      <c r="E102" s="314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607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BASE_MAPA!$D$2:$D$359, BASE_MAPA!$I$2:$I$359),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8" t="str">
        <f>IF(BS_CONTROLE[[#This Row],[Local - Partida]]=0, "-", BS_CONTROLE[[#This Row],[Local - Partida]])</f>
        <v>-</v>
      </c>
      <c r="AL102" s="278" t="str">
        <f>IF(BS_CONTROLE[[#This Row],[Local - Encerramento]]=0, "-", BS_CONTROLE[[#This Row],[Local - Encerramento]])</f>
        <v>-</v>
      </c>
      <c r="AM102" s="278" t="str">
        <f>IF(BS_CONTROLE[[#This Row],[Entre - Estações]]=0, "-", BS_CONTROLE[[#This Row],[Entre - Estações]])</f>
        <v>-</v>
      </c>
      <c r="AN102" s="278" t="str">
        <f>IF(BS_CONTROLE[[#This Row],[SB]]=0, "-", BS_CONTROLE[[#This Row],[SB]])</f>
        <v>-</v>
      </c>
      <c r="AO102" s="279" t="str">
        <f>IF(BS_CONTROLE[[#This Row],[SUB]]=0, "-", BS_CONTROLE[[#This Row],[SUB]])</f>
        <v>-</v>
      </c>
      <c r="AP102" s="280" t="str">
        <f>IF(BS_CONTROLE[[#This Row],[KM - Inicio]]=0, "-", BS_CONTROLE[[#This Row],[KM - Inicio]])</f>
        <v>-</v>
      </c>
      <c r="AQ102" s="280" t="str">
        <f>IF(BS_CONTROLE[[#This Row],[KM - Fim]]=0, "-", BS_CONTROLE[[#This Row],[KM - Fim]])</f>
        <v>-</v>
      </c>
      <c r="AR102" s="242"/>
      <c r="AS102" s="242"/>
      <c r="AT102" s="242"/>
      <c r="AU102" s="38"/>
      <c r="AV102" s="38"/>
      <c r="AW102" s="38"/>
      <c r="AX102" s="38"/>
      <c r="AY102" s="313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BASE_MAPA!$D$2:$D$359, BASE_MAPA!$I$2:$I$359), "ERRO")</f>
        <v>ERRO</v>
      </c>
      <c r="BF102" s="281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2"/>
        <v>Aderente</v>
      </c>
      <c r="BR102" s="18" t="str">
        <f t="shared" si="13"/>
        <v>*</v>
      </c>
      <c r="BS102" s="18" t="str">
        <f t="shared" si="14"/>
        <v>*</v>
      </c>
      <c r="BT102" s="225" t="str">
        <f t="shared" si="15"/>
        <v/>
      </c>
    </row>
    <row r="103" spans="1:72" hidden="1">
      <c r="A103" s="50" t="str">
        <f t="shared" si="11"/>
        <v/>
      </c>
      <c r="B103" s="171"/>
      <c r="C103" s="8" t="str">
        <f>IF(BS_CONTROLE[[#This Row],[DATA]]="","",WEEKNUM(BS_CONTROLE[[#This Row],[DATA]]))</f>
        <v/>
      </c>
      <c r="D103" s="51"/>
      <c r="E103" s="314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607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 hidden="1">
      <c r="A104" s="50" t="str">
        <f t="shared" si="11"/>
        <v/>
      </c>
      <c r="B104" s="171"/>
      <c r="C104" s="8" t="str">
        <f>IF(BS_CONTROLE[[#This Row],[DATA]]="","",WEEKNUM(BS_CONTROLE[[#This Row],[DATA]]))</f>
        <v/>
      </c>
      <c r="D104" s="51"/>
      <c r="E104" s="314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 hidden="1">
      <c r="A105" s="50" t="str">
        <f t="shared" si="11"/>
        <v/>
      </c>
      <c r="B105" s="171"/>
      <c r="C105" s="8" t="str">
        <f>IF(BS_CONTROLE[[#This Row],[DATA]]="","",WEEKNUM(BS_CONTROLE[[#This Row],[DATA]]))</f>
        <v/>
      </c>
      <c r="D105" s="51"/>
      <c r="E105" s="314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607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BASE_MAPA!$D$2:$D$359, BASE_MAPA!$I$2:$I$359),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8" t="str">
        <f>IF(BS_CONTROLE[[#This Row],[Local - Partida]]=0, "-", BS_CONTROLE[[#This Row],[Local - Partida]])</f>
        <v>-</v>
      </c>
      <c r="AL105" s="278" t="str">
        <f>IF(BS_CONTROLE[[#This Row],[Local - Encerramento]]=0, "-", BS_CONTROLE[[#This Row],[Local - Encerramento]])</f>
        <v>-</v>
      </c>
      <c r="AM105" s="278" t="str">
        <f>IF(BS_CONTROLE[[#This Row],[Entre - Estações]]=0, "-", BS_CONTROLE[[#This Row],[Entre - Estações]])</f>
        <v>-</v>
      </c>
      <c r="AN105" s="278" t="str">
        <f>IF(BS_CONTROLE[[#This Row],[SB]]=0, "-", BS_CONTROLE[[#This Row],[SB]])</f>
        <v>-</v>
      </c>
      <c r="AO105" s="279" t="str">
        <f>IF(BS_CONTROLE[[#This Row],[SUB]]=0, "-", BS_CONTROLE[[#This Row],[SUB]])</f>
        <v>-</v>
      </c>
      <c r="AP105" s="280" t="str">
        <f>IF(BS_CONTROLE[[#This Row],[KM - Inicio]]=0, "-", BS_CONTROLE[[#This Row],[KM - Inicio]])</f>
        <v>-</v>
      </c>
      <c r="AQ105" s="280" t="str">
        <f>IF(BS_CONTROLE[[#This Row],[KM - Fim]]=0, "-", BS_CONTROLE[[#This Row],[KM - Fim]])</f>
        <v>-</v>
      </c>
      <c r="AR105" s="242"/>
      <c r="AS105" s="242"/>
      <c r="AT105" s="242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BASE_MAPA!$D$2:$D$359, BASE_MAPA!$I$2:$I$359), "ERRO")</f>
        <v>ERRO</v>
      </c>
      <c r="BF105" s="281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2"/>
        <v>Aderente</v>
      </c>
      <c r="BR105" s="18" t="str">
        <f t="shared" si="13"/>
        <v>*</v>
      </c>
      <c r="BS105" s="18" t="str">
        <f t="shared" si="14"/>
        <v>*</v>
      </c>
      <c r="BT105" s="225" t="str">
        <f t="shared" si="15"/>
        <v/>
      </c>
    </row>
    <row r="106" spans="1:72" hidden="1">
      <c r="A106" s="50" t="str">
        <f t="shared" si="11"/>
        <v/>
      </c>
      <c r="B106" s="171"/>
      <c r="C106" s="8" t="str">
        <f>IF(BS_CONTROLE[[#This Row],[DATA]]="","",WEEKNUM(BS_CONTROLE[[#This Row],[DATA]]))</f>
        <v/>
      </c>
      <c r="D106" s="51"/>
      <c r="E106" s="315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607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BASE_MAPA!$D$2:$D$359, BASE_MAPA!$I$2:$I$359),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8" t="str">
        <f>IF(BS_CONTROLE[[#This Row],[Local - Partida]]=0, "-", BS_CONTROLE[[#This Row],[Local - Partida]])</f>
        <v>-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-</v>
      </c>
      <c r="AN106" s="278" t="str">
        <f>IF(BS_CONTROLE[[#This Row],[SB]]=0, "-", BS_CONTROLE[[#This Row],[SB]])</f>
        <v>-</v>
      </c>
      <c r="AO106" s="279" t="str">
        <f>IF(BS_CONTROLE[[#This Row],[SUB]]=0, "-", BS_CONTROLE[[#This Row],[SUB]])</f>
        <v>-</v>
      </c>
      <c r="AP106" s="280" t="str">
        <f>IF(BS_CONTROLE[[#This Row],[KM - Inicio]]=0, "-", BS_CONTROLE[[#This Row],[KM - Inicio]])</f>
        <v>-</v>
      </c>
      <c r="AQ106" s="280" t="str">
        <f>IF(BS_CONTROLE[[#This Row],[KM - Fim]]=0, "-", BS_CONTROLE[[#This Row],[KM - Fim]])</f>
        <v>-</v>
      </c>
      <c r="AR106" s="242"/>
      <c r="AS106" s="242"/>
      <c r="AT106" s="242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BASE_MAPA!$D$2:$D$359, BASE_MAPA!$I$2:$I$359), "ERRO")</f>
        <v>ERRO</v>
      </c>
      <c r="BF106" s="281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2"/>
        <v>Aderente</v>
      </c>
      <c r="BR106" s="18" t="str">
        <f t="shared" si="13"/>
        <v>*</v>
      </c>
      <c r="BS106" s="18" t="str">
        <f t="shared" si="14"/>
        <v>*</v>
      </c>
      <c r="BT106" s="225" t="str">
        <f t="shared" si="15"/>
        <v/>
      </c>
    </row>
    <row r="107" spans="1:72" hidden="1">
      <c r="A107" s="50" t="str">
        <f t="shared" si="11"/>
        <v/>
      </c>
      <c r="B107" s="171"/>
      <c r="C107" s="8" t="str">
        <f>IF(BS_CONTROLE[[#This Row],[DATA]]="","",WEEKNUM(BS_CONTROLE[[#This Row],[DATA]]))</f>
        <v/>
      </c>
      <c r="D107" s="51"/>
      <c r="E107" s="314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BASE_MAPA!$D$2:$D$359, BASE_MAPA!$I$2:$I$359),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8" t="str">
        <f>IF(BS_CONTROLE[[#This Row],[Local - Partida]]=0, "-", BS_CONTROLE[[#This Row],[Local - Partida]])</f>
        <v>-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-</v>
      </c>
      <c r="AN107" s="278" t="str">
        <f>IF(BS_CONTROLE[[#This Row],[SB]]=0, "-", BS_CONTROLE[[#This Row],[SB]])</f>
        <v>-</v>
      </c>
      <c r="AO107" s="279" t="str">
        <f>IF(BS_CONTROLE[[#This Row],[SUB]]=0, "-", BS_CONTROLE[[#This Row],[SUB]])</f>
        <v>-</v>
      </c>
      <c r="AP107" s="280" t="str">
        <f>IF(BS_CONTROLE[[#This Row],[KM - Inicio]]=0, "-", BS_CONTROLE[[#This Row],[KM - Inicio]])</f>
        <v>-</v>
      </c>
      <c r="AQ107" s="280" t="str">
        <f>IF(BS_CONTROLE[[#This Row],[KM - Fim]]=0, "-", BS_CONTROLE[[#This Row],[KM - Fim]])</f>
        <v>-</v>
      </c>
      <c r="AR107" s="242"/>
      <c r="AS107" s="242"/>
      <c r="AT107" s="242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BASE_MAPA!$D$2:$D$359, BASE_MAPA!$I$2:$I$359), "ERRO")</f>
        <v>ERRO</v>
      </c>
      <c r="BF107" s="281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2"/>
        <v>Aderente</v>
      </c>
      <c r="BR107" s="18" t="str">
        <f t="shared" si="13"/>
        <v>*</v>
      </c>
      <c r="BS107" s="18" t="str">
        <f t="shared" si="14"/>
        <v>*</v>
      </c>
      <c r="BT107" s="225" t="str">
        <f t="shared" si="15"/>
        <v/>
      </c>
    </row>
    <row r="108" spans="1:72" hidden="1">
      <c r="A108" s="50" t="str">
        <f t="shared" si="11"/>
        <v/>
      </c>
      <c r="B108" s="171"/>
      <c r="C108" s="8" t="str">
        <f>IF(BS_CONTROLE[[#This Row],[DATA]]="","",WEEKNUM(BS_CONTROLE[[#This Row],[DATA]]))</f>
        <v/>
      </c>
      <c r="D108" s="51"/>
      <c r="E108" s="314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607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BASE_MAPA!$D$2:$D$359, BASE_MAPA!$I$2:$I$359),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8" t="str">
        <f>IF(BS_CONTROLE[[#This Row],[Local - Partida]]=0, "-", BS_CONTROLE[[#This Row],[Local - Partida]])</f>
        <v>-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-</v>
      </c>
      <c r="AN108" s="278" t="str">
        <f>IF(BS_CONTROLE[[#This Row],[SB]]=0, "-", BS_CONTROLE[[#This Row],[SB]])</f>
        <v>-</v>
      </c>
      <c r="AO108" s="279" t="str">
        <f>IF(BS_CONTROLE[[#This Row],[SUB]]=0, "-", BS_CONTROLE[[#This Row],[SUB]])</f>
        <v>-</v>
      </c>
      <c r="AP108" s="280" t="str">
        <f>IF(BS_CONTROLE[[#This Row],[KM - Inicio]]=0, "-", BS_CONTROLE[[#This Row],[KM - Inicio]])</f>
        <v>-</v>
      </c>
      <c r="AQ108" s="280" t="str">
        <f>IF(BS_CONTROLE[[#This Row],[KM - Fim]]=0, "-", BS_CONTROLE[[#This Row],[KM - Fim]])</f>
        <v>-</v>
      </c>
      <c r="AR108" s="242"/>
      <c r="AS108" s="242"/>
      <c r="AT108" s="242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BASE_MAPA!$D$2:$D$359, BASE_MAPA!$I$2:$I$359), "ERRO")</f>
        <v>ERRO</v>
      </c>
      <c r="BF108" s="281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2"/>
        <v>Aderente</v>
      </c>
      <c r="BR108" s="18" t="str">
        <f t="shared" si="13"/>
        <v>*</v>
      </c>
      <c r="BS108" s="18" t="str">
        <f t="shared" si="14"/>
        <v>*</v>
      </c>
      <c r="BT108" s="225" t="str">
        <f t="shared" si="15"/>
        <v/>
      </c>
    </row>
    <row r="109" spans="1:72" hidden="1">
      <c r="A109" s="50" t="str">
        <f t="shared" si="11"/>
        <v/>
      </c>
      <c r="B109" s="171"/>
      <c r="C109" s="8" t="str">
        <f>IF(BS_CONTROLE[[#This Row],[DATA]]="","",WEEKNUM(BS_CONTROLE[[#This Row],[DATA]]))</f>
        <v/>
      </c>
      <c r="D109" s="51"/>
      <c r="E109" s="314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BASE_MAPA!$D$2:$D$359, BASE_MAPA!$I$2:$I$359),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8" t="str">
        <f>IF(BS_CONTROLE[[#This Row],[Local - Partida]]=0, "-", BS_CONTROLE[[#This Row],[Local - Partida]])</f>
        <v>-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-</v>
      </c>
      <c r="AN109" s="278" t="str">
        <f>IF(BS_CONTROLE[[#This Row],[SB]]=0, "-", BS_CONTROLE[[#This Row],[SB]])</f>
        <v>-</v>
      </c>
      <c r="AO109" s="279" t="str">
        <f>IF(BS_CONTROLE[[#This Row],[SUB]]=0, "-", BS_CONTROLE[[#This Row],[SUB]])</f>
        <v>-</v>
      </c>
      <c r="AP109" s="280" t="str">
        <f>IF(BS_CONTROLE[[#This Row],[KM - Inicio]]=0, "-", BS_CONTROLE[[#This Row],[KM - Inicio]])</f>
        <v>-</v>
      </c>
      <c r="AQ109" s="280" t="str">
        <f>IF(BS_CONTROLE[[#This Row],[KM - Fim]]=0, "-", BS_CONTROLE[[#This Row],[KM - Fim]])</f>
        <v>-</v>
      </c>
      <c r="AR109" s="242"/>
      <c r="AS109" s="242"/>
      <c r="AT109" s="242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BASE_MAPA!$D$2:$D$359, BASE_MAPA!$I$2:$I$359), "ERRO")</f>
        <v>ERRO</v>
      </c>
      <c r="BF109" s="281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2"/>
        <v>Aderente</v>
      </c>
      <c r="BR109" s="18" t="str">
        <f t="shared" si="13"/>
        <v>*</v>
      </c>
      <c r="BS109" s="18" t="str">
        <f t="shared" si="14"/>
        <v>*</v>
      </c>
      <c r="BT109" s="225" t="str">
        <f t="shared" si="15"/>
        <v/>
      </c>
    </row>
    <row r="110" spans="1:72" hidden="1">
      <c r="A110" s="50" t="str">
        <f t="shared" si="11"/>
        <v/>
      </c>
      <c r="B110" s="171"/>
      <c r="C110" s="8" t="str">
        <f>IF(BS_CONTROLE[[#This Row],[DATA]]="","",WEEKNUM(BS_CONTROLE[[#This Row],[DATA]]))</f>
        <v/>
      </c>
      <c r="D110" s="51"/>
      <c r="E110" s="314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BASE_MAPA!$D$2:$D$359, BASE_MAPA!$I$2:$I$359),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-</v>
      </c>
      <c r="AN110" s="278" t="str">
        <f>IF(BS_CONTROLE[[#This Row],[SB]]=0, "-", BS_CONTROLE[[#This Row],[SB]])</f>
        <v>-</v>
      </c>
      <c r="AO110" s="279" t="str">
        <f>IF(BS_CONTROLE[[#This Row],[SUB]]=0, "-", BS_CONTROLE[[#This Row],[SUB]])</f>
        <v>-</v>
      </c>
      <c r="AP110" s="280" t="str">
        <f>IF(BS_CONTROLE[[#This Row],[KM - Inicio]]=0, "-", BS_CONTROLE[[#This Row],[KM - Inicio]])</f>
        <v>-</v>
      </c>
      <c r="AQ110" s="280" t="str">
        <f>IF(BS_CONTROLE[[#This Row],[KM - Fim]]=0, "-", BS_CONTROLE[[#This Row],[KM - Fim]])</f>
        <v>-</v>
      </c>
      <c r="AR110" s="242"/>
      <c r="AS110" s="242"/>
      <c r="AT110" s="242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BASE_MAPA!$D$2:$D$359, BASE_MAPA!$I$2:$I$359), "ERRO")</f>
        <v>ERRO</v>
      </c>
      <c r="BF110" s="281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2"/>
        <v>Aderente</v>
      </c>
      <c r="BR110" s="18" t="str">
        <f t="shared" si="13"/>
        <v>*</v>
      </c>
      <c r="BS110" s="18" t="str">
        <f t="shared" si="14"/>
        <v>*</v>
      </c>
      <c r="BT110" s="225" t="str">
        <f t="shared" si="15"/>
        <v/>
      </c>
    </row>
    <row r="111" spans="1:72" hidden="1">
      <c r="A111" s="50" t="str">
        <f t="shared" si="11"/>
        <v/>
      </c>
      <c r="B111" s="171"/>
      <c r="C111" s="8" t="str">
        <f>IF(BS_CONTROLE[[#This Row],[DATA]]="","",WEEKNUM(BS_CONTROLE[[#This Row],[DATA]]))</f>
        <v/>
      </c>
      <c r="D111" s="51"/>
      <c r="E111" s="314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BASE_MAPA!$D$2:$D$359, BASE_MAPA!$I$2:$I$359),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8" t="str">
        <f>IF(BS_CONTROLE[[#This Row],[Local - Partida]]=0, "-", BS_CONTROLE[[#This Row],[Local - Partida]])</f>
        <v>-</v>
      </c>
      <c r="AL111" s="278" t="str">
        <f>IF(BS_CONTROLE[[#This Row],[Local - Encerramento]]=0, "-", BS_CONTROLE[[#This Row],[Local - Encerramento]])</f>
        <v>-</v>
      </c>
      <c r="AM111" s="278" t="str">
        <f>IF(BS_CONTROLE[[#This Row],[Entre - Estações]]=0, "-", BS_CONTROLE[[#This Row],[Entre - Estações]])</f>
        <v>-</v>
      </c>
      <c r="AN111" s="278" t="str">
        <f>IF(BS_CONTROLE[[#This Row],[SB]]=0, "-", BS_CONTROLE[[#This Row],[SB]])</f>
        <v>-</v>
      </c>
      <c r="AO111" s="279" t="str">
        <f>IF(BS_CONTROLE[[#This Row],[SUB]]=0, "-", BS_CONTROLE[[#This Row],[SUB]])</f>
        <v>-</v>
      </c>
      <c r="AP111" s="280" t="str">
        <f>IF(BS_CONTROLE[[#This Row],[KM - Inicio]]=0, "-", BS_CONTROLE[[#This Row],[KM - Inicio]])</f>
        <v>-</v>
      </c>
      <c r="AQ111" s="280" t="str">
        <f>IF(BS_CONTROLE[[#This Row],[KM - Fim]]=0, "-", BS_CONTROLE[[#This Row],[KM - Fim]])</f>
        <v>-</v>
      </c>
      <c r="AR111" s="242"/>
      <c r="AS111" s="242"/>
      <c r="AT111" s="242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BASE_MAPA!$D$2:$D$359, BASE_MAPA!$I$2:$I$359), "ERRO")</f>
        <v>ERRO</v>
      </c>
      <c r="BF111" s="281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2"/>
        <v>Aderente</v>
      </c>
      <c r="BR111" s="18" t="str">
        <f t="shared" si="13"/>
        <v>*</v>
      </c>
      <c r="BS111" s="18" t="str">
        <f t="shared" si="14"/>
        <v>*</v>
      </c>
      <c r="BT111" s="225" t="str">
        <f t="shared" si="15"/>
        <v/>
      </c>
    </row>
    <row r="112" spans="1:72" hidden="1">
      <c r="A112" s="50" t="str">
        <f t="shared" si="11"/>
        <v/>
      </c>
      <c r="B112" s="171"/>
      <c r="C112" s="8" t="str">
        <f>IF(BS_CONTROLE[[#This Row],[DATA]]="","",WEEKNUM(BS_CONTROLE[[#This Row],[DATA]]))</f>
        <v/>
      </c>
      <c r="D112" s="51"/>
      <c r="E112" s="314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BASE_MAPA!$D$2:$D$359, BASE_MAPA!$I$2:$I$359),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78" t="str">
        <f>IF(BS_CONTROLE[[#This Row],[Local - Partida]]=0, "-", BS_CONTROLE[[#This Row],[Local - Partida]])</f>
        <v>-</v>
      </c>
      <c r="AL112" s="278" t="str">
        <f>IF(BS_CONTROLE[[#This Row],[Local - Encerramento]]=0, "-", BS_CONTROLE[[#This Row],[Local - Encerramento]])</f>
        <v>-</v>
      </c>
      <c r="AM112" s="278" t="str">
        <f>IF(BS_CONTROLE[[#This Row],[Entre - Estações]]=0, "-", BS_CONTROLE[[#This Row],[Entre - Estações]])</f>
        <v>-</v>
      </c>
      <c r="AN112" s="278" t="str">
        <f>IF(BS_CONTROLE[[#This Row],[SB]]=0, "-", BS_CONTROLE[[#This Row],[SB]])</f>
        <v>-</v>
      </c>
      <c r="AO112" s="279" t="str">
        <f>IF(BS_CONTROLE[[#This Row],[SUB]]=0, "-", BS_CONTROLE[[#This Row],[SUB]])</f>
        <v>-</v>
      </c>
      <c r="AP112" s="280" t="str">
        <f>IF(BS_CONTROLE[[#This Row],[KM - Inicio]]=0, "-", BS_CONTROLE[[#This Row],[KM - Inicio]])</f>
        <v>-</v>
      </c>
      <c r="AQ112" s="280" t="str">
        <f>IF(BS_CONTROLE[[#This Row],[KM - Fim]]=0, "-", BS_CONTROLE[[#This Row],[KM - Fim]])</f>
        <v>-</v>
      </c>
      <c r="AR112" s="242"/>
      <c r="AS112" s="242"/>
      <c r="AT112" s="242"/>
      <c r="AU112" s="38"/>
      <c r="AV112" s="38"/>
      <c r="AW112" s="38"/>
      <c r="AX112" s="38"/>
      <c r="AY112" s="313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BASE_MAPA!$D$2:$D$359, BASE_MAPA!$I$2:$I$359), "ERRO")</f>
        <v>ERRO</v>
      </c>
      <c r="BF112" s="281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2"/>
        <v>Aderente</v>
      </c>
      <c r="BR112" s="18" t="str">
        <f t="shared" si="13"/>
        <v>*</v>
      </c>
      <c r="BS112" s="18" t="str">
        <f t="shared" si="14"/>
        <v>*</v>
      </c>
      <c r="BT112" s="225" t="str">
        <f t="shared" si="15"/>
        <v/>
      </c>
    </row>
    <row r="113" spans="1:75" hidden="1">
      <c r="A113" s="50" t="str">
        <f t="shared" si="11"/>
        <v/>
      </c>
      <c r="B113" s="171"/>
      <c r="C113" s="8" t="str">
        <f>IF(BS_CONTROLE[[#This Row],[DATA]]="","",WEEKNUM(BS_CONTROLE[[#This Row],[DATA]]))</f>
        <v/>
      </c>
      <c r="D113" s="51"/>
      <c r="E113" s="314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607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BASE_MAPA!$D$2:$D$359, BASE_MAPA!$I$2:$I$359),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8" t="str">
        <f>IF(BS_CONTROLE[[#This Row],[Local - Partida]]=0, "-", BS_CONTROLE[[#This Row],[Local - Partida]])</f>
        <v>-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-</v>
      </c>
      <c r="AN113" s="278" t="str">
        <f>IF(BS_CONTROLE[[#This Row],[SB]]=0, "-", BS_CONTROLE[[#This Row],[SB]])</f>
        <v>-</v>
      </c>
      <c r="AO113" s="279" t="str">
        <f>IF(BS_CONTROLE[[#This Row],[SUB]]=0, "-", BS_CONTROLE[[#This Row],[SUB]])</f>
        <v>-</v>
      </c>
      <c r="AP113" s="280" t="str">
        <f>IF(BS_CONTROLE[[#This Row],[KM - Inicio]]=0, "-", BS_CONTROLE[[#This Row],[KM - Inicio]])</f>
        <v>-</v>
      </c>
      <c r="AQ113" s="280" t="str">
        <f>IF(BS_CONTROLE[[#This Row],[KM - Fim]]=0, "-", BS_CONTROLE[[#This Row],[KM - Fim]])</f>
        <v>-</v>
      </c>
      <c r="AR113" s="242"/>
      <c r="AS113" s="242"/>
      <c r="AT113" s="242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BASE_MAPA!$D$2:$D$359, BASE_MAPA!$I$2:$I$359), "ERRO")</f>
        <v>ERRO</v>
      </c>
      <c r="BF113" s="281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2"/>
        <v>Aderente</v>
      </c>
      <c r="BR113" s="18" t="str">
        <f t="shared" si="13"/>
        <v>*</v>
      </c>
      <c r="BS113" s="18" t="str">
        <f t="shared" si="14"/>
        <v>*</v>
      </c>
      <c r="BT113" s="225" t="str">
        <f t="shared" si="15"/>
        <v/>
      </c>
    </row>
    <row r="114" spans="1:75" hidden="1">
      <c r="A114" s="50" t="str">
        <f t="shared" si="11"/>
        <v/>
      </c>
      <c r="B114" s="171"/>
      <c r="C114" s="8" t="str">
        <f>IF(BS_CONTROLE[[#This Row],[DATA]]="","",WEEKNUM(BS_CONTROLE[[#This Row],[DATA]]))</f>
        <v/>
      </c>
      <c r="D114" s="51"/>
      <c r="E114" s="314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BASE_MAPA!$D$2:$D$359, BASE_MAPA!$I$2:$I$359),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8" t="str">
        <f>IF(BS_CONTROLE[[#This Row],[Local - Partida]]=0, "-", BS_CONTROLE[[#This Row],[Local - Partida]])</f>
        <v>-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-</v>
      </c>
      <c r="AN114" s="278" t="str">
        <f>IF(BS_CONTROLE[[#This Row],[SB]]=0, "-", BS_CONTROLE[[#This Row],[SB]])</f>
        <v>-</v>
      </c>
      <c r="AO114" s="279" t="str">
        <f>IF(BS_CONTROLE[[#This Row],[SUB]]=0, "-", BS_CONTROLE[[#This Row],[SUB]])</f>
        <v>-</v>
      </c>
      <c r="AP114" s="280" t="str">
        <f>IF(BS_CONTROLE[[#This Row],[KM - Inicio]]=0, "-", BS_CONTROLE[[#This Row],[KM - Inicio]])</f>
        <v>-</v>
      </c>
      <c r="AQ114" s="280" t="str">
        <f>IF(BS_CONTROLE[[#This Row],[KM - Fim]]=0, "-", BS_CONTROLE[[#This Row],[KM - Fim]])</f>
        <v>-</v>
      </c>
      <c r="AR114" s="242"/>
      <c r="AS114" s="242"/>
      <c r="AT114" s="242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BASE_MAPA!$D$2:$D$359, BASE_MAPA!$I$2:$I$359), "ERRO")</f>
        <v>ERRO</v>
      </c>
      <c r="BF114" s="281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2"/>
        <v>Aderente</v>
      </c>
      <c r="BR114" s="18" t="str">
        <f t="shared" si="13"/>
        <v>*</v>
      </c>
      <c r="BS114" s="18" t="str">
        <f t="shared" si="14"/>
        <v>*</v>
      </c>
      <c r="BT114" s="225" t="str">
        <f t="shared" si="15"/>
        <v/>
      </c>
    </row>
    <row r="115" spans="1:75" hidden="1">
      <c r="A115" s="50" t="str">
        <f t="shared" si="11"/>
        <v/>
      </c>
      <c r="B115" s="171"/>
      <c r="C115" s="8" t="str">
        <f>IF(BS_CONTROLE[[#This Row],[DATA]]="","",WEEKNUM(BS_CONTROLE[[#This Row],[DATA]]))</f>
        <v/>
      </c>
      <c r="D115" s="51"/>
      <c r="E115" s="314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BASE_MAPA!$D$2:$D$359, BASE_MAPA!$I$2:$I$359),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8" t="str">
        <f>IF(BS_CONTROLE[[#This Row],[Local - Partida]]=0, "-", BS_CONTROLE[[#This Row],[Local - Partida]])</f>
        <v>-</v>
      </c>
      <c r="AL115" s="278" t="str">
        <f>IF(BS_CONTROLE[[#This Row],[Local - Encerramento]]=0, "-", BS_CONTROLE[[#This Row],[Local - Encerramento]])</f>
        <v>-</v>
      </c>
      <c r="AM115" s="278" t="str">
        <f>IF(BS_CONTROLE[[#This Row],[Entre - Estações]]=0, "-", BS_CONTROLE[[#This Row],[Entre - Estações]])</f>
        <v>-</v>
      </c>
      <c r="AN115" s="278" t="str">
        <f>IF(BS_CONTROLE[[#This Row],[SB]]=0, "-", BS_CONTROLE[[#This Row],[SB]])</f>
        <v>-</v>
      </c>
      <c r="AO115" s="279" t="str">
        <f>IF(BS_CONTROLE[[#This Row],[SUB]]=0, "-", BS_CONTROLE[[#This Row],[SUB]])</f>
        <v>-</v>
      </c>
      <c r="AP115" s="280" t="str">
        <f>IF(BS_CONTROLE[[#This Row],[KM - Inicio]]=0, "-", BS_CONTROLE[[#This Row],[KM - Inicio]])</f>
        <v>-</v>
      </c>
      <c r="AQ115" s="280" t="str">
        <f>IF(BS_CONTROLE[[#This Row],[KM - Fim]]=0, "-", BS_CONTROLE[[#This Row],[KM - Fim]])</f>
        <v>-</v>
      </c>
      <c r="AR115" s="242"/>
      <c r="AS115" s="242"/>
      <c r="AT115" s="242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BASE_MAPA!$D$2:$D$359, BASE_MAPA!$I$2:$I$359), "ERRO")</f>
        <v>ERRO</v>
      </c>
      <c r="BF115" s="281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2"/>
        <v>Aderente</v>
      </c>
      <c r="BR115" s="18" t="str">
        <f t="shared" si="13"/>
        <v>*</v>
      </c>
      <c r="BS115" s="18" t="str">
        <f t="shared" si="14"/>
        <v>*</v>
      </c>
      <c r="BT115" s="225" t="str">
        <f t="shared" si="15"/>
        <v/>
      </c>
    </row>
    <row r="116" spans="1:75" hidden="1">
      <c r="A116" s="50" t="str">
        <f t="shared" si="11"/>
        <v/>
      </c>
      <c r="B116" s="171"/>
      <c r="C116" s="8" t="str">
        <f>IF(BS_CONTROLE[[#This Row],[DATA]]="","",WEEKNUM(BS_CONTROLE[[#This Row],[DATA]]))</f>
        <v/>
      </c>
      <c r="D116" s="51"/>
      <c r="E116" s="314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BASE_MAPA!$D$2:$D$359, BASE_MAPA!$I$2:$I$359),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8" t="str">
        <f>IF(BS_CONTROLE[[#This Row],[Local - Partida]]=0, "-", BS_CONTROLE[[#This Row],[Local - Partida]])</f>
        <v>-</v>
      </c>
      <c r="AL116" s="278" t="str">
        <f>IF(BS_CONTROLE[[#This Row],[Local - Encerramento]]=0, "-", BS_CONTROLE[[#This Row],[Local - Encerramento]])</f>
        <v>-</v>
      </c>
      <c r="AM116" s="278" t="str">
        <f>IF(BS_CONTROLE[[#This Row],[Entre - Estações]]=0, "-", BS_CONTROLE[[#This Row],[Entre - Estações]])</f>
        <v>-</v>
      </c>
      <c r="AN116" s="278" t="str">
        <f>IF(BS_CONTROLE[[#This Row],[SB]]=0, "-", BS_CONTROLE[[#This Row],[SB]])</f>
        <v>-</v>
      </c>
      <c r="AO116" s="279" t="str">
        <f>IF(BS_CONTROLE[[#This Row],[SUB]]=0, "-", BS_CONTROLE[[#This Row],[SUB]])</f>
        <v>-</v>
      </c>
      <c r="AP116" s="280" t="str">
        <f>IF(BS_CONTROLE[[#This Row],[KM - Inicio]]=0, "-", BS_CONTROLE[[#This Row],[KM - Inicio]])</f>
        <v>-</v>
      </c>
      <c r="AQ116" s="280" t="str">
        <f>IF(BS_CONTROLE[[#This Row],[KM - Fim]]=0, "-", BS_CONTROLE[[#This Row],[KM - Fim]])</f>
        <v>-</v>
      </c>
      <c r="AR116" s="242"/>
      <c r="AS116" s="242"/>
      <c r="AT116" s="242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BASE_MAPA!$D$2:$D$359, BASE_MAPA!$I$2:$I$359), "ERRO")</f>
        <v>ERRO</v>
      </c>
      <c r="BF116" s="281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2"/>
        <v>Aderente</v>
      </c>
      <c r="BR116" s="18" t="str">
        <f t="shared" si="13"/>
        <v>*</v>
      </c>
      <c r="BS116" s="18" t="str">
        <f t="shared" si="14"/>
        <v>*</v>
      </c>
      <c r="BT116" s="225" t="str">
        <f t="shared" si="15"/>
        <v/>
      </c>
    </row>
    <row r="117" spans="1:75" hidden="1">
      <c r="A117" s="50" t="str">
        <f t="shared" si="11"/>
        <v/>
      </c>
      <c r="B117" s="171"/>
      <c r="C117" s="8" t="str">
        <f>IF(BS_CONTROLE[[#This Row],[DATA]]="","",WEEKNUM(BS_CONTROLE[[#This Row],[DATA]]))</f>
        <v/>
      </c>
      <c r="D117" s="51"/>
      <c r="E117" s="314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BASE_MAPA!$D$2:$D$359, BASE_MAPA!$I$2:$I$359),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8" t="str">
        <f>IF(BS_CONTROLE[[#This Row],[Local - Partida]]=0, "-", BS_CONTROLE[[#This Row],[Local - Partida]])</f>
        <v>-</v>
      </c>
      <c r="AL117" s="278" t="str">
        <f>IF(BS_CONTROLE[[#This Row],[Local - Encerramento]]=0, "-", BS_CONTROLE[[#This Row],[Local - Encerramento]])</f>
        <v>-</v>
      </c>
      <c r="AM117" s="278" t="str">
        <f>IF(BS_CONTROLE[[#This Row],[Entre - Estações]]=0, "-", BS_CONTROLE[[#This Row],[Entre - Estações]])</f>
        <v>-</v>
      </c>
      <c r="AN117" s="278" t="str">
        <f>IF(BS_CONTROLE[[#This Row],[SB]]=0, "-", BS_CONTROLE[[#This Row],[SB]])</f>
        <v>-</v>
      </c>
      <c r="AO117" s="279" t="str">
        <f>IF(BS_CONTROLE[[#This Row],[SUB]]=0, "-", BS_CONTROLE[[#This Row],[SUB]])</f>
        <v>-</v>
      </c>
      <c r="AP117" s="280" t="str">
        <f>IF(BS_CONTROLE[[#This Row],[KM - Inicio]]=0, "-", BS_CONTROLE[[#This Row],[KM - Inicio]])</f>
        <v>-</v>
      </c>
      <c r="AQ117" s="280" t="str">
        <f>IF(BS_CONTROLE[[#This Row],[KM - Fim]]=0, "-", BS_CONTROLE[[#This Row],[KM - Fim]])</f>
        <v>-</v>
      </c>
      <c r="AR117" s="242"/>
      <c r="AS117" s="242"/>
      <c r="AT117" s="242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BASE_MAPA!$D$2:$D$359, BASE_MAPA!$I$2:$I$359), "ERRO")</f>
        <v>ERRO</v>
      </c>
      <c r="BF117" s="281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2"/>
        <v>Aderente</v>
      </c>
      <c r="BR117" s="18" t="str">
        <f t="shared" si="13"/>
        <v>*</v>
      </c>
      <c r="BS117" s="18" t="str">
        <f t="shared" si="14"/>
        <v>*</v>
      </c>
      <c r="BT117" s="225" t="str">
        <f t="shared" si="15"/>
        <v/>
      </c>
    </row>
    <row r="118" spans="1:75" hidden="1">
      <c r="A118" s="50" t="str">
        <f t="shared" si="11"/>
        <v/>
      </c>
      <c r="B118" s="171"/>
      <c r="C118" s="8" t="str">
        <f>IF(BS_CONTROLE[[#This Row],[DATA]]="","",WEEKNUM(BS_CONTROLE[[#This Row],[DATA]]))</f>
        <v/>
      </c>
      <c r="D118" s="51"/>
      <c r="E118" s="315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BASE_MAPA!$I$2:$I$359),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242"/>
      <c r="AS118" s="242"/>
      <c r="AT118" s="242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BASE_MAPA!$I$2:$I$359),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2"/>
        <v>Aderente</v>
      </c>
      <c r="BR118" s="18" t="str">
        <f t="shared" si="13"/>
        <v>*</v>
      </c>
      <c r="BS118" s="18" t="str">
        <f t="shared" si="14"/>
        <v>*</v>
      </c>
      <c r="BT118" s="225" t="str">
        <f t="shared" si="15"/>
        <v/>
      </c>
    </row>
    <row r="119" spans="1:75" hidden="1">
      <c r="A119" s="50" t="str">
        <f t="shared" si="11"/>
        <v/>
      </c>
      <c r="B119" s="171"/>
      <c r="C119" s="8" t="str">
        <f>IF(BS_CONTROLE[[#This Row],[DATA]]="","",WEEKNUM(BS_CONTROLE[[#This Row],[DATA]]))</f>
        <v/>
      </c>
      <c r="D119" s="51"/>
      <c r="E119" s="314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BASE_MAPA!$I$2:$I$359),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242"/>
      <c r="AS119" s="242"/>
      <c r="AT119" s="242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BASE_MAPA!$I$2:$I$359),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2"/>
        <v>Aderente</v>
      </c>
      <c r="BR119" s="18" t="str">
        <f t="shared" si="13"/>
        <v>*</v>
      </c>
      <c r="BS119" s="18" t="str">
        <f t="shared" si="14"/>
        <v>*</v>
      </c>
      <c r="BT119" s="225" t="str">
        <f t="shared" si="15"/>
        <v/>
      </c>
    </row>
    <row r="120" spans="1:75" hidden="1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5" hidden="1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5" hidden="1">
      <c r="A122" s="50" t="str">
        <f t="shared" si="11"/>
        <v/>
      </c>
      <c r="B122" s="171"/>
      <c r="C122" s="8" t="str">
        <f>IF(BS_CONTROLE[[#This Row],[DATA]]="","",WEEKNUM(BS_CONTROLE[[#This Row],[DATA]]))</f>
        <v/>
      </c>
      <c r="D122" s="51"/>
      <c r="E122" s="314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BASE_MAPA!$D$2:$D$359, BASE_MAPA!$I$2:$I$359),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8" t="str">
        <f>IF(BS_CONTROLE[[#This Row],[Local - Partida]]=0, "-", BS_CONTROLE[[#This Row],[Local - Partida]])</f>
        <v>-</v>
      </c>
      <c r="AL122" s="278" t="str">
        <f>IF(BS_CONTROLE[[#This Row],[Local - Encerramento]]=0, "-", BS_CONTROLE[[#This Row],[Local - Encerramento]])</f>
        <v>-</v>
      </c>
      <c r="AM122" s="278" t="str">
        <f>IF(BS_CONTROLE[[#This Row],[Entre - Estações]]=0, "-", BS_CONTROLE[[#This Row],[Entre - Estações]])</f>
        <v>-</v>
      </c>
      <c r="AN122" s="278" t="str">
        <f>IF(BS_CONTROLE[[#This Row],[SB]]=0, "-", BS_CONTROLE[[#This Row],[SB]])</f>
        <v>-</v>
      </c>
      <c r="AO122" s="279" t="str">
        <f>IF(BS_CONTROLE[[#This Row],[SUB]]=0, "-", BS_CONTROLE[[#This Row],[SUB]])</f>
        <v>-</v>
      </c>
      <c r="AP122" s="280" t="str">
        <f>IF(BS_CONTROLE[[#This Row],[KM - Inicio]]=0, "-", BS_CONTROLE[[#This Row],[KM - Inicio]])</f>
        <v>-</v>
      </c>
      <c r="AQ122" s="280" t="str">
        <f>IF(BS_CONTROLE[[#This Row],[KM - Fim]]=0, "-", BS_CONTROLE[[#This Row],[KM - Fim]])</f>
        <v>-</v>
      </c>
      <c r="AR122" s="242"/>
      <c r="AS122" s="242"/>
      <c r="AT122" s="242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BASE_MAPA!$D$2:$D$359, BASE_MAPA!$I$2:$I$359), "ERRO")</f>
        <v>ERRO</v>
      </c>
      <c r="BF122" s="281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2"/>
        <v>Aderente</v>
      </c>
      <c r="BR122" s="18" t="str">
        <f t="shared" si="13"/>
        <v>*</v>
      </c>
      <c r="BS122" s="18" t="str">
        <f t="shared" si="14"/>
        <v>*</v>
      </c>
      <c r="BT122" s="225" t="str">
        <f t="shared" si="15"/>
        <v/>
      </c>
    </row>
    <row r="123" spans="1:75" hidden="1">
      <c r="A123" s="50" t="str">
        <f t="shared" si="11"/>
        <v/>
      </c>
      <c r="B123" s="171"/>
      <c r="C123" s="8" t="str">
        <f>IF(BS_CONTROLE[[#This Row],[DATA]]="","",WEEKNUM(BS_CONTROLE[[#This Row],[DATA]]))</f>
        <v/>
      </c>
      <c r="D123" s="51"/>
      <c r="E123" s="314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BASE_MAPA!$D$2:$D$359, BASE_MAPA!$I$2:$I$359),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78" t="str">
        <f>IF(BS_CONTROLE[[#This Row],[Local - Partida]]=0, "-", BS_CONTROLE[[#This Row],[Local - Partida]])</f>
        <v>-</v>
      </c>
      <c r="AL123" s="278" t="str">
        <f>IF(BS_CONTROLE[[#This Row],[Local - Encerramento]]=0, "-", BS_CONTROLE[[#This Row],[Local - Encerramento]])</f>
        <v>-</v>
      </c>
      <c r="AM123" s="278" t="str">
        <f>IF(BS_CONTROLE[[#This Row],[Entre - Estações]]=0, "-", BS_CONTROLE[[#This Row],[Entre - Estações]])</f>
        <v>-</v>
      </c>
      <c r="AN123" s="278" t="str">
        <f>IF(BS_CONTROLE[[#This Row],[SB]]=0, "-", BS_CONTROLE[[#This Row],[SB]])</f>
        <v>-</v>
      </c>
      <c r="AO123" s="279" t="str">
        <f>IF(BS_CONTROLE[[#This Row],[SUB]]=0, "-", BS_CONTROLE[[#This Row],[SUB]])</f>
        <v>-</v>
      </c>
      <c r="AP123" s="280" t="str">
        <f>IF(BS_CONTROLE[[#This Row],[KM - Inicio]]=0, "-", BS_CONTROLE[[#This Row],[KM - Inicio]])</f>
        <v>-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BASE_MAPA!$D$2:$D$359, BASE_MAPA!$I$2:$I$359), "ERRO")</f>
        <v>ERRO</v>
      </c>
      <c r="BF123" s="281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5" hidden="1">
      <c r="A124" s="50" t="str">
        <f t="shared" si="11"/>
        <v/>
      </c>
      <c r="B124" s="171"/>
      <c r="C124" s="8" t="str">
        <f>IF(BS_CONTROLE[[#This Row],[DATA]]="","",WEEKNUM(BS_CONTROLE[[#This Row],[DATA]]))</f>
        <v/>
      </c>
      <c r="D124" s="51"/>
      <c r="E124" s="314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BASE_MAPA!$D$2:$D$359, BASE_MAPA!$I$2:$I$359),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8" t="str">
        <f>IF(BS_CONTROLE[[#This Row],[Local - Partida]]=0, "-", BS_CONTROLE[[#This Row],[Local - Partida]])</f>
        <v>-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-</v>
      </c>
      <c r="AN124" s="278" t="str">
        <f>IF(BS_CONTROLE[[#This Row],[SB]]=0, "-", BS_CONTROLE[[#This Row],[SB]])</f>
        <v>-</v>
      </c>
      <c r="AO124" s="279" t="str">
        <f>IF(BS_CONTROLE[[#This Row],[SUB]]=0, "-", BS_CONTROLE[[#This Row],[SUB]])</f>
        <v>-</v>
      </c>
      <c r="AP124" s="280" t="str">
        <f>IF(BS_CONTROLE[[#This Row],[KM - Inicio]]=0, "-", BS_CONTROLE[[#This Row],[KM - Inicio]])</f>
        <v>-</v>
      </c>
      <c r="AQ124" s="280" t="str">
        <f>IF(BS_CONTROLE[[#This Row],[KM - Fim]]=0, "-", BS_CONTROLE[[#This Row],[KM - Fim]])</f>
        <v>-</v>
      </c>
      <c r="AR124" s="242"/>
      <c r="AS124" s="242"/>
      <c r="AT124" s="242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BASE_MAPA!$D$2:$D$359, BASE_MAPA!$I$2:$I$359), "ERRO")</f>
        <v>ERRO</v>
      </c>
      <c r="BF124" s="281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2"/>
        <v>Aderente</v>
      </c>
      <c r="BR124" s="18" t="str">
        <f t="shared" si="13"/>
        <v>*</v>
      </c>
      <c r="BS124" s="18" t="str">
        <f t="shared" si="14"/>
        <v>*</v>
      </c>
      <c r="BT124" s="225" t="str">
        <f t="shared" si="15"/>
        <v/>
      </c>
    </row>
    <row r="125" spans="1:75" hidden="1">
      <c r="A125" s="50" t="str">
        <f t="shared" si="11"/>
        <v/>
      </c>
      <c r="B125" s="171"/>
      <c r="C125" s="8" t="str">
        <f>IF(BS_CONTROLE[[#This Row],[DATA]]="","",WEEKNUM(BS_CONTROLE[[#This Row],[DATA]]))</f>
        <v/>
      </c>
      <c r="D125" s="51"/>
      <c r="E125" s="314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607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BASE_MAPA!$D$2:$D$359, BASE_MAPA!$I$2:$I$359),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8" t="str">
        <f>IF(BS_CONTROLE[[#This Row],[Local - Partida]]=0, "-", BS_CONTROLE[[#This Row],[Local - Partida]])</f>
        <v>-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-</v>
      </c>
      <c r="AN125" s="278" t="str">
        <f>IF(BS_CONTROLE[[#This Row],[SB]]=0, "-", BS_CONTROLE[[#This Row],[SB]])</f>
        <v>-</v>
      </c>
      <c r="AO125" s="279" t="str">
        <f>IF(BS_CONTROLE[[#This Row],[SUB]]=0, "-", BS_CONTROLE[[#This Row],[SUB]])</f>
        <v>-</v>
      </c>
      <c r="AP125" s="280" t="str">
        <f>IF(BS_CONTROLE[[#This Row],[KM - Inicio]]=0, "-", BS_CONTROLE[[#This Row],[KM - Inicio]])</f>
        <v>-</v>
      </c>
      <c r="AQ125" s="280" t="str">
        <f>IF(BS_CONTROLE[[#This Row],[KM - Fim]]=0, "-", BS_CONTROLE[[#This Row],[KM - Fim]])</f>
        <v>-</v>
      </c>
      <c r="AR125" s="242"/>
      <c r="AS125" s="242"/>
      <c r="AT125" s="242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BASE_MAPA!$D$2:$D$359, BASE_MAPA!$I$2:$I$359), "ERRO")</f>
        <v>ERRO</v>
      </c>
      <c r="BF125" s="281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2"/>
        <v>Aderente</v>
      </c>
      <c r="BR125" s="18" t="str">
        <f t="shared" si="13"/>
        <v>*</v>
      </c>
      <c r="BS125" s="18" t="str">
        <f t="shared" si="14"/>
        <v>*</v>
      </c>
      <c r="BT125" s="225" t="str">
        <f t="shared" si="15"/>
        <v/>
      </c>
    </row>
    <row r="126" spans="1:75" hidden="1">
      <c r="A126" s="50" t="str">
        <f t="shared" si="11"/>
        <v/>
      </c>
      <c r="B126" s="171"/>
      <c r="C126" s="8" t="str">
        <f>IF(BS_CONTROLE[[#This Row],[DATA]]="","",WEEKNUM(BS_CONTROLE[[#This Row],[DATA]]))</f>
        <v/>
      </c>
      <c r="D126" s="51"/>
      <c r="E126" s="314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BASE_MAPA!$I$2:$I$359),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242"/>
      <c r="AS126" s="242"/>
      <c r="AT126" s="242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BASE_MAPA!$I$2:$I$359),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2"/>
        <v>Aderente</v>
      </c>
      <c r="BR126" s="18" t="str">
        <f t="shared" si="13"/>
        <v>*</v>
      </c>
      <c r="BS126" s="18" t="str">
        <f t="shared" si="14"/>
        <v>*</v>
      </c>
      <c r="BT126" s="225" t="str">
        <f t="shared" si="15"/>
        <v/>
      </c>
    </row>
    <row r="127" spans="1:75" hidden="1">
      <c r="A127" s="50" t="str">
        <f t="shared" si="11"/>
        <v/>
      </c>
      <c r="B127" s="171"/>
      <c r="C127" s="8" t="str">
        <f>IF(BS_CONTROLE[[#This Row],[DATA]]="","",WEEKNUM(BS_CONTROLE[[#This Row],[DATA]]))</f>
        <v/>
      </c>
      <c r="D127" s="51"/>
      <c r="E127" s="314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BASE_MAPA!$I$2:$I$359),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242"/>
      <c r="AS127" s="242"/>
      <c r="AT127" s="242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BASE_MAPA!$I$2:$I$359),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2"/>
        <v>Aderente</v>
      </c>
      <c r="BR127" s="18" t="str">
        <f t="shared" si="13"/>
        <v>*</v>
      </c>
      <c r="BS127" s="18" t="str">
        <f t="shared" si="14"/>
        <v>*</v>
      </c>
      <c r="BT127" s="225" t="str">
        <f t="shared" si="15"/>
        <v/>
      </c>
    </row>
    <row r="128" spans="1:75" hidden="1">
      <c r="A128" s="50" t="str">
        <f t="shared" si="11"/>
        <v/>
      </c>
      <c r="B128" s="171"/>
      <c r="C128" s="8" t="str">
        <f>IF(BS_CONTROLE[[#This Row],[DATA]]="","",WEEKNUM(BS_CONTROLE[[#This Row],[DATA]]))</f>
        <v/>
      </c>
      <c r="D128" s="51"/>
      <c r="E128" s="314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BASE_MAPA!$I$2:$I$359),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242"/>
      <c r="AS128" s="242"/>
      <c r="AT128" s="242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BASE_MAPA!$I$2:$I$359),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/>
      </c>
      <c r="BU128" s="5"/>
      <c r="BV128" s="5"/>
      <c r="BW128" s="5"/>
    </row>
    <row r="129" spans="1:75" hidden="1">
      <c r="A129" s="50" t="str">
        <f t="shared" si="11"/>
        <v/>
      </c>
      <c r="B129" s="171"/>
      <c r="C129" s="8" t="str">
        <f>IF(BS_CONTROLE[[#This Row],[DATA]]="","",WEEKNUM(BS_CONTROLE[[#This Row],[DATA]]))</f>
        <v/>
      </c>
      <c r="D129" s="51"/>
      <c r="E129" s="314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BASE_MAPA!$I$2:$I$359),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242"/>
      <c r="AS129" s="242"/>
      <c r="AT129" s="242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BASE_MAPA!$I$2:$I$359),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2"/>
        <v>Aderente</v>
      </c>
      <c r="BR129" s="18" t="str">
        <f t="shared" si="13"/>
        <v>*</v>
      </c>
      <c r="BS129" s="18" t="str">
        <f t="shared" si="14"/>
        <v>*</v>
      </c>
      <c r="BT129" s="225" t="str">
        <f t="shared" si="15"/>
        <v/>
      </c>
      <c r="BU129" s="5"/>
      <c r="BV129" s="5"/>
      <c r="BW129" s="5"/>
    </row>
    <row r="130" spans="1:75" hidden="1">
      <c r="A130" s="50" t="str">
        <f t="shared" si="11"/>
        <v/>
      </c>
      <c r="B130" s="171"/>
      <c r="C130" s="8" t="str">
        <f>IF(BS_CONTROLE[[#This Row],[DATA]]="","",WEEKNUM(BS_CONTROLE[[#This Row],[DATA]]))</f>
        <v/>
      </c>
      <c r="D130" s="51"/>
      <c r="E130" s="315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BASE_MAPA!$D$2:$D$359, BASE_MAPA!$I$2:$I$359),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8" t="str">
        <f>IF(BS_CONTROLE[[#This Row],[Local - Partida]]=0, "-", BS_CONTROLE[[#This Row],[Local - Partida]])</f>
        <v>-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-</v>
      </c>
      <c r="AN130" s="278" t="str">
        <f>IF(BS_CONTROLE[[#This Row],[SB]]=0, "-", BS_CONTROLE[[#This Row],[SB]])</f>
        <v>-</v>
      </c>
      <c r="AO130" s="279" t="str">
        <f>IF(BS_CONTROLE[[#This Row],[SUB]]=0, "-", BS_CONTROLE[[#This Row],[SUB]])</f>
        <v>-</v>
      </c>
      <c r="AP130" s="280" t="str">
        <f>IF(BS_CONTROLE[[#This Row],[KM - Inicio]]=0, "-", BS_CONTROLE[[#This Row],[KM - Inicio]])</f>
        <v>-</v>
      </c>
      <c r="AQ130" s="280" t="str">
        <f>IF(BS_CONTROLE[[#This Row],[KM - Fim]]=0, "-", BS_CONTROLE[[#This Row],[KM - Fim]])</f>
        <v>-</v>
      </c>
      <c r="AR130" s="242"/>
      <c r="AS130" s="242"/>
      <c r="AT130" s="242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BASE_MAPA!$D$2:$D$359, BASE_MAPA!$I$2:$I$359), "ERRO")</f>
        <v>ERRO</v>
      </c>
      <c r="BF130" s="281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2"/>
        <v>Aderente</v>
      </c>
      <c r="BR130" s="18" t="str">
        <f t="shared" si="13"/>
        <v>*</v>
      </c>
      <c r="BS130" s="18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0" t="str">
        <f t="shared" si="11"/>
        <v/>
      </c>
      <c r="B131" s="171"/>
      <c r="C131" s="8" t="str">
        <f>IF(BS_CONTROLE[[#This Row],[DATA]]="","",WEEKNUM(BS_CONTROLE[[#This Row],[DATA]]))</f>
        <v/>
      </c>
      <c r="D131" s="51"/>
      <c r="E131" s="31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BASE_MAPA!$D$2:$D$359, BASE_MAPA!$I$2:$I$359),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78" t="str">
        <f>IF(BS_CONTROLE[[#This Row],[Local - Partida]]=0, "-", BS_CONTROLE[[#This Row],[Local - Partida]])</f>
        <v>-</v>
      </c>
      <c r="AL131" s="278" t="str">
        <f>IF(BS_CONTROLE[[#This Row],[Local - Encerramento]]=0, "-", BS_CONTROLE[[#This Row],[Local - Encerramento]])</f>
        <v>-</v>
      </c>
      <c r="AM131" s="278" t="str">
        <f>IF(BS_CONTROLE[[#This Row],[Entre - Estações]]=0, "-", BS_CONTROLE[[#This Row],[Entre - Estações]])</f>
        <v>-</v>
      </c>
      <c r="AN131" s="278" t="str">
        <f>IF(BS_CONTROLE[[#This Row],[SB]]=0, "-", BS_CONTROLE[[#This Row],[SB]])</f>
        <v>-</v>
      </c>
      <c r="AO131" s="279" t="str">
        <f>IF(BS_CONTROLE[[#This Row],[SUB]]=0, "-", BS_CONTROLE[[#This Row],[SUB]])</f>
        <v>-</v>
      </c>
      <c r="AP131" s="280" t="str">
        <f>IF(BS_CONTROLE[[#This Row],[KM - Inicio]]=0, "-", BS_CONTROLE[[#This Row],[KM - Inicio]])</f>
        <v>-</v>
      </c>
      <c r="AQ131" s="280" t="str">
        <f>IF(BS_CONTROLE[[#This Row],[KM - Fim]]=0, "-", BS_CONTROLE[[#This Row],[KM - Fim]])</f>
        <v>-</v>
      </c>
      <c r="AR131" s="242"/>
      <c r="AS131" s="242"/>
      <c r="AT131" s="242"/>
      <c r="AU131" s="38"/>
      <c r="AV131" s="38"/>
      <c r="AW131" s="38"/>
      <c r="AX131" s="38"/>
      <c r="AY131" s="313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BASE_MAPA!$D$2:$D$359, BASE_MAPA!$I$2:$I$359), "ERRO")</f>
        <v>ERRO</v>
      </c>
      <c r="BF131" s="281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2"/>
        <v>Aderente</v>
      </c>
      <c r="BR131" s="18" t="str">
        <f t="shared" si="13"/>
        <v>*</v>
      </c>
      <c r="BS131" s="18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0" t="str">
        <f t="shared" si="11"/>
        <v/>
      </c>
      <c r="B132" s="171"/>
      <c r="C132" s="8" t="str">
        <f>IF(BS_CONTROLE[[#This Row],[DATA]]="","",WEEKNUM(BS_CONTROLE[[#This Row],[DATA]]))</f>
        <v/>
      </c>
      <c r="D132" s="51"/>
      <c r="E132" s="314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607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BASE_MAPA!$D$2:$D$359, BASE_MAPA!$I$2:$I$359),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8" t="str">
        <f>IF(BS_CONTROLE[[#This Row],[Local - Partida]]=0, "-", BS_CONTROLE[[#This Row],[Local - Partida]])</f>
        <v>-</v>
      </c>
      <c r="AL132" s="278" t="str">
        <f>IF(BS_CONTROLE[[#This Row],[Local - Encerramento]]=0, "-", BS_CONTROLE[[#This Row],[Local - Encerramento]])</f>
        <v>-</v>
      </c>
      <c r="AM132" s="278" t="str">
        <f>IF(BS_CONTROLE[[#This Row],[Entre - Estações]]=0, "-", BS_CONTROLE[[#This Row],[Entre - Estações]])</f>
        <v>-</v>
      </c>
      <c r="AN132" s="278" t="str">
        <f>IF(BS_CONTROLE[[#This Row],[SB]]=0, "-", BS_CONTROLE[[#This Row],[SB]])</f>
        <v>-</v>
      </c>
      <c r="AO132" s="279" t="str">
        <f>IF(BS_CONTROLE[[#This Row],[SUB]]=0, "-", BS_CONTROLE[[#This Row],[SUB]])</f>
        <v>-</v>
      </c>
      <c r="AP132" s="280" t="str">
        <f>IF(BS_CONTROLE[[#This Row],[KM - Inicio]]=0, "-", BS_CONTROLE[[#This Row],[KM - Inicio]])</f>
        <v>-</v>
      </c>
      <c r="AQ132" s="280" t="str">
        <f>IF(BS_CONTROLE[[#This Row],[KM - Fim]]=0, "-", BS_CONTROLE[[#This Row],[KM - Fim]])</f>
        <v>-</v>
      </c>
      <c r="AR132" s="242"/>
      <c r="AS132" s="242"/>
      <c r="AT132" s="242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BASE_MAPA!$D$2:$D$359, BASE_MAPA!$I$2:$I$359), "ERRO")</f>
        <v>ERRO</v>
      </c>
      <c r="BF132" s="281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2"/>
        <v>Aderente</v>
      </c>
      <c r="BR132" s="18" t="str">
        <f t="shared" si="13"/>
        <v>*</v>
      </c>
      <c r="BS132" s="18" t="str">
        <f t="shared" si="14"/>
        <v>*</v>
      </c>
      <c r="BT132" s="225" t="str">
        <f t="shared" si="15"/>
        <v/>
      </c>
      <c r="BU132" s="5"/>
      <c r="BV132" s="5"/>
      <c r="BW132" s="5"/>
    </row>
    <row r="133" spans="1:75" hidden="1">
      <c r="A133" s="50" t="str">
        <f t="shared" si="11"/>
        <v/>
      </c>
      <c r="B133" s="171"/>
      <c r="C133" s="8" t="str">
        <f>IF(BS_CONTROLE[[#This Row],[DATA]]="","",WEEKNUM(BS_CONTROLE[[#This Row],[DATA]]))</f>
        <v/>
      </c>
      <c r="D133" s="51"/>
      <c r="E133" s="314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BASE_MAPA!$D$2:$D$359, BASE_MAPA!$I$2:$I$359),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8" t="str">
        <f>IF(BS_CONTROLE[[#This Row],[Local - Partida]]=0, "-", BS_CONTROLE[[#This Row],[Local - Partida]])</f>
        <v>-</v>
      </c>
      <c r="AL133" s="278" t="str">
        <f>IF(BS_CONTROLE[[#This Row],[Local - Encerramento]]=0, "-", BS_CONTROLE[[#This Row],[Local - Encerramento]])</f>
        <v>-</v>
      </c>
      <c r="AM133" s="278" t="str">
        <f>IF(BS_CONTROLE[[#This Row],[Entre - Estações]]=0, "-", BS_CONTROLE[[#This Row],[Entre - Estações]])</f>
        <v>-</v>
      </c>
      <c r="AN133" s="278" t="str">
        <f>IF(BS_CONTROLE[[#This Row],[SB]]=0, "-", BS_CONTROLE[[#This Row],[SB]])</f>
        <v>-</v>
      </c>
      <c r="AO133" s="279" t="str">
        <f>IF(BS_CONTROLE[[#This Row],[SUB]]=0, "-", BS_CONTROLE[[#This Row],[SUB]])</f>
        <v>-</v>
      </c>
      <c r="AP133" s="280" t="str">
        <f>IF(BS_CONTROLE[[#This Row],[KM - Inicio]]=0, "-", BS_CONTROLE[[#This Row],[KM - Inicio]])</f>
        <v>-</v>
      </c>
      <c r="AQ133" s="280" t="str">
        <f>IF(BS_CONTROLE[[#This Row],[KM - Fim]]=0, "-", BS_CONTROLE[[#This Row],[KM - Fim]])</f>
        <v>-</v>
      </c>
      <c r="AR133" s="242"/>
      <c r="AS133" s="242"/>
      <c r="AT133" s="242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BASE_MAPA!$D$2:$D$359, BASE_MAPA!$I$2:$I$359), "ERRO")</f>
        <v>ERRO</v>
      </c>
      <c r="BF133" s="281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2"/>
        <v>Aderente</v>
      </c>
      <c r="BR133" s="18" t="str">
        <f t="shared" si="13"/>
        <v>*</v>
      </c>
      <c r="BS133" s="18" t="str">
        <f t="shared" si="14"/>
        <v>*</v>
      </c>
      <c r="BT133" s="225" t="str">
        <f t="shared" si="15"/>
        <v/>
      </c>
      <c r="BU133" s="5"/>
      <c r="BV133" s="5"/>
      <c r="BW133" s="5"/>
    </row>
    <row r="134" spans="1:75" hidden="1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ref="BT134:BT209" si="16">IF(BN134="","",SUBSTITUTE(BM134," ","")&amp;SUBSTITUTE(BN134," ",""))</f>
        <v/>
      </c>
      <c r="BU134" s="5"/>
      <c r="BV134" s="5"/>
      <c r="BW134" s="5"/>
    </row>
    <row r="135" spans="1:75" hidden="1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si="16"/>
        <v/>
      </c>
      <c r="BU135" s="5"/>
      <c r="BV135" s="5"/>
      <c r="BW135" s="5"/>
    </row>
    <row r="136" spans="1:75" hidden="1">
      <c r="A136" s="50" t="str">
        <f t="shared" si="11"/>
        <v/>
      </c>
      <c r="B136" s="171"/>
      <c r="C136" s="8" t="str">
        <f>IF(BS_CONTROLE[[#This Row],[DATA]]="","",WEEKNUM(BS_CONTROLE[[#This Row],[DATA]]))</f>
        <v/>
      </c>
      <c r="D136" s="51"/>
      <c r="E136" s="314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BASE_MAPA!$D$2:$D$359, BASE_MAPA!$I$2:$I$359),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8" t="str">
        <f>IF(BS_CONTROLE[[#This Row],[Local - Partida]]=0, "-", BS_CONTROLE[[#This Row],[Local - Partida]])</f>
        <v>-</v>
      </c>
      <c r="AL136" s="278" t="str">
        <f>IF(BS_CONTROLE[[#This Row],[Local - Encerramento]]=0, "-", BS_CONTROLE[[#This Row],[Local - Encerramento]])</f>
        <v>-</v>
      </c>
      <c r="AM136" s="278" t="str">
        <f>IF(BS_CONTROLE[[#This Row],[Entre - Estações]]=0, "-", BS_CONTROLE[[#This Row],[Entre - Estações]])</f>
        <v>-</v>
      </c>
      <c r="AN136" s="278" t="str">
        <f>IF(BS_CONTROLE[[#This Row],[SB]]=0, "-", BS_CONTROLE[[#This Row],[SB]])</f>
        <v>-</v>
      </c>
      <c r="AO136" s="279" t="str">
        <f>IF(BS_CONTROLE[[#This Row],[SUB]]=0, "-", BS_CONTROLE[[#This Row],[SUB]])</f>
        <v>-</v>
      </c>
      <c r="AP136" s="280" t="str">
        <f>IF(BS_CONTROLE[[#This Row],[KM - Inicio]]=0, "-", BS_CONTROLE[[#This Row],[KM - Inicio]])</f>
        <v>-</v>
      </c>
      <c r="AQ136" s="280" t="str">
        <f>IF(BS_CONTROLE[[#This Row],[KM - Fim]]=0, "-", BS_CONTROLE[[#This Row],[KM - Fim]])</f>
        <v>-</v>
      </c>
      <c r="AR136" s="242"/>
      <c r="AS136" s="242"/>
      <c r="AT136" s="242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BASE_MAPA!$D$2:$D$359, BASE_MAPA!$I$2:$I$359), "ERRO")</f>
        <v>ERRO</v>
      </c>
      <c r="BF136" s="281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2"/>
        <v>Aderente</v>
      </c>
      <c r="BR136" s="18" t="str">
        <f t="shared" si="13"/>
        <v>*</v>
      </c>
      <c r="BS136" s="18" t="str">
        <f t="shared" si="14"/>
        <v>*</v>
      </c>
      <c r="BT136" s="225" t="str">
        <f t="shared" si="16"/>
        <v/>
      </c>
      <c r="BU136" s="5"/>
      <c r="BV136" s="5"/>
      <c r="BW136" s="5"/>
    </row>
    <row r="137" spans="1:75" hidden="1">
      <c r="A137" s="50" t="str">
        <f t="shared" si="11"/>
        <v/>
      </c>
      <c r="B137" s="171"/>
      <c r="C137" s="8" t="str">
        <f>IF(BS_CONTROLE[[#This Row],[DATA]]="","",WEEKNUM(BS_CONTROLE[[#This Row],[DATA]]))</f>
        <v/>
      </c>
      <c r="D137" s="51"/>
      <c r="E137" s="314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607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BASE_MAPA!$D$2:$D$359, BASE_MAPA!$I$2:$I$359),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8" t="str">
        <f>IF(BS_CONTROLE[[#This Row],[Local - Partida]]=0, "-", BS_CONTROLE[[#This Row],[Local - Partida]])</f>
        <v>-</v>
      </c>
      <c r="AL137" s="278" t="str">
        <f>IF(BS_CONTROLE[[#This Row],[Local - Encerramento]]=0, "-", BS_CONTROLE[[#This Row],[Local - Encerramento]])</f>
        <v>-</v>
      </c>
      <c r="AM137" s="278" t="str">
        <f>IF(BS_CONTROLE[[#This Row],[Entre - Estações]]=0, "-", BS_CONTROLE[[#This Row],[Entre - Estações]])</f>
        <v>-</v>
      </c>
      <c r="AN137" s="278" t="str">
        <f>IF(BS_CONTROLE[[#This Row],[SB]]=0, "-", BS_CONTROLE[[#This Row],[SB]])</f>
        <v>-</v>
      </c>
      <c r="AO137" s="279" t="str">
        <f>IF(BS_CONTROLE[[#This Row],[SUB]]=0, "-", BS_CONTROLE[[#This Row],[SUB]])</f>
        <v>-</v>
      </c>
      <c r="AP137" s="280" t="str">
        <f>IF(BS_CONTROLE[[#This Row],[KM - Inicio]]=0, "-", BS_CONTROLE[[#This Row],[KM - Inicio]])</f>
        <v>-</v>
      </c>
      <c r="AQ137" s="280" t="str">
        <f>IF(BS_CONTROLE[[#This Row],[KM - Fim]]=0, "-", BS_CONTROLE[[#This Row],[KM - Fim]])</f>
        <v>-</v>
      </c>
      <c r="AR137" s="242"/>
      <c r="AS137" s="242"/>
      <c r="AT137" s="242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BASE_MAPA!$D$2:$D$359, BASE_MAPA!$I$2:$I$359), "ERRO")</f>
        <v>ERRO</v>
      </c>
      <c r="BF137" s="281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2"/>
        <v>Aderente</v>
      </c>
      <c r="BR137" s="18" t="str">
        <f t="shared" si="13"/>
        <v>*</v>
      </c>
      <c r="BS137" s="18" t="str">
        <f t="shared" si="14"/>
        <v>*</v>
      </c>
      <c r="BT137" s="225" t="str">
        <f t="shared" si="16"/>
        <v/>
      </c>
      <c r="BU137" s="5"/>
      <c r="BV137" s="5"/>
      <c r="BW137" s="5"/>
    </row>
    <row r="138" spans="1:75" hidden="1">
      <c r="A138" s="50" t="str">
        <f t="shared" si="11"/>
        <v/>
      </c>
      <c r="B138" s="171"/>
      <c r="C138" s="8" t="str">
        <f>IF(BS_CONTROLE[[#This Row],[DATA]]="","",WEEKNUM(BS_CONTROLE[[#This Row],[DATA]]))</f>
        <v/>
      </c>
      <c r="D138" s="51"/>
      <c r="E138" s="31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BASE_MAPA!$D$2:$D$359, BASE_MAPA!$I$2:$I$359),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-</v>
      </c>
      <c r="AN138" s="278" t="str">
        <f>IF(BS_CONTROLE[[#This Row],[SB]]=0, "-", BS_CONTROLE[[#This Row],[SB]])</f>
        <v>-</v>
      </c>
      <c r="AO138" s="279" t="str">
        <f>IF(BS_CONTROLE[[#This Row],[SUB]]=0, "-", BS_CONTROLE[[#This Row],[SUB]])</f>
        <v>-</v>
      </c>
      <c r="AP138" s="280" t="str">
        <f>IF(BS_CONTROLE[[#This Row],[KM - Inicio]]=0, "-", BS_CONTROLE[[#This Row],[KM - Inicio]])</f>
        <v>-</v>
      </c>
      <c r="AQ138" s="280" t="str">
        <f>IF(BS_CONTROLE[[#This Row],[KM - Fim]]=0, "-", BS_CONTROLE[[#This Row],[KM - Fim]])</f>
        <v>-</v>
      </c>
      <c r="AR138" s="242"/>
      <c r="AS138" s="242"/>
      <c r="AT138" s="242"/>
      <c r="AU138" s="38"/>
      <c r="AV138" s="38"/>
      <c r="AW138" s="38"/>
      <c r="AX138" s="38"/>
      <c r="AY138" s="313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BASE_MAPA!$D$2:$D$359, BASE_MAPA!$I$2:$I$359), "ERRO")</f>
        <v>ERRO</v>
      </c>
      <c r="BF138" s="281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2"/>
        <v>Aderente</v>
      </c>
      <c r="BR138" s="18" t="str">
        <f t="shared" si="13"/>
        <v>*</v>
      </c>
      <c r="BS138" s="18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0" t="str">
        <f t="shared" si="11"/>
        <v/>
      </c>
      <c r="B139" s="171"/>
      <c r="C139" s="8" t="str">
        <f>IF(BS_CONTROLE[[#This Row],[DATA]]="","",WEEKNUM(BS_CONTROLE[[#This Row],[DATA]]))</f>
        <v/>
      </c>
      <c r="D139" s="51"/>
      <c r="E139" s="314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BASE_MAPA!$D$2:$D$359, BASE_MAPA!$I$2:$I$359),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8" t="str">
        <f>IF(BS_CONTROLE[[#This Row],[Local - Partida]]=0, "-", BS_CONTROLE[[#This Row],[Local - Partida]])</f>
        <v>-</v>
      </c>
      <c r="AL139" s="278" t="str">
        <f>IF(BS_CONTROLE[[#This Row],[Local - Encerramento]]=0, "-", BS_CONTROLE[[#This Row],[Local - Encerramento]])</f>
        <v>-</v>
      </c>
      <c r="AM139" s="278" t="str">
        <f>IF(BS_CONTROLE[[#This Row],[Entre - Estações]]=0, "-", BS_CONTROLE[[#This Row],[Entre - Estações]])</f>
        <v>-</v>
      </c>
      <c r="AN139" s="278" t="str">
        <f>IF(BS_CONTROLE[[#This Row],[SB]]=0, "-", BS_CONTROLE[[#This Row],[SB]])</f>
        <v>-</v>
      </c>
      <c r="AO139" s="279" t="str">
        <f>IF(BS_CONTROLE[[#This Row],[SUB]]=0, "-", BS_CONTROLE[[#This Row],[SUB]])</f>
        <v>-</v>
      </c>
      <c r="AP139" s="280" t="str">
        <f>IF(BS_CONTROLE[[#This Row],[KM - Inicio]]=0, "-", BS_CONTROLE[[#This Row],[KM - Inicio]])</f>
        <v>-</v>
      </c>
      <c r="AQ139" s="280" t="str">
        <f>IF(BS_CONTROLE[[#This Row],[KM - Fim]]=0, "-", BS_CONTROLE[[#This Row],[KM - Fim]])</f>
        <v>-</v>
      </c>
      <c r="AR139" s="242"/>
      <c r="AS139" s="242"/>
      <c r="AT139" s="242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BASE_MAPA!$D$2:$D$359, BASE_MAPA!$I$2:$I$359), "ERRO")</f>
        <v>ERRO</v>
      </c>
      <c r="BF139" s="281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2"/>
        <v>Aderente</v>
      </c>
      <c r="BR139" s="18" t="str">
        <f t="shared" si="13"/>
        <v>*</v>
      </c>
      <c r="BS139" s="18" t="str">
        <f t="shared" si="14"/>
        <v>*</v>
      </c>
      <c r="BT139" s="225" t="str">
        <f t="shared" si="16"/>
        <v/>
      </c>
      <c r="BU139" s="5"/>
      <c r="BV139" s="5"/>
      <c r="BW139" s="5"/>
    </row>
    <row r="140" spans="1:75" hidden="1">
      <c r="A140" s="50" t="str">
        <f t="shared" si="11"/>
        <v/>
      </c>
      <c r="B140" s="171"/>
      <c r="C140" s="8" t="str">
        <f>IF(BS_CONTROLE[[#This Row],[DATA]]="","",WEEKNUM(BS_CONTROLE[[#This Row],[DATA]]))</f>
        <v/>
      </c>
      <c r="D140" s="51"/>
      <c r="E140" s="314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BASE_MAPA!$D$2:$D$359, BASE_MAPA!$I$2:$I$359),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78" t="str">
        <f>IF(BS_CONTROLE[[#This Row],[Local - Partida]]=0, "-", BS_CONTROLE[[#This Row],[Local - Partida]])</f>
        <v>-</v>
      </c>
      <c r="AL140" s="278" t="str">
        <f>IF(BS_CONTROLE[[#This Row],[Local - Encerramento]]=0, "-", BS_CONTROLE[[#This Row],[Local - Encerramento]])</f>
        <v>-</v>
      </c>
      <c r="AM140" s="278" t="str">
        <f>IF(BS_CONTROLE[[#This Row],[Entre - Estações]]=0, "-", BS_CONTROLE[[#This Row],[Entre - Estações]])</f>
        <v>-</v>
      </c>
      <c r="AN140" s="278" t="str">
        <f>IF(BS_CONTROLE[[#This Row],[SB]]=0, "-", BS_CONTROLE[[#This Row],[SB]])</f>
        <v>-</v>
      </c>
      <c r="AO140" s="279" t="str">
        <f>IF(BS_CONTROLE[[#This Row],[SUB]]=0, "-", BS_CONTROLE[[#This Row],[SUB]])</f>
        <v>-</v>
      </c>
      <c r="AP140" s="280" t="str">
        <f>IF(BS_CONTROLE[[#This Row],[KM - Inicio]]=0, "-", BS_CONTROLE[[#This Row],[KM - Inicio]])</f>
        <v>-</v>
      </c>
      <c r="AQ140" s="280" t="str">
        <f>IF(BS_CONTROLE[[#This Row],[KM - Fim]]=0, "-", BS_CONTROLE[[#This Row],[KM - Fim]])</f>
        <v>-</v>
      </c>
      <c r="AR140" s="242"/>
      <c r="AS140" s="242"/>
      <c r="AT140" s="242"/>
      <c r="AU140" s="38"/>
      <c r="AV140" s="38"/>
      <c r="AW140" s="38"/>
      <c r="AX140" s="38"/>
      <c r="AY140" s="313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BASE_MAPA!$D$2:$D$359, BASE_MAPA!$I$2:$I$359), "ERRO")</f>
        <v>ERRO</v>
      </c>
      <c r="BF140" s="281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2"/>
        <v>Aderente</v>
      </c>
      <c r="BR140" s="18" t="str">
        <f t="shared" si="13"/>
        <v>*</v>
      </c>
      <c r="BS140" s="18" t="str">
        <f t="shared" si="14"/>
        <v>*</v>
      </c>
      <c r="BT140" s="225" t="str">
        <f t="shared" si="16"/>
        <v/>
      </c>
      <c r="BU140" s="5"/>
      <c r="BV140" s="5"/>
      <c r="BW140" s="5"/>
    </row>
    <row r="141" spans="1:75" hidden="1">
      <c r="A141" s="50" t="str">
        <f t="shared" si="11"/>
        <v/>
      </c>
      <c r="B141" s="171"/>
      <c r="C141" s="8" t="str">
        <f>IF(BS_CONTROLE[[#This Row],[DATA]]="","",WEEKNUM(BS_CONTROLE[[#This Row],[DATA]]))</f>
        <v/>
      </c>
      <c r="D141" s="51"/>
      <c r="E141" s="314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BASE_MAPA!$D$2:$D$359, BASE_MAPA!$I$2:$I$359),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8" t="str">
        <f>IF(BS_CONTROLE[[#This Row],[Local - Partida]]=0, "-", BS_CONTROLE[[#This Row],[Local - Partida]])</f>
        <v>-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-</v>
      </c>
      <c r="AN141" s="278" t="str">
        <f>IF(BS_CONTROLE[[#This Row],[SB]]=0, "-", BS_CONTROLE[[#This Row],[SB]])</f>
        <v>-</v>
      </c>
      <c r="AO141" s="279" t="str">
        <f>IF(BS_CONTROLE[[#This Row],[SUB]]=0, "-", BS_CONTROLE[[#This Row],[SUB]])</f>
        <v>-</v>
      </c>
      <c r="AP141" s="280" t="str">
        <f>IF(BS_CONTROLE[[#This Row],[KM - Inicio]]=0, "-", BS_CONTROLE[[#This Row],[KM - Inicio]])</f>
        <v>-</v>
      </c>
      <c r="AQ141" s="280" t="str">
        <f>IF(BS_CONTROLE[[#This Row],[KM - Fim]]=0, "-", BS_CONTROLE[[#This Row],[KM - Fim]])</f>
        <v>-</v>
      </c>
      <c r="AR141" s="242"/>
      <c r="AS141" s="242"/>
      <c r="AT141" s="242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BASE_MAPA!$D$2:$D$359, BASE_MAPA!$I$2:$I$359), "ERRO")</f>
        <v>ERRO</v>
      </c>
      <c r="BF141" s="281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2"/>
        <v>Aderente</v>
      </c>
      <c r="BR141" s="18" t="str">
        <f t="shared" si="13"/>
        <v>*</v>
      </c>
      <c r="BS141" s="18" t="str">
        <f t="shared" si="14"/>
        <v>*</v>
      </c>
      <c r="BT141" s="225" t="str">
        <f t="shared" si="16"/>
        <v/>
      </c>
      <c r="BU141" s="5"/>
      <c r="BV141" s="5"/>
      <c r="BW141" s="5"/>
    </row>
    <row r="142" spans="1:75" hidden="1">
      <c r="A142" s="50" t="str">
        <f t="shared" si="11"/>
        <v/>
      </c>
      <c r="B142" s="171"/>
      <c r="C142" s="8" t="str">
        <f>IF(BS_CONTROLE[[#This Row],[DATA]]="","",WEEKNUM(BS_CONTROLE[[#This Row],[DATA]]))</f>
        <v/>
      </c>
      <c r="D142" s="51"/>
      <c r="E142" s="31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BASE_MAPA!$I$2:$I$359),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242"/>
      <c r="AS142" s="242"/>
      <c r="AT142" s="242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BASE_MAPA!$I$2:$I$359),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2"/>
        <v>Aderente</v>
      </c>
      <c r="BR142" s="18" t="str">
        <f t="shared" si="13"/>
        <v>*</v>
      </c>
      <c r="BS142" s="18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0" t="str">
        <f t="shared" si="11"/>
        <v/>
      </c>
      <c r="B143" s="171"/>
      <c r="C143" s="8" t="str">
        <f>IF(BS_CONTROLE[[#This Row],[DATA]]="","",WEEKNUM(BS_CONTROLE[[#This Row],[DATA]]))</f>
        <v/>
      </c>
      <c r="D143" s="51"/>
      <c r="E143" s="31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BASE_MAPA!$I$2:$I$359),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242"/>
      <c r="AS143" s="242"/>
      <c r="AT143" s="242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BASE_MAPA!$I$2:$I$359),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2"/>
        <v>Aderente</v>
      </c>
      <c r="BR143" s="18" t="str">
        <f t="shared" si="13"/>
        <v>*</v>
      </c>
      <c r="BS143" s="18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0" t="str">
        <f t="shared" si="11"/>
        <v/>
      </c>
      <c r="B144" s="171"/>
      <c r="C144" s="8" t="str">
        <f>IF(BS_CONTROLE[[#This Row],[DATA]]="","",WEEKNUM(BS_CONTROLE[[#This Row],[DATA]]))</f>
        <v/>
      </c>
      <c r="D144" s="51"/>
      <c r="E144" s="314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BASE_MAPA!$I$2:$I$359),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242"/>
      <c r="AS144" s="242"/>
      <c r="AT144" s="242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BASE_MAPA!$I$2:$I$359),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2"/>
        <v>Aderente</v>
      </c>
      <c r="BR144" s="18" t="str">
        <f t="shared" si="13"/>
        <v>*</v>
      </c>
      <c r="BS144" s="18" t="str">
        <f t="shared" si="14"/>
        <v>*</v>
      </c>
      <c r="BT144" s="225" t="str">
        <f t="shared" si="16"/>
        <v/>
      </c>
      <c r="BU144" s="5"/>
      <c r="BV144" s="5"/>
      <c r="BW144" s="5"/>
    </row>
    <row r="145" spans="1:75" ht="17.25" hidden="1" customHeight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/>
      <c r="BU146" s="5"/>
      <c r="BV146" s="5"/>
      <c r="BW146" s="5"/>
    </row>
    <row r="147" spans="1:75" ht="17.25" hidden="1" customHeight="1">
      <c r="A147" s="50" t="str">
        <f t="shared" si="11"/>
        <v/>
      </c>
      <c r="B147" s="171"/>
      <c r="C147" s="8" t="str">
        <f>IF(BS_CONTROLE[[#This Row],[DATA]]="","",WEEKNUM(BS_CONTROLE[[#This Row],[DATA]]))</f>
        <v/>
      </c>
      <c r="D147" s="51"/>
      <c r="E147" s="314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BASE_MAPA!$I$2:$I$359),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242"/>
      <c r="AS147" s="242"/>
      <c r="AT147" s="242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BASE_MAPA!$I$2:$I$359),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2"/>
        <v>Aderente</v>
      </c>
      <c r="BR147" s="18" t="str">
        <f t="shared" si="13"/>
        <v>*</v>
      </c>
      <c r="BS147" s="18" t="str">
        <f t="shared" si="14"/>
        <v>*</v>
      </c>
      <c r="BT147" s="225"/>
      <c r="BU147" s="5"/>
      <c r="BV147" s="5"/>
      <c r="BW147" s="5"/>
    </row>
    <row r="148" spans="1:75" hidden="1">
      <c r="A148" s="50" t="str">
        <f t="shared" si="11"/>
        <v/>
      </c>
      <c r="B148" s="171"/>
      <c r="C148" s="8" t="str">
        <f>IF(BS_CONTROLE[[#This Row],[DATA]]="","",WEEKNUM(BS_CONTROLE[[#This Row],[DATA]]))</f>
        <v/>
      </c>
      <c r="D148" s="51"/>
      <c r="E148" s="314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BASE_MAPA!$I$2:$I$359),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242"/>
      <c r="AS148" s="242"/>
      <c r="AT148" s="242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BASE_MAPA!$I$2:$I$359),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2"/>
        <v>Aderente</v>
      </c>
      <c r="BR148" s="18" t="str">
        <f t="shared" si="13"/>
        <v>*</v>
      </c>
      <c r="BS148" s="18" t="str">
        <f t="shared" si="14"/>
        <v>*</v>
      </c>
      <c r="BT148" s="225" t="str">
        <f t="shared" si="16"/>
        <v/>
      </c>
      <c r="BU148" s="5"/>
      <c r="BV148" s="5"/>
      <c r="BW148" s="5"/>
    </row>
    <row r="149" spans="1:75" hidden="1">
      <c r="A149" s="50" t="str">
        <f t="shared" si="11"/>
        <v/>
      </c>
      <c r="B149" s="171"/>
      <c r="C149" s="8" t="str">
        <f>IF(BS_CONTROLE[[#This Row],[DATA]]="","",WEEKNUM(BS_CONTROLE[[#This Row],[DATA]]))</f>
        <v/>
      </c>
      <c r="D149" s="51"/>
      <c r="E149" s="31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BASE_MAPA!$I$2:$I$359),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242"/>
      <c r="AS149" s="242"/>
      <c r="AT149" s="242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BASE_MAPA!$I$2:$I$359),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2"/>
        <v>Aderente</v>
      </c>
      <c r="BR149" s="18" t="str">
        <f t="shared" si="13"/>
        <v>*</v>
      </c>
      <c r="BS149" s="18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0" t="str">
        <f t="shared" si="11"/>
        <v/>
      </c>
      <c r="B150" s="171"/>
      <c r="C150" s="8" t="str">
        <f>IF(BS_CONTROLE[[#This Row],[DATA]]="","",WEEKNUM(BS_CONTROLE[[#This Row],[DATA]]))</f>
        <v/>
      </c>
      <c r="D150" s="51"/>
      <c r="E150" s="314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BASE_MAPA!$I$2:$I$359),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242"/>
      <c r="AS150" s="242"/>
      <c r="AT150" s="242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BASE_MAPA!$I$2:$I$359),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2"/>
        <v>Aderente</v>
      </c>
      <c r="BR150" s="18" t="str">
        <f t="shared" si="13"/>
        <v>*</v>
      </c>
      <c r="BS150" s="18" t="str">
        <f t="shared" si="14"/>
        <v>*</v>
      </c>
      <c r="BT150" s="225" t="str">
        <f t="shared" si="16"/>
        <v/>
      </c>
      <c r="BU150" s="5"/>
      <c r="BV150" s="5"/>
      <c r="BW150" s="5"/>
    </row>
    <row r="151" spans="1:75" hidden="1">
      <c r="A151" s="50" t="str">
        <f t="shared" si="11"/>
        <v/>
      </c>
      <c r="B151" s="171"/>
      <c r="C151" s="8" t="str">
        <f>IF(BS_CONTROLE[[#This Row],[DATA]]="","",WEEKNUM(BS_CONTROLE[[#This Row],[DATA]]))</f>
        <v/>
      </c>
      <c r="D151" s="51"/>
      <c r="E151" s="314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BASE_MAPA!$I$2:$I$359),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242"/>
      <c r="AS151" s="242"/>
      <c r="AT151" s="242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BASE_MAPA!$I$2:$I$359),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2"/>
        <v>Aderente</v>
      </c>
      <c r="BR151" s="18" t="str">
        <f t="shared" si="13"/>
        <v>*</v>
      </c>
      <c r="BS151" s="18" t="str">
        <f t="shared" si="14"/>
        <v>*</v>
      </c>
      <c r="BT151" s="225" t="str">
        <f t="shared" si="16"/>
        <v/>
      </c>
    </row>
    <row r="152" spans="1:75" hidden="1">
      <c r="A152" s="50" t="str">
        <f t="shared" si="11"/>
        <v/>
      </c>
      <c r="B152" s="171"/>
      <c r="C152" s="8" t="str">
        <f>IF(BS_CONTROLE[[#This Row],[DATA]]="","",WEEKNUM(BS_CONTROLE[[#This Row],[DATA]]))</f>
        <v/>
      </c>
      <c r="D152" s="51"/>
      <c r="E152" s="31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BASE_MAPA!$I$2:$I$359),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242"/>
      <c r="AS152" s="242"/>
      <c r="AT152" s="242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BASE_MAPA!$I$2:$I$359),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2"/>
        <v>Aderente</v>
      </c>
      <c r="BR152" s="18" t="str">
        <f t="shared" si="13"/>
        <v>*</v>
      </c>
      <c r="BS152" s="18" t="str">
        <f t="shared" si="14"/>
        <v>*</v>
      </c>
      <c r="BT152" s="225" t="str">
        <f t="shared" si="16"/>
        <v/>
      </c>
    </row>
    <row r="153" spans="1:75" hidden="1">
      <c r="A153" s="50" t="str">
        <f t="shared" si="11"/>
        <v/>
      </c>
      <c r="B153" s="171"/>
      <c r="C153" s="8" t="str">
        <f>IF(BS_CONTROLE[[#This Row],[DATA]]="","",WEEKNUM(BS_CONTROLE[[#This Row],[DATA]]))</f>
        <v/>
      </c>
      <c r="D153" s="51"/>
      <c r="E153" s="31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BASE_MAPA!$I$2:$I$359),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242"/>
      <c r="AS153" s="242"/>
      <c r="AT153" s="242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BASE_MAPA!$I$2:$I$359),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2"/>
        <v>Aderente</v>
      </c>
      <c r="BR153" s="18" t="str">
        <f t="shared" si="13"/>
        <v>*</v>
      </c>
      <c r="BS153" s="18" t="str">
        <f t="shared" si="14"/>
        <v>*</v>
      </c>
      <c r="BT153" s="225" t="str">
        <f t="shared" si="16"/>
        <v/>
      </c>
    </row>
    <row r="154" spans="1:75" hidden="1">
      <c r="A154" s="50" t="str">
        <f t="shared" si="11"/>
        <v/>
      </c>
      <c r="B154" s="171"/>
      <c r="C154" s="8" t="str">
        <f>IF(BS_CONTROLE[[#This Row],[DATA]]="","",WEEKNUM(BS_CONTROLE[[#This Row],[DATA]]))</f>
        <v/>
      </c>
      <c r="D154" s="51"/>
      <c r="E154" s="315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BASE_MAPA!$I$2:$I$359),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242"/>
      <c r="AS154" s="242"/>
      <c r="AT154" s="242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BASE_MAPA!$I$2:$I$359),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2"/>
        <v>Aderente</v>
      </c>
      <c r="BR154" s="18" t="str">
        <f t="shared" si="13"/>
        <v>*</v>
      </c>
      <c r="BS154" s="18" t="str">
        <f t="shared" si="14"/>
        <v>*</v>
      </c>
      <c r="BT154" s="225" t="str">
        <f t="shared" si="16"/>
        <v/>
      </c>
    </row>
    <row r="155" spans="1:75" hidden="1">
      <c r="A155" s="50" t="str">
        <f t="shared" si="11"/>
        <v/>
      </c>
      <c r="B155" s="171"/>
      <c r="C155" s="8" t="str">
        <f>IF(BS_CONTROLE[[#This Row],[DATA]]="","",WEEKNUM(BS_CONTROLE[[#This Row],[DATA]]))</f>
        <v/>
      </c>
      <c r="D155" s="51"/>
      <c r="E155" s="314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BASE_MAPA!$I$2:$I$359),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242"/>
      <c r="AS155" s="242"/>
      <c r="AT155" s="242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BASE_MAPA!$I$2:$I$359),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2"/>
        <v>Aderente</v>
      </c>
      <c r="BR155" s="18" t="str">
        <f t="shared" si="13"/>
        <v>*</v>
      </c>
      <c r="BS155" s="18" t="str">
        <f t="shared" si="14"/>
        <v>*</v>
      </c>
      <c r="BT155" s="225" t="str">
        <f t="shared" si="16"/>
        <v/>
      </c>
    </row>
    <row r="156" spans="1:75" hidden="1">
      <c r="A156" s="50" t="str">
        <f t="shared" si="11"/>
        <v/>
      </c>
      <c r="B156" s="171"/>
      <c r="C156" s="8" t="str">
        <f>IF(BS_CONTROLE[[#This Row],[DATA]]="","",WEEKNUM(BS_CONTROLE[[#This Row],[DATA]]))</f>
        <v/>
      </c>
      <c r="D156" s="51"/>
      <c r="E156" s="314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BASE_MAPA!$I$2:$I$359),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242"/>
      <c r="AS156" s="242"/>
      <c r="AT156" s="242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BASE_MAPA!$I$2:$I$359),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2"/>
        <v>Aderente</v>
      </c>
      <c r="BR156" s="18" t="str">
        <f t="shared" si="13"/>
        <v>*</v>
      </c>
      <c r="BS156" s="18" t="str">
        <f t="shared" si="14"/>
        <v>*</v>
      </c>
      <c r="BT156" s="225" t="str">
        <f t="shared" si="16"/>
        <v/>
      </c>
    </row>
    <row r="157" spans="1:75" hidden="1">
      <c r="A157" s="50" t="str">
        <f t="shared" si="11"/>
        <v/>
      </c>
      <c r="B157" s="171"/>
      <c r="C157" s="8" t="str">
        <f>IF(BS_CONTROLE[[#This Row],[DATA]]="","",WEEKNUM(BS_CONTROLE[[#This Row],[DATA]]))</f>
        <v/>
      </c>
      <c r="D157" s="51"/>
      <c r="E157" s="314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BASE_MAPA!$I$2:$I$359),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242"/>
      <c r="AS157" s="242"/>
      <c r="AT157" s="242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BASE_MAPA!$I$2:$I$359),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2"/>
        <v>Aderente</v>
      </c>
      <c r="BR157" s="18" t="str">
        <f t="shared" si="13"/>
        <v>*</v>
      </c>
      <c r="BS157" s="18" t="str">
        <f t="shared" si="14"/>
        <v>*</v>
      </c>
      <c r="BT157" s="225" t="str">
        <f t="shared" si="16"/>
        <v/>
      </c>
    </row>
    <row r="158" spans="1:75" hidden="1">
      <c r="A158" s="50" t="str">
        <f t="shared" si="11"/>
        <v/>
      </c>
      <c r="B158" s="171"/>
      <c r="C158" s="8" t="str">
        <f>IF(BS_CONTROLE[[#This Row],[DATA]]="","",WEEKNUM(BS_CONTROLE[[#This Row],[DATA]]))</f>
        <v/>
      </c>
      <c r="D158" s="51"/>
      <c r="E158" s="314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BASE_MAPA!$I$2:$I$359),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242"/>
      <c r="AS158" s="242"/>
      <c r="AT158" s="242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BASE_MAPA!$I$2:$I$359),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2"/>
        <v>Aderente</v>
      </c>
      <c r="BR158" s="18" t="str">
        <f t="shared" si="13"/>
        <v>*</v>
      </c>
      <c r="BS158" s="18" t="str">
        <f t="shared" si="14"/>
        <v>*</v>
      </c>
      <c r="BT158" s="225"/>
    </row>
    <row r="159" spans="1:75" ht="19.5" hidden="1" customHeight="1">
      <c r="A159" s="50" t="str">
        <f t="shared" si="11"/>
        <v/>
      </c>
      <c r="B159" s="171"/>
      <c r="C159" s="8" t="str">
        <f>IF(BS_CONTROLE[[#This Row],[DATA]]="","",WEEKNUM(BS_CONTROLE[[#This Row],[DATA]]))</f>
        <v/>
      </c>
      <c r="D159" s="51"/>
      <c r="E159" s="314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BASE_MAPA!$I$2:$I$359),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242"/>
      <c r="AS159" s="242"/>
      <c r="AT159" s="242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BASE_MAPA!$I$2:$I$359),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2"/>
        <v>Aderente</v>
      </c>
      <c r="BR159" s="18" t="str">
        <f t="shared" si="13"/>
        <v>*</v>
      </c>
      <c r="BS159" s="18" t="str">
        <f t="shared" si="14"/>
        <v>*</v>
      </c>
      <c r="BT159" s="225" t="str">
        <f t="shared" si="16"/>
        <v/>
      </c>
    </row>
    <row r="160" spans="1:75" hidden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2"/>
        <v>Aderente</v>
      </c>
      <c r="BR160" s="18" t="str">
        <f t="shared" si="13"/>
        <v>*</v>
      </c>
      <c r="BS160" s="18" t="str">
        <f t="shared" si="14"/>
        <v>*</v>
      </c>
      <c r="BT160" s="225" t="str">
        <f t="shared" si="16"/>
        <v/>
      </c>
    </row>
    <row r="161" spans="1:72" hidden="1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2"/>
        <v>Aderente</v>
      </c>
      <c r="BR161" s="18" t="str">
        <f t="shared" si="13"/>
        <v>*</v>
      </c>
      <c r="BS161" s="18" t="str">
        <f t="shared" si="14"/>
        <v>*</v>
      </c>
      <c r="BT161" s="225" t="str">
        <f t="shared" si="16"/>
        <v/>
      </c>
    </row>
    <row r="162" spans="1:72" hidden="1">
      <c r="A162" s="50" t="str">
        <f t="shared" si="11"/>
        <v/>
      </c>
      <c r="B162" s="171"/>
      <c r="C162" s="8" t="str">
        <f>IF(BS_CONTROLE[[#This Row],[DATA]]="","",WEEKNUM(BS_CONTROLE[[#This Row],[DATA]]))</f>
        <v/>
      </c>
      <c r="D162" s="51"/>
      <c r="E162" s="314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BASE_MAPA!$I$2:$I$359),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BASE_MAPA!$I$2:$I$359),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2"/>
        <v>Aderente</v>
      </c>
      <c r="BR162" s="18" t="str">
        <f t="shared" si="13"/>
        <v>*</v>
      </c>
      <c r="BS162" s="18" t="str">
        <f t="shared" si="14"/>
        <v>*</v>
      </c>
      <c r="BT162" s="225" t="str">
        <f t="shared" si="16"/>
        <v/>
      </c>
    </row>
    <row r="163" spans="1:72" hidden="1">
      <c r="A163" s="50" t="str">
        <f t="shared" si="11"/>
        <v/>
      </c>
      <c r="B163" s="171"/>
      <c r="C163" s="8" t="str">
        <f>IF(BS_CONTROLE[[#This Row],[DATA]]="","",WEEKNUM(BS_CONTROLE[[#This Row],[DATA]]))</f>
        <v/>
      </c>
      <c r="D163" s="51"/>
      <c r="E163" s="314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BASE_MAPA!$I$2:$I$359),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242"/>
      <c r="AS163" s="242"/>
      <c r="AT163" s="242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BASE_MAPA!$I$2:$I$359),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2"/>
        <v>Aderente</v>
      </c>
      <c r="BR163" s="18" t="str">
        <f t="shared" si="13"/>
        <v>*</v>
      </c>
      <c r="BS163" s="18" t="str">
        <f t="shared" si="14"/>
        <v>*</v>
      </c>
      <c r="BT163" s="225"/>
    </row>
    <row r="164" spans="1:72" hidden="1">
      <c r="A164" s="50" t="str">
        <f t="shared" ref="A164:A227" si="17">D164&amp;B164</f>
        <v/>
      </c>
      <c r="B164" s="171"/>
      <c r="C164" s="8" t="str">
        <f>IF(BS_CONTROLE[[#This Row],[DATA]]="","",WEEKNUM(BS_CONTROLE[[#This Row],[DATA]]))</f>
        <v/>
      </c>
      <c r="D164" s="51"/>
      <c r="E164" s="314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BASE_MAPA!$I$2:$I$359),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BASE_MAPA!$I$2:$I$359),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18">IF(AND(BR164&lt;1,BS164&lt;1),"Produção e Intervalo",IF(BR164&lt;1,"Intervalo",IF(BS164&lt;1,"Produção","Aderente")))</f>
        <v>Aderente</v>
      </c>
      <c r="BR164" s="18" t="str">
        <f t="shared" ref="BR164:BR227" si="19">IF(OR(B164="",F164=""),"*",AY164/P164)</f>
        <v>*</v>
      </c>
      <c r="BS164" s="18" t="str">
        <f t="shared" ref="BS164:BS227" si="20">IF(OR(B164="",F164=""),"*",BA164/Q164)</f>
        <v>*</v>
      </c>
      <c r="BT164" s="225" t="str">
        <f t="shared" si="16"/>
        <v/>
      </c>
    </row>
    <row r="165" spans="1:72" hidden="1">
      <c r="A165" s="50" t="str">
        <f t="shared" si="17"/>
        <v/>
      </c>
      <c r="B165" s="171"/>
      <c r="C165" s="8" t="str">
        <f>IF(BS_CONTROLE[[#This Row],[DATA]]="","",WEEKNUM(BS_CONTROLE[[#This Row],[DATA]]))</f>
        <v/>
      </c>
      <c r="D165" s="51"/>
      <c r="E165" s="314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BASE_MAPA!$I$2:$I$359),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242"/>
      <c r="AS165" s="242"/>
      <c r="AT165" s="242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BASE_MAPA!$I$2:$I$359),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18"/>
        <v>Aderente</v>
      </c>
      <c r="BR165" s="18" t="str">
        <f t="shared" si="19"/>
        <v>*</v>
      </c>
      <c r="BS165" s="18" t="str">
        <f t="shared" si="20"/>
        <v>*</v>
      </c>
      <c r="BT165" s="225" t="str">
        <f t="shared" si="16"/>
        <v/>
      </c>
    </row>
    <row r="166" spans="1:72" hidden="1">
      <c r="A166" s="50" t="str">
        <f t="shared" si="17"/>
        <v/>
      </c>
      <c r="B166" s="171"/>
      <c r="C166" s="8" t="str">
        <f>IF(BS_CONTROLE[[#This Row],[DATA]]="","",WEEKNUM(BS_CONTROLE[[#This Row],[DATA]]))</f>
        <v/>
      </c>
      <c r="D166" s="51"/>
      <c r="E166" s="31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BASE_MAPA!$I$2:$I$359),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242"/>
      <c r="AS166" s="242"/>
      <c r="AT166" s="242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BASE_MAPA!$I$2:$I$359),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8"/>
        <v>Aderente</v>
      </c>
      <c r="BR166" s="18" t="str">
        <f t="shared" si="19"/>
        <v>*</v>
      </c>
      <c r="BS166" s="18" t="str">
        <f t="shared" si="20"/>
        <v>*</v>
      </c>
      <c r="BT166" s="225" t="str">
        <f t="shared" si="16"/>
        <v/>
      </c>
    </row>
    <row r="167" spans="1:72" hidden="1">
      <c r="A167" s="50" t="str">
        <f t="shared" si="17"/>
        <v/>
      </c>
      <c r="B167" s="171"/>
      <c r="C167" s="8" t="str">
        <f>IF(BS_CONTROLE[[#This Row],[DATA]]="","",WEEKNUM(BS_CONTROLE[[#This Row],[DATA]]))</f>
        <v/>
      </c>
      <c r="D167" s="51"/>
      <c r="E167" s="314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BASE_MAPA!$I$2:$I$359),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242"/>
      <c r="AS167" s="242"/>
      <c r="AT167" s="242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BASE_MAPA!$I$2:$I$359),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8"/>
        <v>Aderente</v>
      </c>
      <c r="BR167" s="18" t="str">
        <f t="shared" si="19"/>
        <v>*</v>
      </c>
      <c r="BS167" s="18" t="str">
        <f t="shared" si="20"/>
        <v>*</v>
      </c>
      <c r="BT167" s="225" t="str">
        <f t="shared" si="16"/>
        <v/>
      </c>
    </row>
    <row r="168" spans="1:72" hidden="1">
      <c r="A168" s="50" t="str">
        <f t="shared" si="17"/>
        <v/>
      </c>
      <c r="B168" s="171"/>
      <c r="C168" s="8" t="str">
        <f>IF(BS_CONTROLE[[#This Row],[DATA]]="","",WEEKNUM(BS_CONTROLE[[#This Row],[DATA]]))</f>
        <v/>
      </c>
      <c r="D168" s="51"/>
      <c r="E168" s="314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8"/>
        <v>Aderente</v>
      </c>
      <c r="BR168" s="18" t="str">
        <f t="shared" si="19"/>
        <v>*</v>
      </c>
      <c r="BS168" s="18" t="str">
        <f t="shared" si="20"/>
        <v>*</v>
      </c>
      <c r="BT168" s="225" t="str">
        <f t="shared" si="16"/>
        <v/>
      </c>
    </row>
    <row r="169" spans="1:72" hidden="1">
      <c r="A169" s="50" t="str">
        <f t="shared" si="17"/>
        <v/>
      </c>
      <c r="B169" s="171"/>
      <c r="C169" s="8" t="str">
        <f>IF(BS_CONTROLE[[#This Row],[DATA]]="","",WEEKNUM(BS_CONTROLE[[#This Row],[DATA]]))</f>
        <v/>
      </c>
      <c r="D169" s="51"/>
      <c r="E169" s="314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BASE_MAPA!$I$2:$I$359),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242"/>
      <c r="AS169" s="242"/>
      <c r="AT169" s="242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BASE_MAPA!$I$2:$I$359),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8"/>
        <v>Aderente</v>
      </c>
      <c r="BR169" s="18" t="str">
        <f t="shared" si="19"/>
        <v>*</v>
      </c>
      <c r="BS169" s="18" t="str">
        <f t="shared" si="20"/>
        <v>*</v>
      </c>
      <c r="BT169" s="225" t="str">
        <f t="shared" si="16"/>
        <v/>
      </c>
    </row>
    <row r="170" spans="1:72" hidden="1">
      <c r="A170" s="50" t="str">
        <f t="shared" si="17"/>
        <v/>
      </c>
      <c r="B170" s="171"/>
      <c r="C170" s="8" t="str">
        <f>IF(BS_CONTROLE[[#This Row],[DATA]]="","",WEEKNUM(BS_CONTROLE[[#This Row],[DATA]]))</f>
        <v/>
      </c>
      <c r="D170" s="51"/>
      <c r="E170" s="314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BASE_MAPA!$I$2:$I$359),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242"/>
      <c r="AS170" s="242"/>
      <c r="AT170" s="242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BASE_MAPA!$I$2:$I$359),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8"/>
        <v>Aderente</v>
      </c>
      <c r="BR170" s="18" t="str">
        <f t="shared" si="19"/>
        <v>*</v>
      </c>
      <c r="BS170" s="18" t="str">
        <f t="shared" si="20"/>
        <v>*</v>
      </c>
      <c r="BT170" s="225"/>
    </row>
    <row r="171" spans="1:72" hidden="1">
      <c r="A171" s="50" t="str">
        <f t="shared" si="17"/>
        <v/>
      </c>
      <c r="B171" s="171"/>
      <c r="C171" s="8" t="str">
        <f>IF(BS_CONTROLE[[#This Row],[DATA]]="","",WEEKNUM(BS_CONTROLE[[#This Row],[DATA]]))</f>
        <v/>
      </c>
      <c r="D171" s="51"/>
      <c r="E171" s="314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BASE_MAPA!$I$2:$I$359),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242"/>
      <c r="AS171" s="242"/>
      <c r="AT171" s="242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BASE_MAPA!$I$2:$I$359),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8"/>
        <v>Aderente</v>
      </c>
      <c r="BR171" s="18" t="str">
        <f t="shared" si="19"/>
        <v>*</v>
      </c>
      <c r="BS171" s="18" t="str">
        <f t="shared" si="20"/>
        <v>*</v>
      </c>
      <c r="BT171" s="225" t="str">
        <f t="shared" si="16"/>
        <v/>
      </c>
    </row>
    <row r="172" spans="1:72" hidden="1">
      <c r="A172" s="50" t="str">
        <f t="shared" si="17"/>
        <v/>
      </c>
      <c r="B172" s="171"/>
      <c r="C172" s="8" t="str">
        <f>IF(BS_CONTROLE[[#This Row],[DATA]]="","",WEEKNUM(BS_CONTROLE[[#This Row],[DATA]]))</f>
        <v/>
      </c>
      <c r="D172" s="51"/>
      <c r="E172" s="314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8"/>
        <v>Aderente</v>
      </c>
      <c r="BR172" s="18" t="str">
        <f t="shared" si="19"/>
        <v>*</v>
      </c>
      <c r="BS172" s="18" t="str">
        <f t="shared" si="20"/>
        <v>*</v>
      </c>
      <c r="BT172" s="225" t="str">
        <f t="shared" si="16"/>
        <v/>
      </c>
    </row>
    <row r="173" spans="1:72" hidden="1">
      <c r="A173" s="50" t="str">
        <f t="shared" si="17"/>
        <v/>
      </c>
      <c r="B173" s="171"/>
      <c r="C173" s="8" t="str">
        <f>IF(BS_CONTROLE[[#This Row],[DATA]]="","",WEEKNUM(BS_CONTROLE[[#This Row],[DATA]]))</f>
        <v/>
      </c>
      <c r="D173" s="51"/>
      <c r="E173" s="314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8"/>
        <v>Aderente</v>
      </c>
      <c r="BR173" s="18" t="str">
        <f t="shared" si="19"/>
        <v>*</v>
      </c>
      <c r="BS173" s="18" t="str">
        <f t="shared" si="20"/>
        <v>*</v>
      </c>
      <c r="BT173" s="225"/>
    </row>
    <row r="174" spans="1:72" hidden="1">
      <c r="A174" s="50" t="str">
        <f t="shared" si="17"/>
        <v/>
      </c>
      <c r="B174" s="171"/>
      <c r="C174" s="8" t="str">
        <f>IF(BS_CONTROLE[[#This Row],[DATA]]="","",WEEKNUM(BS_CONTROLE[[#This Row],[DATA]]))</f>
        <v/>
      </c>
      <c r="D174" s="51"/>
      <c r="E174" s="314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BASE_MAPA!$I$2:$I$359),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242"/>
      <c r="AS174" s="242"/>
      <c r="AT174" s="242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BASE_MAPA!$I$2:$I$359),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8"/>
        <v>Aderente</v>
      </c>
      <c r="BR174" s="18" t="str">
        <f t="shared" si="19"/>
        <v>*</v>
      </c>
      <c r="BS174" s="18" t="str">
        <f t="shared" si="20"/>
        <v>*</v>
      </c>
      <c r="BT174" s="225" t="str">
        <f t="shared" si="16"/>
        <v/>
      </c>
    </row>
    <row r="175" spans="1:72" hidden="1">
      <c r="A175" s="50" t="str">
        <f t="shared" si="17"/>
        <v/>
      </c>
      <c r="B175" s="171"/>
      <c r="C175" s="8" t="str">
        <f>IF(BS_CONTROLE[[#This Row],[DATA]]="","",WEEKNUM(BS_CONTROLE[[#This Row],[DATA]]))</f>
        <v/>
      </c>
      <c r="D175" s="51"/>
      <c r="E175" s="314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BASE_MAPA!$I$2:$I$359),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BASE_MAPA!$I$2:$I$359),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8"/>
        <v>Aderente</v>
      </c>
      <c r="BR175" s="18" t="str">
        <f t="shared" si="19"/>
        <v>*</v>
      </c>
      <c r="BS175" s="18" t="str">
        <f t="shared" si="20"/>
        <v>*</v>
      </c>
      <c r="BT175" s="225" t="str">
        <f t="shared" si="16"/>
        <v/>
      </c>
    </row>
    <row r="176" spans="1:72" hidden="1">
      <c r="A176" s="50" t="str">
        <f t="shared" si="17"/>
        <v/>
      </c>
      <c r="B176" s="171"/>
      <c r="C176" s="8" t="str">
        <f>IF(BS_CONTROLE[[#This Row],[DATA]]="","",WEEKNUM(BS_CONTROLE[[#This Row],[DATA]]))</f>
        <v/>
      </c>
      <c r="D176" s="51"/>
      <c r="E176" s="31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BASE_MAPA!$I$2:$I$359),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242"/>
      <c r="AS176" s="242"/>
      <c r="AT176" s="242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BASE_MAPA!$I$2:$I$359),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8"/>
        <v>Aderente</v>
      </c>
      <c r="BR176" s="18" t="str">
        <f t="shared" si="19"/>
        <v>*</v>
      </c>
      <c r="BS176" s="18" t="str">
        <f t="shared" si="20"/>
        <v>*</v>
      </c>
      <c r="BT176" s="225" t="str">
        <f t="shared" si="16"/>
        <v/>
      </c>
    </row>
    <row r="177" spans="1:72" hidden="1">
      <c r="A177" s="50" t="str">
        <f t="shared" si="17"/>
        <v/>
      </c>
      <c r="B177" s="171"/>
      <c r="C177" s="8" t="str">
        <f>IF(BS_CONTROLE[[#This Row],[DATA]]="","",WEEKNUM(BS_CONTROLE[[#This Row],[DATA]]))</f>
        <v/>
      </c>
      <c r="D177" s="51"/>
      <c r="E177" s="31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BASE_MAPA!$I$2:$I$359),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242"/>
      <c r="AS177" s="242"/>
      <c r="AT177" s="242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BASE_MAPA!$I$2:$I$359),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8"/>
        <v>Aderente</v>
      </c>
      <c r="BR177" s="18" t="str">
        <f t="shared" si="19"/>
        <v>*</v>
      </c>
      <c r="BS177" s="18" t="str">
        <f t="shared" si="20"/>
        <v>*</v>
      </c>
      <c r="BT177" s="225"/>
    </row>
    <row r="178" spans="1:72" hidden="1">
      <c r="A178" s="50" t="str">
        <f t="shared" si="17"/>
        <v/>
      </c>
      <c r="B178" s="171"/>
      <c r="C178" s="8" t="str">
        <f>IF(BS_CONTROLE[[#This Row],[DATA]]="","",WEEKNUM(BS_CONTROLE[[#This Row],[DATA]]))</f>
        <v/>
      </c>
      <c r="D178" s="51"/>
      <c r="E178" s="315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BASE_MAPA!$I$2:$I$359),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BASE_MAPA!$I$2:$I$359),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8"/>
        <v>Aderente</v>
      </c>
      <c r="BR178" s="18" t="str">
        <f t="shared" si="19"/>
        <v>*</v>
      </c>
      <c r="BS178" s="18" t="str">
        <f t="shared" si="20"/>
        <v>*</v>
      </c>
      <c r="BT178" s="225" t="str">
        <f t="shared" si="16"/>
        <v/>
      </c>
    </row>
    <row r="179" spans="1:72" hidden="1">
      <c r="A179" s="50" t="str">
        <f t="shared" si="17"/>
        <v/>
      </c>
      <c r="B179" s="171"/>
      <c r="C179" s="8" t="str">
        <f>IF(BS_CONTROLE[[#This Row],[DATA]]="","",WEEKNUM(BS_CONTROLE[[#This Row],[DATA]]))</f>
        <v/>
      </c>
      <c r="D179" s="51"/>
      <c r="E179" s="314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BASE_MAPA!$I$2:$I$359),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242"/>
      <c r="AS179" s="242"/>
      <c r="AT179" s="242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BASE_MAPA!$I$2:$I$359),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8"/>
        <v>Aderente</v>
      </c>
      <c r="BR179" s="18" t="str">
        <f t="shared" si="19"/>
        <v>*</v>
      </c>
      <c r="BS179" s="18" t="str">
        <f t="shared" si="20"/>
        <v>*</v>
      </c>
      <c r="BT179" s="225" t="str">
        <f t="shared" si="16"/>
        <v/>
      </c>
    </row>
    <row r="180" spans="1:72" hidden="1">
      <c r="A180" s="50" t="str">
        <f t="shared" si="17"/>
        <v/>
      </c>
      <c r="B180" s="171"/>
      <c r="C180" s="8" t="str">
        <f>IF(BS_CONTROLE[[#This Row],[DATA]]="","",WEEKNUM(BS_CONTROLE[[#This Row],[DATA]]))</f>
        <v/>
      </c>
      <c r="D180" s="51"/>
      <c r="E180" s="314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BASE_MAPA!$I$2:$I$359),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242"/>
      <c r="AS180" s="242"/>
      <c r="AT180" s="242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BASE_MAPA!$I$2:$I$359),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8"/>
        <v>Aderente</v>
      </c>
      <c r="BR180" s="18" t="str">
        <f t="shared" si="19"/>
        <v>*</v>
      </c>
      <c r="BS180" s="18" t="str">
        <f t="shared" si="20"/>
        <v>*</v>
      </c>
      <c r="BT180" s="225" t="str">
        <f t="shared" si="16"/>
        <v/>
      </c>
    </row>
    <row r="181" spans="1:72" hidden="1">
      <c r="A181" s="50" t="str">
        <f t="shared" si="17"/>
        <v/>
      </c>
      <c r="B181" s="171"/>
      <c r="C181" s="8" t="str">
        <f>IF(BS_CONTROLE[[#This Row],[DATA]]="","",WEEKNUM(BS_CONTROLE[[#This Row],[DATA]]))</f>
        <v/>
      </c>
      <c r="D181" s="51"/>
      <c r="E181" s="314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BASE_MAPA!$I$2:$I$359),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242"/>
      <c r="AS181" s="242"/>
      <c r="AT181" s="242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BASE_MAPA!$I$2:$I$359),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8"/>
        <v>Aderente</v>
      </c>
      <c r="BR181" s="18" t="str">
        <f t="shared" si="19"/>
        <v>*</v>
      </c>
      <c r="BS181" s="18" t="str">
        <f t="shared" si="20"/>
        <v>*</v>
      </c>
      <c r="BT181" s="225" t="str">
        <f t="shared" si="16"/>
        <v/>
      </c>
    </row>
    <row r="182" spans="1:72" hidden="1">
      <c r="A182" s="50" t="str">
        <f t="shared" si="17"/>
        <v/>
      </c>
      <c r="B182" s="171"/>
      <c r="C182" s="8" t="str">
        <f>IF(BS_CONTROLE[[#This Row],[DATA]]="","",WEEKNUM(BS_CONTROLE[[#This Row],[DATA]]))</f>
        <v/>
      </c>
      <c r="D182" s="51"/>
      <c r="E182" s="314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BASE_MAPA!$I$2:$I$359),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BASE_MAPA!$I$2:$I$359),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8"/>
        <v>Aderente</v>
      </c>
      <c r="BR182" s="18" t="str">
        <f t="shared" si="19"/>
        <v>*</v>
      </c>
      <c r="BS182" s="18" t="str">
        <f t="shared" si="20"/>
        <v>*</v>
      </c>
      <c r="BT182" s="225"/>
    </row>
    <row r="183" spans="1:72" hidden="1">
      <c r="A183" s="50" t="str">
        <f t="shared" si="17"/>
        <v/>
      </c>
      <c r="B183" s="171"/>
      <c r="C183" s="8" t="str">
        <f>IF(BS_CONTROLE[[#This Row],[DATA]]="","",WEEKNUM(BS_CONTROLE[[#This Row],[DATA]]))</f>
        <v/>
      </c>
      <c r="D183" s="51"/>
      <c r="E183" s="314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BASE_MAPA!$I$2:$I$359),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BASE_MAPA!$I$2:$I$359),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8"/>
        <v>Aderente</v>
      </c>
      <c r="BR183" s="18" t="str">
        <f t="shared" si="19"/>
        <v>*</v>
      </c>
      <c r="BS183" s="18" t="str">
        <f t="shared" si="20"/>
        <v>*</v>
      </c>
      <c r="BT183" s="225" t="str">
        <f t="shared" si="16"/>
        <v/>
      </c>
    </row>
    <row r="184" spans="1:72" hidden="1">
      <c r="A184" s="50" t="str">
        <f t="shared" si="17"/>
        <v/>
      </c>
      <c r="B184" s="171"/>
      <c r="C184" s="8" t="str">
        <f>IF(BS_CONTROLE[[#This Row],[DATA]]="","",WEEKNUM(BS_CONTROLE[[#This Row],[DATA]]))</f>
        <v/>
      </c>
      <c r="D184" s="51"/>
      <c r="E184" s="314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8"/>
        <v>Aderente</v>
      </c>
      <c r="BR184" s="18" t="str">
        <f t="shared" si="19"/>
        <v>*</v>
      </c>
      <c r="BS184" s="18" t="str">
        <f t="shared" si="20"/>
        <v>*</v>
      </c>
      <c r="BT184" s="225" t="str">
        <f t="shared" si="16"/>
        <v/>
      </c>
    </row>
    <row r="185" spans="1:72" hidden="1">
      <c r="A185" s="50" t="str">
        <f t="shared" si="17"/>
        <v/>
      </c>
      <c r="B185" s="171"/>
      <c r="C185" s="8" t="str">
        <f>IF(BS_CONTROLE[[#This Row],[DATA]]="","",WEEKNUM(BS_CONTROLE[[#This Row],[DATA]]))</f>
        <v/>
      </c>
      <c r="D185" s="51"/>
      <c r="E185" s="31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8"/>
        <v>Aderente</v>
      </c>
      <c r="BR185" s="18" t="str">
        <f t="shared" si="19"/>
        <v>*</v>
      </c>
      <c r="BS185" s="18" t="str">
        <f t="shared" si="20"/>
        <v>*</v>
      </c>
      <c r="BT185" s="225"/>
    </row>
    <row r="186" spans="1:72" hidden="1">
      <c r="A186" s="50" t="str">
        <f t="shared" si="17"/>
        <v/>
      </c>
      <c r="B186" s="171"/>
      <c r="C186" s="8" t="str">
        <f>IF(BS_CONTROLE[[#This Row],[DATA]]="","",WEEKNUM(BS_CONTROLE[[#This Row],[DATA]]))</f>
        <v/>
      </c>
      <c r="D186" s="51"/>
      <c r="E186" s="31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8"/>
        <v>Aderente</v>
      </c>
      <c r="BR186" s="18" t="str">
        <f t="shared" si="19"/>
        <v>*</v>
      </c>
      <c r="BS186" s="18" t="str">
        <f t="shared" si="20"/>
        <v>*</v>
      </c>
      <c r="BT186" s="225" t="str">
        <f t="shared" si="16"/>
        <v/>
      </c>
    </row>
    <row r="187" spans="1:72" hidden="1">
      <c r="A187" s="50" t="str">
        <f t="shared" si="17"/>
        <v/>
      </c>
      <c r="B187" s="171"/>
      <c r="C187" s="8" t="str">
        <f>IF(BS_CONTROLE[[#This Row],[DATA]]="","",WEEKNUM(BS_CONTROLE[[#This Row],[DATA]]))</f>
        <v/>
      </c>
      <c r="D187" s="51"/>
      <c r="E187" s="314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BASE_MAPA!$I$2:$I$359),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BASE_MAPA!$I$2:$I$359),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8"/>
        <v>Aderente</v>
      </c>
      <c r="BR187" s="18" t="str">
        <f t="shared" si="19"/>
        <v>*</v>
      </c>
      <c r="BS187" s="18" t="str">
        <f t="shared" si="20"/>
        <v>*</v>
      </c>
      <c r="BT187" s="225" t="str">
        <f t="shared" si="16"/>
        <v/>
      </c>
    </row>
    <row r="188" spans="1:72" hidden="1">
      <c r="A188" s="50" t="str">
        <f t="shared" si="17"/>
        <v/>
      </c>
      <c r="B188" s="171"/>
      <c r="C188" s="8" t="str">
        <f>IF(BS_CONTROLE[[#This Row],[DATA]]="","",WEEKNUM(BS_CONTROLE[[#This Row],[DATA]]))</f>
        <v/>
      </c>
      <c r="D188" s="51"/>
      <c r="E188" s="314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BASE_MAPA!$I$2:$I$359),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BASE_MAPA!$I$2:$I$359),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8"/>
        <v>Aderente</v>
      </c>
      <c r="BR188" s="18" t="str">
        <f t="shared" si="19"/>
        <v>*</v>
      </c>
      <c r="BS188" s="18" t="str">
        <f t="shared" si="20"/>
        <v>*</v>
      </c>
      <c r="BT188" s="225" t="str">
        <f t="shared" si="16"/>
        <v/>
      </c>
    </row>
    <row r="189" spans="1:72" hidden="1">
      <c r="A189" s="50" t="str">
        <f t="shared" si="17"/>
        <v/>
      </c>
      <c r="B189" s="171"/>
      <c r="C189" s="8" t="str">
        <f>IF(BS_CONTROLE[[#This Row],[DATA]]="","",WEEKNUM(BS_CONTROLE[[#This Row],[DATA]]))</f>
        <v/>
      </c>
      <c r="D189" s="51"/>
      <c r="E189" s="314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BASE_MAPA!$I$2:$I$359),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BASE_MAPA!$I$2:$I$359),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8"/>
        <v>Aderente</v>
      </c>
      <c r="BR189" s="18" t="str">
        <f t="shared" si="19"/>
        <v>*</v>
      </c>
      <c r="BS189" s="18" t="str">
        <f t="shared" si="20"/>
        <v>*</v>
      </c>
      <c r="BT189" s="225" t="str">
        <f t="shared" si="16"/>
        <v/>
      </c>
    </row>
    <row r="190" spans="1:72" hidden="1">
      <c r="A190" s="50" t="str">
        <f t="shared" si="17"/>
        <v/>
      </c>
      <c r="B190" s="171"/>
      <c r="C190" s="8" t="str">
        <f>IF(BS_CONTROLE[[#This Row],[DATA]]="","",WEEKNUM(BS_CONTROLE[[#This Row],[DATA]]))</f>
        <v/>
      </c>
      <c r="D190" s="51"/>
      <c r="E190" s="315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BASE_MAPA!$I$2:$I$359),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BASE_MAPA!$I$2:$I$359),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8"/>
        <v>Aderente</v>
      </c>
      <c r="BR190" s="18" t="str">
        <f t="shared" si="19"/>
        <v>*</v>
      </c>
      <c r="BS190" s="18" t="str">
        <f t="shared" si="20"/>
        <v>*</v>
      </c>
      <c r="BT190" s="225" t="str">
        <f t="shared" si="16"/>
        <v/>
      </c>
    </row>
    <row r="191" spans="1:72" hidden="1">
      <c r="A191" s="50" t="str">
        <f t="shared" si="17"/>
        <v/>
      </c>
      <c r="B191" s="171"/>
      <c r="C191" s="8" t="str">
        <f>IF(BS_CONTROLE[[#This Row],[DATA]]="","",WEEKNUM(BS_CONTROLE[[#This Row],[DATA]]))</f>
        <v/>
      </c>
      <c r="D191" s="51"/>
      <c r="E191" s="314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BASE_MAPA!$I$2:$I$359),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BASE_MAPA!$I$2:$I$359),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8"/>
        <v>Aderente</v>
      </c>
      <c r="BR191" s="18" t="str">
        <f t="shared" si="19"/>
        <v>*</v>
      </c>
      <c r="BS191" s="18" t="str">
        <f t="shared" si="20"/>
        <v>*</v>
      </c>
      <c r="BT191" s="225"/>
    </row>
    <row r="192" spans="1:72" hidden="1">
      <c r="A192" s="50" t="str">
        <f t="shared" si="17"/>
        <v/>
      </c>
      <c r="B192" s="171"/>
      <c r="C192" s="8" t="str">
        <f>IF(BS_CONTROLE[[#This Row],[DATA]]="","",WEEKNUM(BS_CONTROLE[[#This Row],[DATA]]))</f>
        <v/>
      </c>
      <c r="D192" s="51"/>
      <c r="E192" s="314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8"/>
        <v>Aderente</v>
      </c>
      <c r="BR192" s="18" t="str">
        <f t="shared" si="19"/>
        <v>*</v>
      </c>
      <c r="BS192" s="18" t="str">
        <f t="shared" si="20"/>
        <v>*</v>
      </c>
      <c r="BT192" s="225" t="str">
        <f t="shared" si="16"/>
        <v/>
      </c>
    </row>
    <row r="193" spans="1:72" hidden="1">
      <c r="A193" s="50" t="str">
        <f t="shared" si="17"/>
        <v/>
      </c>
      <c r="B193" s="171"/>
      <c r="C193" s="8" t="str">
        <f>IF(BS_CONTROLE[[#This Row],[DATA]]="","",WEEKNUM(BS_CONTROLE[[#This Row],[DATA]]))</f>
        <v/>
      </c>
      <c r="D193" s="51"/>
      <c r="E193" s="31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BASE_MAPA!$I$2:$I$359),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BASE_MAPA!$I$2:$I$359),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8"/>
        <v>Aderente</v>
      </c>
      <c r="BR193" s="18" t="str">
        <f t="shared" si="19"/>
        <v>*</v>
      </c>
      <c r="BS193" s="18" t="str">
        <f t="shared" si="20"/>
        <v>*</v>
      </c>
      <c r="BT193" s="225"/>
    </row>
    <row r="194" spans="1:72" hidden="1">
      <c r="A194" s="50" t="str">
        <f t="shared" si="17"/>
        <v/>
      </c>
      <c r="B194" s="171"/>
      <c r="C194" s="8" t="str">
        <f>IF(BS_CONTROLE[[#This Row],[DATA]]="","",WEEKNUM(BS_CONTROLE[[#This Row],[DATA]]))</f>
        <v/>
      </c>
      <c r="D194" s="51"/>
      <c r="E194" s="31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BASE_MAPA!$I$2:$I$359),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BASE_MAPA!$I$2:$I$359),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8"/>
        <v>Aderente</v>
      </c>
      <c r="BR194" s="18" t="str">
        <f t="shared" si="19"/>
        <v>*</v>
      </c>
      <c r="BS194" s="18" t="str">
        <f t="shared" si="20"/>
        <v>*</v>
      </c>
      <c r="BT194" s="225" t="str">
        <f t="shared" si="16"/>
        <v/>
      </c>
    </row>
    <row r="195" spans="1:72" hidden="1">
      <c r="A195" s="50" t="str">
        <f t="shared" si="17"/>
        <v/>
      </c>
      <c r="B195" s="171"/>
      <c r="C195" s="8" t="str">
        <f>IF(BS_CONTROLE[[#This Row],[DATA]]="","",WEEKNUM(BS_CONTROLE[[#This Row],[DATA]]))</f>
        <v/>
      </c>
      <c r="D195" s="51"/>
      <c r="E195" s="314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BASE_MAPA!$I$2:$I$359),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BASE_MAPA!$I$2:$I$359),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8"/>
        <v>Aderente</v>
      </c>
      <c r="BR195" s="18" t="str">
        <f t="shared" si="19"/>
        <v>*</v>
      </c>
      <c r="BS195" s="18" t="str">
        <f t="shared" si="20"/>
        <v>*</v>
      </c>
      <c r="BT195" s="225" t="str">
        <f t="shared" si="16"/>
        <v/>
      </c>
    </row>
    <row r="196" spans="1:72" hidden="1">
      <c r="A196" s="50" t="str">
        <f t="shared" si="17"/>
        <v/>
      </c>
      <c r="B196" s="171"/>
      <c r="C196" s="8" t="str">
        <f>IF(BS_CONTROLE[[#This Row],[DATA]]="","",WEEKNUM(BS_CONTROLE[[#This Row],[DATA]]))</f>
        <v/>
      </c>
      <c r="D196" s="51"/>
      <c r="E196" s="314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8"/>
        <v>Aderente</v>
      </c>
      <c r="BR196" s="18" t="str">
        <f t="shared" si="19"/>
        <v>*</v>
      </c>
      <c r="BS196" s="18" t="str">
        <f t="shared" si="20"/>
        <v>*</v>
      </c>
      <c r="BT196" s="225" t="str">
        <f t="shared" si="16"/>
        <v/>
      </c>
    </row>
    <row r="197" spans="1:72" hidden="1">
      <c r="A197" s="50" t="str">
        <f t="shared" si="17"/>
        <v/>
      </c>
      <c r="B197" s="171"/>
      <c r="C197" s="8" t="str">
        <f>IF(BS_CONTROLE[[#This Row],[DATA]]="","",WEEKNUM(BS_CONTROLE[[#This Row],[DATA]]))</f>
        <v/>
      </c>
      <c r="D197" s="51"/>
      <c r="E197" s="314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BASE_MAPA!$I$2:$I$359),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BASE_MAPA!$I$2:$I$359),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8"/>
        <v>Aderente</v>
      </c>
      <c r="BR197" s="18" t="str">
        <f t="shared" si="19"/>
        <v>*</v>
      </c>
      <c r="BS197" s="18" t="str">
        <f t="shared" si="20"/>
        <v>*</v>
      </c>
      <c r="BT197" s="225" t="str">
        <f t="shared" si="16"/>
        <v/>
      </c>
    </row>
    <row r="198" spans="1:72" hidden="1">
      <c r="A198" s="50" t="str">
        <f t="shared" si="17"/>
        <v/>
      </c>
      <c r="B198" s="171"/>
      <c r="C198" s="8" t="str">
        <f>IF(BS_CONTROLE[[#This Row],[DATA]]="","",WEEKNUM(BS_CONTROLE[[#This Row],[DATA]]))</f>
        <v/>
      </c>
      <c r="D198" s="51"/>
      <c r="E198" s="314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BASE_MAPA!$I$2:$I$359),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BASE_MAPA!$I$2:$I$359),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8"/>
        <v>Aderente</v>
      </c>
      <c r="BR198" s="18" t="str">
        <f t="shared" si="19"/>
        <v>*</v>
      </c>
      <c r="BS198" s="18" t="str">
        <f t="shared" si="20"/>
        <v>*</v>
      </c>
      <c r="BT198" s="225" t="str">
        <f t="shared" si="16"/>
        <v/>
      </c>
    </row>
    <row r="199" spans="1:72" hidden="1">
      <c r="A199" s="50" t="str">
        <f t="shared" si="17"/>
        <v/>
      </c>
      <c r="B199" s="171"/>
      <c r="C199" s="8" t="str">
        <f>IF(BS_CONTROLE[[#This Row],[DATA]]="","",WEEKNUM(BS_CONTROLE[[#This Row],[DATA]]))</f>
        <v/>
      </c>
      <c r="D199" s="51"/>
      <c r="E199" s="31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BASE_MAPA!$I$2:$I$359),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BASE_MAPA!$I$2:$I$359),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8"/>
        <v>Aderente</v>
      </c>
      <c r="BR199" s="18" t="str">
        <f t="shared" si="19"/>
        <v>*</v>
      </c>
      <c r="BS199" s="18" t="str">
        <f t="shared" si="20"/>
        <v>*</v>
      </c>
      <c r="BT199" s="225" t="str">
        <f t="shared" si="16"/>
        <v/>
      </c>
    </row>
    <row r="200" spans="1:72" hidden="1">
      <c r="A200" s="50" t="str">
        <f t="shared" si="17"/>
        <v/>
      </c>
      <c r="B200" s="171"/>
      <c r="C200" s="8" t="str">
        <f>IF(BS_CONTROLE[[#This Row],[DATA]]="","",WEEKNUM(BS_CONTROLE[[#This Row],[DATA]]))</f>
        <v/>
      </c>
      <c r="D200" s="51"/>
      <c r="E200" s="31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BASE_MAPA!$I$2:$I$359),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BASE_MAPA!$I$2:$I$359),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8"/>
        <v>Aderente</v>
      </c>
      <c r="BR200" s="18" t="str">
        <f t="shared" si="19"/>
        <v>*</v>
      </c>
      <c r="BS200" s="18" t="str">
        <f t="shared" si="20"/>
        <v>*</v>
      </c>
      <c r="BT200" s="225" t="str">
        <f t="shared" si="16"/>
        <v/>
      </c>
    </row>
    <row r="201" spans="1:72" hidden="1">
      <c r="A201" s="50" t="str">
        <f t="shared" si="17"/>
        <v/>
      </c>
      <c r="B201" s="171"/>
      <c r="C201" s="8" t="str">
        <f>IF(BS_CONTROLE[[#This Row],[DATA]]="","",WEEKNUM(BS_CONTROLE[[#This Row],[DATA]]))</f>
        <v/>
      </c>
      <c r="D201" s="51"/>
      <c r="E201" s="314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BASE_MAPA!$I$2:$I$359),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BASE_MAPA!$I$2:$I$359),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8"/>
        <v>Aderente</v>
      </c>
      <c r="BR201" s="18" t="str">
        <f t="shared" si="19"/>
        <v>*</v>
      </c>
      <c r="BS201" s="18" t="str">
        <f t="shared" si="20"/>
        <v>*</v>
      </c>
      <c r="BT201" s="225" t="str">
        <f t="shared" si="16"/>
        <v/>
      </c>
    </row>
    <row r="202" spans="1:72" hidden="1">
      <c r="A202" s="50" t="str">
        <f t="shared" si="17"/>
        <v/>
      </c>
      <c r="B202" s="171"/>
      <c r="C202" s="8" t="str">
        <f>IF(BS_CONTROLE[[#This Row],[DATA]]="","",WEEKNUM(BS_CONTROLE[[#This Row],[DATA]]))</f>
        <v/>
      </c>
      <c r="D202" s="51"/>
      <c r="E202" s="315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BASE_MAPA!$I$2:$I$359),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BASE_MAPA!$I$2:$I$359),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8"/>
        <v>Aderente</v>
      </c>
      <c r="BR202" s="18" t="str">
        <f t="shared" si="19"/>
        <v>*</v>
      </c>
      <c r="BS202" s="18" t="str">
        <f t="shared" si="20"/>
        <v>*</v>
      </c>
      <c r="BT202" s="225" t="str">
        <f t="shared" si="16"/>
        <v/>
      </c>
    </row>
    <row r="203" spans="1:72" hidden="1">
      <c r="A203" s="50" t="str">
        <f t="shared" si="17"/>
        <v/>
      </c>
      <c r="B203" s="171"/>
      <c r="C203" s="8" t="str">
        <f>IF(BS_CONTROLE[[#This Row],[DATA]]="","",WEEKNUM(BS_CONTROLE[[#This Row],[DATA]]))</f>
        <v/>
      </c>
      <c r="D203" s="51"/>
      <c r="E203" s="314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8"/>
        <v>Aderente</v>
      </c>
      <c r="BR203" s="18" t="str">
        <f t="shared" si="19"/>
        <v>*</v>
      </c>
      <c r="BS203" s="18" t="str">
        <f t="shared" si="20"/>
        <v>*</v>
      </c>
      <c r="BT203" s="225"/>
    </row>
    <row r="204" spans="1:72" hidden="1">
      <c r="A204" s="50" t="str">
        <f t="shared" si="17"/>
        <v/>
      </c>
      <c r="B204" s="171"/>
      <c r="C204" s="8" t="str">
        <f>IF(BS_CONTROLE[[#This Row],[DATA]]="","",WEEKNUM(BS_CONTROLE[[#This Row],[DATA]]))</f>
        <v/>
      </c>
      <c r="D204" s="51"/>
      <c r="E204" s="31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BASE_MAPA!$I$2:$I$359),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BASE_MAPA!$I$2:$I$359),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8"/>
        <v>Aderente</v>
      </c>
      <c r="BR204" s="18" t="str">
        <f t="shared" si="19"/>
        <v>*</v>
      </c>
      <c r="BS204" s="18" t="str">
        <f t="shared" si="20"/>
        <v>*</v>
      </c>
      <c r="BT204" s="225" t="str">
        <f t="shared" si="16"/>
        <v/>
      </c>
    </row>
    <row r="205" spans="1:72" hidden="1">
      <c r="A205" s="50" t="str">
        <f t="shared" si="17"/>
        <v/>
      </c>
      <c r="B205" s="171"/>
      <c r="C205" s="8" t="str">
        <f>IF(BS_CONTROLE[[#This Row],[DATA]]="","",WEEKNUM(BS_CONTROLE[[#This Row],[DATA]]))</f>
        <v/>
      </c>
      <c r="D205" s="51"/>
      <c r="E205" s="314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BASE_MAPA!$I$2:$I$359),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BASE_MAPA!$I$2:$I$359),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8"/>
        <v>Aderente</v>
      </c>
      <c r="BR205" s="18" t="str">
        <f t="shared" si="19"/>
        <v>*</v>
      </c>
      <c r="BS205" s="18" t="str">
        <f t="shared" si="20"/>
        <v>*</v>
      </c>
      <c r="BT205" s="225" t="str">
        <f t="shared" si="16"/>
        <v/>
      </c>
    </row>
    <row r="206" spans="1:72" hidden="1">
      <c r="A206" s="50" t="str">
        <f t="shared" si="17"/>
        <v/>
      </c>
      <c r="B206" s="171"/>
      <c r="C206" s="8" t="str">
        <f>IF(BS_CONTROLE[[#This Row],[DATA]]="","",WEEKNUM(BS_CONTROLE[[#This Row],[DATA]]))</f>
        <v/>
      </c>
      <c r="D206" s="51"/>
      <c r="E206" s="314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BASE_MAPA!$I$2:$I$359),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BASE_MAPA!$I$2:$I$359),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8"/>
        <v>Aderente</v>
      </c>
      <c r="BR206" s="18" t="str">
        <f t="shared" si="19"/>
        <v>*</v>
      </c>
      <c r="BS206" s="18" t="str">
        <f t="shared" si="20"/>
        <v>*</v>
      </c>
      <c r="BT206" s="225" t="str">
        <f t="shared" si="16"/>
        <v/>
      </c>
    </row>
    <row r="207" spans="1:72" hidden="1">
      <c r="A207" s="50" t="str">
        <f t="shared" si="17"/>
        <v/>
      </c>
      <c r="B207" s="171"/>
      <c r="C207" s="8" t="str">
        <f>IF(BS_CONTROLE[[#This Row],[DATA]]="","",WEEKNUM(BS_CONTROLE[[#This Row],[DATA]]))</f>
        <v/>
      </c>
      <c r="D207" s="51"/>
      <c r="E207" s="314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BASE_MAPA!$I$2:$I$359),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BASE_MAPA!$I$2:$I$359),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8"/>
        <v>Aderente</v>
      </c>
      <c r="BR207" s="18" t="str">
        <f t="shared" si="19"/>
        <v>*</v>
      </c>
      <c r="BS207" s="18" t="str">
        <f t="shared" si="20"/>
        <v>*</v>
      </c>
      <c r="BT207" s="225" t="str">
        <f t="shared" si="16"/>
        <v/>
      </c>
    </row>
    <row r="208" spans="1:72" hidden="1">
      <c r="A208" s="50" t="str">
        <f t="shared" si="17"/>
        <v/>
      </c>
      <c r="B208" s="171"/>
      <c r="C208" s="8" t="str">
        <f>IF(BS_CONTROLE[[#This Row],[DATA]]="","",WEEKNUM(BS_CONTROLE[[#This Row],[DATA]]))</f>
        <v/>
      </c>
      <c r="D208" s="51"/>
      <c r="E208" s="314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BASE_MAPA!$I$2:$I$359),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BASE_MAPA!$I$2:$I$359),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8"/>
        <v>Aderente</v>
      </c>
      <c r="BR208" s="18" t="str">
        <f t="shared" si="19"/>
        <v>*</v>
      </c>
      <c r="BS208" s="18" t="str">
        <f t="shared" si="20"/>
        <v>*</v>
      </c>
      <c r="BT208" s="225" t="str">
        <f t="shared" si="16"/>
        <v/>
      </c>
    </row>
    <row r="209" spans="1:72" hidden="1">
      <c r="A209" s="50" t="str">
        <f t="shared" si="17"/>
        <v/>
      </c>
      <c r="B209" s="171"/>
      <c r="C209" s="8" t="str">
        <f>IF(BS_CONTROLE[[#This Row],[DATA]]="","",WEEKNUM(BS_CONTROLE[[#This Row],[DATA]]))</f>
        <v/>
      </c>
      <c r="D209" s="51"/>
      <c r="E209" s="314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BASE_MAPA!$I$2:$I$359),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BASE_MAPA!$I$2:$I$359),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8"/>
        <v>Aderente</v>
      </c>
      <c r="BR209" s="18" t="str">
        <f t="shared" si="19"/>
        <v>*</v>
      </c>
      <c r="BS209" s="18" t="str">
        <f t="shared" si="20"/>
        <v>*</v>
      </c>
      <c r="BT209" s="225" t="str">
        <f t="shared" si="16"/>
        <v/>
      </c>
    </row>
    <row r="210" spans="1:72" hidden="1">
      <c r="A210" s="50" t="str">
        <f t="shared" si="17"/>
        <v/>
      </c>
      <c r="B210" s="171"/>
      <c r="C210" s="8" t="str">
        <f>IF(BS_CONTROLE[[#This Row],[DATA]]="","",WEEKNUM(BS_CONTROLE[[#This Row],[DATA]]))</f>
        <v/>
      </c>
      <c r="D210" s="51"/>
      <c r="E210" s="314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BASE_MAPA!$I$2:$I$359),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BASE_MAPA!$I$2:$I$359),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8"/>
        <v>Aderente</v>
      </c>
      <c r="BR210" s="18" t="str">
        <f t="shared" si="19"/>
        <v>*</v>
      </c>
      <c r="BS210" s="18" t="str">
        <f t="shared" si="20"/>
        <v>*</v>
      </c>
      <c r="BT210" s="225" t="str">
        <f t="shared" ref="BT210:BT281" si="21">IF(BN210="","",SUBSTITUTE(BM210," ","")&amp;SUBSTITUTE(BN210," ",""))</f>
        <v/>
      </c>
    </row>
    <row r="211" spans="1:72" hidden="1">
      <c r="A211" s="50" t="str">
        <f t="shared" si="17"/>
        <v/>
      </c>
      <c r="B211" s="171"/>
      <c r="C211" s="8" t="str">
        <f>IF(BS_CONTROLE[[#This Row],[DATA]]="","",WEEKNUM(BS_CONTROLE[[#This Row],[DATA]]))</f>
        <v/>
      </c>
      <c r="D211" s="51"/>
      <c r="E211" s="314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BASE_MAPA!$I$2:$I$359),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BASE_MAPA!$I$2:$I$359),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8"/>
        <v>Aderente</v>
      </c>
      <c r="BR211" s="18" t="str">
        <f t="shared" si="19"/>
        <v>*</v>
      </c>
      <c r="BS211" s="18" t="str">
        <f t="shared" si="20"/>
        <v>*</v>
      </c>
      <c r="BT211" s="225" t="str">
        <f t="shared" si="21"/>
        <v/>
      </c>
    </row>
    <row r="212" spans="1:72" hidden="1">
      <c r="A212" s="50" t="str">
        <f t="shared" si="17"/>
        <v/>
      </c>
      <c r="B212" s="171"/>
      <c r="C212" s="8" t="str">
        <f>IF(BS_CONTROLE[[#This Row],[DATA]]="","",WEEKNUM(BS_CONTROLE[[#This Row],[DATA]]))</f>
        <v/>
      </c>
      <c r="D212" s="51"/>
      <c r="E212" s="314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BASE_MAPA!$I$2:$I$359),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BASE_MAPA!$I$2:$I$359),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8"/>
        <v>Aderente</v>
      </c>
      <c r="BR212" s="18" t="str">
        <f t="shared" si="19"/>
        <v>*</v>
      </c>
      <c r="BS212" s="18" t="str">
        <f t="shared" si="20"/>
        <v>*</v>
      </c>
      <c r="BT212" s="225" t="str">
        <f t="shared" si="21"/>
        <v/>
      </c>
    </row>
    <row r="213" spans="1:72" hidden="1">
      <c r="A213" s="50" t="str">
        <f t="shared" si="17"/>
        <v/>
      </c>
      <c r="B213" s="171"/>
      <c r="C213" s="8" t="str">
        <f>IF(BS_CONTROLE[[#This Row],[DATA]]="","",WEEKNUM(BS_CONTROLE[[#This Row],[DATA]]))</f>
        <v/>
      </c>
      <c r="D213" s="51"/>
      <c r="E213" s="314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BASE_MAPA!$I$2:$I$359),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BASE_MAPA!$I$2:$I$359),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8"/>
        <v>Aderente</v>
      </c>
      <c r="BR213" s="18" t="str">
        <f t="shared" si="19"/>
        <v>*</v>
      </c>
      <c r="BS213" s="18" t="str">
        <f t="shared" si="20"/>
        <v>*</v>
      </c>
      <c r="BT213" s="225" t="str">
        <f t="shared" si="21"/>
        <v/>
      </c>
    </row>
    <row r="214" spans="1:72" hidden="1">
      <c r="A214" s="50" t="str">
        <f t="shared" si="17"/>
        <v/>
      </c>
      <c r="B214" s="171"/>
      <c r="C214" s="8" t="str">
        <f>IF(BS_CONTROLE[[#This Row],[DATA]]="","",WEEKNUM(BS_CONTROLE[[#This Row],[DATA]]))</f>
        <v/>
      </c>
      <c r="D214" s="51"/>
      <c r="E214" s="315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BASE_MAPA!$I$2:$I$359),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BASE_MAPA!$I$2:$I$359),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8"/>
        <v>Aderente</v>
      </c>
      <c r="BR214" s="18" t="str">
        <f t="shared" si="19"/>
        <v>*</v>
      </c>
      <c r="BS214" s="18" t="str">
        <f t="shared" si="20"/>
        <v>*</v>
      </c>
      <c r="BT214" s="225" t="str">
        <f t="shared" si="21"/>
        <v/>
      </c>
    </row>
    <row r="215" spans="1:72" hidden="1">
      <c r="A215" s="50" t="str">
        <f t="shared" si="17"/>
        <v/>
      </c>
      <c r="B215" s="171"/>
      <c r="C215" s="8" t="str">
        <f>IF(BS_CONTROLE[[#This Row],[DATA]]="","",WEEKNUM(BS_CONTROLE[[#This Row],[DATA]]))</f>
        <v/>
      </c>
      <c r="D215" s="51"/>
      <c r="E215" s="314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BASE_MAPA!$I$2:$I$359),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BASE_MAPA!$I$2:$I$359),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8"/>
        <v>Aderente</v>
      </c>
      <c r="BR215" s="18" t="str">
        <f t="shared" si="19"/>
        <v>*</v>
      </c>
      <c r="BS215" s="18" t="str">
        <f t="shared" si="20"/>
        <v>*</v>
      </c>
      <c r="BT215" s="225" t="str">
        <f t="shared" si="21"/>
        <v/>
      </c>
    </row>
    <row r="216" spans="1:72" hidden="1">
      <c r="A216" s="50" t="str">
        <f t="shared" si="17"/>
        <v/>
      </c>
      <c r="B216" s="171"/>
      <c r="C216" s="8" t="str">
        <f>IF(BS_CONTROLE[[#This Row],[DATA]]="","",WEEKNUM(BS_CONTROLE[[#This Row],[DATA]]))</f>
        <v/>
      </c>
      <c r="D216" s="51"/>
      <c r="E216" s="31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BASE_MAPA!$I$2:$I$359),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BASE_MAPA!$I$2:$I$359),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8"/>
        <v>Aderente</v>
      </c>
      <c r="BR216" s="18" t="str">
        <f t="shared" si="19"/>
        <v>*</v>
      </c>
      <c r="BS216" s="18" t="str">
        <f t="shared" si="20"/>
        <v>*</v>
      </c>
      <c r="BT216" s="225" t="str">
        <f t="shared" si="21"/>
        <v/>
      </c>
    </row>
    <row r="217" spans="1:72" hidden="1">
      <c r="A217" s="50" t="str">
        <f t="shared" si="17"/>
        <v/>
      </c>
      <c r="B217" s="171"/>
      <c r="C217" s="8" t="str">
        <f>IF(BS_CONTROLE[[#This Row],[DATA]]="","",WEEKNUM(BS_CONTROLE[[#This Row],[DATA]]))</f>
        <v/>
      </c>
      <c r="D217" s="51"/>
      <c r="E217" s="31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8"/>
        <v>Aderente</v>
      </c>
      <c r="BR217" s="18" t="str">
        <f t="shared" si="19"/>
        <v>*</v>
      </c>
      <c r="BS217" s="18" t="str">
        <f t="shared" si="20"/>
        <v>*</v>
      </c>
      <c r="BT217" s="225" t="str">
        <f t="shared" si="21"/>
        <v/>
      </c>
    </row>
    <row r="218" spans="1:72" hidden="1">
      <c r="A218" s="50" t="str">
        <f t="shared" si="17"/>
        <v/>
      </c>
      <c r="B218" s="171"/>
      <c r="C218" s="8" t="str">
        <f>IF(BS_CONTROLE[[#This Row],[DATA]]="","",WEEKNUM(BS_CONTROLE[[#This Row],[DATA]]))</f>
        <v/>
      </c>
      <c r="D218" s="51"/>
      <c r="E218" s="31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8"/>
        <v>Aderente</v>
      </c>
      <c r="BR218" s="18" t="str">
        <f t="shared" si="19"/>
        <v>*</v>
      </c>
      <c r="BS218" s="18" t="str">
        <f t="shared" si="20"/>
        <v>*</v>
      </c>
      <c r="BT218" s="225"/>
    </row>
    <row r="219" spans="1:72" hidden="1">
      <c r="A219" s="50" t="str">
        <f t="shared" si="17"/>
        <v/>
      </c>
      <c r="B219" s="171"/>
      <c r="C219" s="8" t="str">
        <f>IF(BS_CONTROLE[[#This Row],[DATA]]="","",WEEKNUM(BS_CONTROLE[[#This Row],[DATA]]))</f>
        <v/>
      </c>
      <c r="D219" s="51"/>
      <c r="E219" s="31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BASE_MAPA!$I$2:$I$359),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BASE_MAPA!$I$2:$I$359),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8"/>
        <v>Aderente</v>
      </c>
      <c r="BR219" s="18" t="str">
        <f t="shared" si="19"/>
        <v>*</v>
      </c>
      <c r="BS219" s="18" t="str">
        <f t="shared" si="20"/>
        <v>*</v>
      </c>
      <c r="BT219" s="225" t="str">
        <f t="shared" si="21"/>
        <v/>
      </c>
    </row>
    <row r="220" spans="1:72" hidden="1">
      <c r="A220" s="50" t="str">
        <f t="shared" si="17"/>
        <v/>
      </c>
      <c r="B220" s="171"/>
      <c r="C220" s="8" t="str">
        <f>IF(BS_CONTROLE[[#This Row],[DATA]]="","",WEEKNUM(BS_CONTROLE[[#This Row],[DATA]]))</f>
        <v/>
      </c>
      <c r="D220" s="51"/>
      <c r="E220" s="31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BASE_MAPA!$I$2:$I$359),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BASE_MAPA!$I$2:$I$359),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8"/>
        <v>Aderente</v>
      </c>
      <c r="BR220" s="18" t="str">
        <f t="shared" si="19"/>
        <v>*</v>
      </c>
      <c r="BS220" s="18" t="str">
        <f t="shared" si="20"/>
        <v>*</v>
      </c>
      <c r="BT220" s="225" t="str">
        <f t="shared" si="21"/>
        <v/>
      </c>
    </row>
    <row r="221" spans="1:72" hidden="1">
      <c r="A221" s="50" t="str">
        <f t="shared" si="17"/>
        <v/>
      </c>
      <c r="B221" s="171"/>
      <c r="C221" s="8" t="str">
        <f>IF(BS_CONTROLE[[#This Row],[DATA]]="","",WEEKNUM(BS_CONTROLE[[#This Row],[DATA]]))</f>
        <v/>
      </c>
      <c r="D221" s="51"/>
      <c r="E221" s="31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BASE_MAPA!$I$2:$I$359),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BASE_MAPA!$I$2:$I$359),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8"/>
        <v>Aderente</v>
      </c>
      <c r="BR221" s="18" t="str">
        <f t="shared" si="19"/>
        <v>*</v>
      </c>
      <c r="BS221" s="18" t="str">
        <f t="shared" si="20"/>
        <v>*</v>
      </c>
      <c r="BT221" s="225" t="str">
        <f t="shared" si="21"/>
        <v/>
      </c>
    </row>
    <row r="222" spans="1:72" hidden="1">
      <c r="A222" s="50" t="str">
        <f t="shared" si="17"/>
        <v/>
      </c>
      <c r="B222" s="171"/>
      <c r="C222" s="8" t="str">
        <f>IF(BS_CONTROLE[[#This Row],[DATA]]="","",WEEKNUM(BS_CONTROLE[[#This Row],[DATA]]))</f>
        <v/>
      </c>
      <c r="D222" s="51"/>
      <c r="E222" s="31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BASE_MAPA!$I$2:$I$359),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BASE_MAPA!$I$2:$I$359),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8"/>
        <v>Aderente</v>
      </c>
      <c r="BR222" s="18" t="str">
        <f t="shared" si="19"/>
        <v>*</v>
      </c>
      <c r="BS222" s="18" t="str">
        <f t="shared" si="20"/>
        <v>*</v>
      </c>
      <c r="BT222" s="225" t="str">
        <f t="shared" si="21"/>
        <v/>
      </c>
    </row>
    <row r="223" spans="1:72" hidden="1">
      <c r="A223" s="50" t="str">
        <f t="shared" si="17"/>
        <v/>
      </c>
      <c r="B223" s="171"/>
      <c r="C223" s="8" t="str">
        <f>IF(BS_CONTROLE[[#This Row],[DATA]]="","",WEEKNUM(BS_CONTROLE[[#This Row],[DATA]]))</f>
        <v/>
      </c>
      <c r="D223" s="51"/>
      <c r="E223" s="31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BASE_MAPA!$I$2:$I$359),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BASE_MAPA!$I$2:$I$359),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8"/>
        <v>Aderente</v>
      </c>
      <c r="BR223" s="18" t="str">
        <f t="shared" si="19"/>
        <v>*</v>
      </c>
      <c r="BS223" s="18" t="str">
        <f t="shared" si="20"/>
        <v>*</v>
      </c>
      <c r="BT223" s="225" t="str">
        <f t="shared" si="21"/>
        <v/>
      </c>
    </row>
    <row r="224" spans="1:72" hidden="1">
      <c r="A224" s="50" t="str">
        <f t="shared" si="17"/>
        <v/>
      </c>
      <c r="B224" s="171"/>
      <c r="C224" s="8" t="str">
        <f>IF(BS_CONTROLE[[#This Row],[DATA]]="","",WEEKNUM(BS_CONTROLE[[#This Row],[DATA]]))</f>
        <v/>
      </c>
      <c r="D224" s="51"/>
      <c r="E224" s="31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BASE_MAPA!$I$2:$I$359),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BASE_MAPA!$I$2:$I$359),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8"/>
        <v>Aderente</v>
      </c>
      <c r="BR224" s="18" t="str">
        <f t="shared" si="19"/>
        <v>*</v>
      </c>
      <c r="BS224" s="18" t="str">
        <f t="shared" si="20"/>
        <v>*</v>
      </c>
      <c r="BT224" s="225" t="str">
        <f t="shared" si="21"/>
        <v/>
      </c>
    </row>
    <row r="225" spans="1:72" hidden="1">
      <c r="A225" s="50" t="str">
        <f t="shared" si="17"/>
        <v/>
      </c>
      <c r="B225" s="171"/>
      <c r="C225" s="8" t="str">
        <f>IF(BS_CONTROLE[[#This Row],[DATA]]="","",WEEKNUM(BS_CONTROLE[[#This Row],[DATA]]))</f>
        <v/>
      </c>
      <c r="D225" s="51"/>
      <c r="E225" s="31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BASE_MAPA!$I$2:$I$359),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BASE_MAPA!$I$2:$I$359),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8"/>
        <v>Aderente</v>
      </c>
      <c r="BR225" s="18" t="str">
        <f t="shared" si="19"/>
        <v>*</v>
      </c>
      <c r="BS225" s="18" t="str">
        <f t="shared" si="20"/>
        <v>*</v>
      </c>
      <c r="BT225" s="225" t="str">
        <f t="shared" si="21"/>
        <v/>
      </c>
    </row>
    <row r="226" spans="1:72" hidden="1">
      <c r="A226" s="50" t="str">
        <f t="shared" si="17"/>
        <v/>
      </c>
      <c r="B226" s="171"/>
      <c r="C226" s="8" t="str">
        <f>IF(BS_CONTROLE[[#This Row],[DATA]]="","",WEEKNUM(BS_CONTROLE[[#This Row],[DATA]]))</f>
        <v/>
      </c>
      <c r="D226" s="51"/>
      <c r="E226" s="31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BASE_MAPA!$I$2:$I$359),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BASE_MAPA!$I$2:$I$359),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8"/>
        <v>Aderente</v>
      </c>
      <c r="BR226" s="18" t="str">
        <f t="shared" si="19"/>
        <v>*</v>
      </c>
      <c r="BS226" s="18" t="str">
        <f t="shared" si="20"/>
        <v>*</v>
      </c>
      <c r="BT226" s="225" t="str">
        <f t="shared" si="21"/>
        <v/>
      </c>
    </row>
    <row r="227" spans="1:72" hidden="1">
      <c r="A227" s="50" t="str">
        <f t="shared" si="17"/>
        <v/>
      </c>
      <c r="B227" s="171"/>
      <c r="C227" s="8" t="str">
        <f>IF(BS_CONTROLE[[#This Row],[DATA]]="","",WEEKNUM(BS_CONTROLE[[#This Row],[DATA]]))</f>
        <v/>
      </c>
      <c r="D227" s="51"/>
      <c r="E227" s="31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BASE_MAPA!$I$2:$I$359),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BASE_MAPA!$I$2:$I$359),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8"/>
        <v>Aderente</v>
      </c>
      <c r="BR227" s="18" t="str">
        <f t="shared" si="19"/>
        <v>*</v>
      </c>
      <c r="BS227" s="18" t="str">
        <f t="shared" si="20"/>
        <v>*</v>
      </c>
      <c r="BT227" s="225" t="str">
        <f>IF(BN227="","",SUBSTITUTE(BM227," ","")&amp;SUBSTITUTE(BN227," ",""))</f>
        <v/>
      </c>
    </row>
    <row r="228" spans="1:72" hidden="1">
      <c r="A228" s="50" t="str">
        <f t="shared" ref="A228:A291" si="22">D228&amp;B228</f>
        <v/>
      </c>
      <c r="B228" s="171"/>
      <c r="C228" s="8" t="str">
        <f>IF(BS_CONTROLE[[#This Row],[DATA]]="","",WEEKNUM(BS_CONTROLE[[#This Row],[DATA]]))</f>
        <v/>
      </c>
      <c r="D228" s="51"/>
      <c r="E228" s="31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BASE_MAPA!$I$2:$I$359),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BASE_MAPA!$I$2:$I$359),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3">IF(AND(BR228&lt;1,BS228&lt;1),"Produção e Intervalo",IF(BR228&lt;1,"Intervalo",IF(BS228&lt;1,"Produção","Aderente")))</f>
        <v>Aderente</v>
      </c>
      <c r="BR228" s="18" t="str">
        <f t="shared" ref="BR228:BR291" si="24">IF(OR(B228="",F228=""),"*",AY228/P228)</f>
        <v>*</v>
      </c>
      <c r="BS228" s="18" t="str">
        <f t="shared" ref="BS228:BS291" si="25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si="22"/>
        <v/>
      </c>
      <c r="B229" s="171"/>
      <c r="C229" s="8" t="str">
        <f>IF(BS_CONTROLE[[#This Row],[DATA]]="","",WEEKNUM(BS_CONTROLE[[#This Row],[DATA]]))</f>
        <v/>
      </c>
      <c r="D229" s="51"/>
      <c r="E229" s="31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BASE_MAPA!$I$2:$I$359),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3"/>
        <v>Aderente</v>
      </c>
      <c r="BR229" s="18" t="str">
        <f t="shared" si="24"/>
        <v>*</v>
      </c>
      <c r="BS229" s="18" t="str">
        <f t="shared" si="25"/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2"/>
        <v/>
      </c>
      <c r="B230" s="171"/>
      <c r="C230" s="8" t="str">
        <f>IF(BS_CONTROLE[[#This Row],[DATA]]="","",WEEKNUM(BS_CONTROLE[[#This Row],[DATA]]))</f>
        <v/>
      </c>
      <c r="D230" s="51"/>
      <c r="E230" s="31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3"/>
        <v>Aderente</v>
      </c>
      <c r="BR230" s="18" t="str">
        <f t="shared" si="24"/>
        <v>*</v>
      </c>
      <c r="BS230" s="18" t="str">
        <f t="shared" si="25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2"/>
        <v/>
      </c>
      <c r="B231" s="171"/>
      <c r="C231" s="8" t="str">
        <f>IF(BS_CONTROLE[[#This Row],[DATA]]="","",WEEKNUM(BS_CONTROLE[[#This Row],[DATA]]))</f>
        <v/>
      </c>
      <c r="D231" s="51"/>
      <c r="E231" s="31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3"/>
        <v>Aderente</v>
      </c>
      <c r="BR231" s="18" t="str">
        <f t="shared" si="24"/>
        <v>*</v>
      </c>
      <c r="BS231" s="18" t="str">
        <f t="shared" si="25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2"/>
        <v/>
      </c>
      <c r="B232" s="171"/>
      <c r="C232" s="8" t="str">
        <f>IF(BS_CONTROLE[[#This Row],[DATA]]="","",WEEKNUM(BS_CONTROLE[[#This Row],[DATA]]))</f>
        <v/>
      </c>
      <c r="D232" s="51"/>
      <c r="E232" s="31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3"/>
        <v>Aderente</v>
      </c>
      <c r="BR232" s="18" t="str">
        <f t="shared" si="24"/>
        <v>*</v>
      </c>
      <c r="BS232" s="18" t="str">
        <f t="shared" si="25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2"/>
        <v/>
      </c>
      <c r="B233" s="171"/>
      <c r="C233" s="8" t="str">
        <f>IF(BS_CONTROLE[[#This Row],[DATA]]="","",WEEKNUM(BS_CONTROLE[[#This Row],[DATA]]))</f>
        <v/>
      </c>
      <c r="D233" s="51"/>
      <c r="E233" s="31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3"/>
        <v>Aderente</v>
      </c>
      <c r="BR233" s="18" t="str">
        <f t="shared" si="24"/>
        <v>*</v>
      </c>
      <c r="BS233" s="18" t="str">
        <f t="shared" si="25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2"/>
        <v/>
      </c>
      <c r="B234" s="171"/>
      <c r="C234" s="8" t="str">
        <f>IF(BS_CONTROLE[[#This Row],[DATA]]="","",WEEKNUM(BS_CONTROLE[[#This Row],[DATA]]))</f>
        <v/>
      </c>
      <c r="D234" s="51"/>
      <c r="E234" s="31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3"/>
        <v>Aderente</v>
      </c>
      <c r="BR234" s="18" t="str">
        <f t="shared" si="24"/>
        <v>*</v>
      </c>
      <c r="BS234" s="18" t="str">
        <f t="shared" si="25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2"/>
        <v/>
      </c>
      <c r="B235" s="171"/>
      <c r="C235" s="8" t="str">
        <f>IF(BS_CONTROLE[[#This Row],[DATA]]="","",WEEKNUM(BS_CONTROLE[[#This Row],[DATA]]))</f>
        <v/>
      </c>
      <c r="D235" s="51"/>
      <c r="E235" s="31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3"/>
        <v>Aderente</v>
      </c>
      <c r="BR235" s="18" t="str">
        <f t="shared" si="24"/>
        <v>*</v>
      </c>
      <c r="BS235" s="18" t="str">
        <f t="shared" si="25"/>
        <v>*</v>
      </c>
      <c r="BT235" s="225" t="str">
        <f t="shared" si="21"/>
        <v/>
      </c>
    </row>
    <row r="236" spans="1:72" hidden="1">
      <c r="A236" s="50" t="str">
        <f t="shared" si="22"/>
        <v/>
      </c>
      <c r="B236" s="171"/>
      <c r="C236" s="8" t="str">
        <f>IF(BS_CONTROLE[[#This Row],[DATA]]="","",WEEKNUM(BS_CONTROLE[[#This Row],[DATA]]))</f>
        <v/>
      </c>
      <c r="D236" s="51"/>
      <c r="E236" s="31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3"/>
        <v>Aderente</v>
      </c>
      <c r="BR236" s="18" t="str">
        <f t="shared" si="24"/>
        <v>*</v>
      </c>
      <c r="BS236" s="18" t="str">
        <f t="shared" si="25"/>
        <v>*</v>
      </c>
      <c r="BT236" s="225" t="str">
        <f t="shared" si="21"/>
        <v/>
      </c>
    </row>
    <row r="237" spans="1:72" hidden="1">
      <c r="A237" s="50" t="str">
        <f t="shared" si="22"/>
        <v/>
      </c>
      <c r="B237" s="171"/>
      <c r="C237" s="8" t="str">
        <f>IF(BS_CONTROLE[[#This Row],[DATA]]="","",WEEKNUM(BS_CONTROLE[[#This Row],[DATA]]))</f>
        <v/>
      </c>
      <c r="D237" s="51"/>
      <c r="E237" s="31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3"/>
        <v>Aderente</v>
      </c>
      <c r="BR237" s="18" t="str">
        <f t="shared" si="24"/>
        <v>*</v>
      </c>
      <c r="BS237" s="18" t="str">
        <f t="shared" si="25"/>
        <v>*</v>
      </c>
      <c r="BT237" s="225" t="str">
        <f t="shared" si="21"/>
        <v/>
      </c>
    </row>
    <row r="238" spans="1:72" hidden="1">
      <c r="A238" s="50" t="str">
        <f t="shared" si="22"/>
        <v/>
      </c>
      <c r="B238" s="171"/>
      <c r="C238" s="8" t="str">
        <f>IF(BS_CONTROLE[[#This Row],[DATA]]="","",WEEKNUM(BS_CONTROLE[[#This Row],[DATA]]))</f>
        <v/>
      </c>
      <c r="D238" s="51"/>
      <c r="E238" s="31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3"/>
        <v>Aderente</v>
      </c>
      <c r="BR238" s="18" t="str">
        <f t="shared" si="24"/>
        <v>*</v>
      </c>
      <c r="BS238" s="18" t="str">
        <f t="shared" si="25"/>
        <v>*</v>
      </c>
      <c r="BT238" s="225" t="str">
        <f t="shared" si="21"/>
        <v/>
      </c>
    </row>
    <row r="239" spans="1:72" hidden="1">
      <c r="A239" s="50" t="str">
        <f t="shared" si="22"/>
        <v/>
      </c>
      <c r="B239" s="171"/>
      <c r="C239" s="8" t="str">
        <f>IF(BS_CONTROLE[[#This Row],[DATA]]="","",WEEKNUM(BS_CONTROLE[[#This Row],[DATA]]))</f>
        <v/>
      </c>
      <c r="D239" s="51"/>
      <c r="E239" s="31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3"/>
        <v>Aderente</v>
      </c>
      <c r="BR239" s="18" t="str">
        <f t="shared" si="24"/>
        <v>*</v>
      </c>
      <c r="BS239" s="18" t="str">
        <f t="shared" si="25"/>
        <v>*</v>
      </c>
      <c r="BT239" s="225" t="str">
        <f t="shared" si="21"/>
        <v/>
      </c>
    </row>
    <row r="240" spans="1:72" hidden="1">
      <c r="A240" s="50" t="str">
        <f t="shared" si="22"/>
        <v/>
      </c>
      <c r="B240" s="171"/>
      <c r="C240" s="8" t="str">
        <f>IF(BS_CONTROLE[[#This Row],[DATA]]="","",WEEKNUM(BS_CONTROLE[[#This Row],[DATA]]))</f>
        <v/>
      </c>
      <c r="D240" s="51"/>
      <c r="E240" s="31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3"/>
        <v>Aderente</v>
      </c>
      <c r="BR240" s="18" t="str">
        <f t="shared" si="24"/>
        <v>*</v>
      </c>
      <c r="BS240" s="18" t="str">
        <f t="shared" si="25"/>
        <v>*</v>
      </c>
      <c r="BT240" s="225" t="str">
        <f t="shared" si="21"/>
        <v/>
      </c>
    </row>
    <row r="241" spans="1:72" hidden="1">
      <c r="A241" s="50" t="str">
        <f t="shared" si="22"/>
        <v/>
      </c>
      <c r="B241" s="171"/>
      <c r="C241" s="8" t="str">
        <f>IF(BS_CONTROLE[[#This Row],[DATA]]="","",WEEKNUM(BS_CONTROLE[[#This Row],[DATA]]))</f>
        <v/>
      </c>
      <c r="D241" s="51"/>
      <c r="E241" s="31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3"/>
        <v>Aderente</v>
      </c>
      <c r="BR241" s="18" t="str">
        <f t="shared" si="24"/>
        <v>*</v>
      </c>
      <c r="BS241" s="18" t="str">
        <f t="shared" si="25"/>
        <v>*</v>
      </c>
      <c r="BT241" s="225" t="str">
        <f t="shared" si="21"/>
        <v/>
      </c>
    </row>
    <row r="242" spans="1:72" hidden="1">
      <c r="A242" s="50" t="str">
        <f t="shared" si="22"/>
        <v/>
      </c>
      <c r="B242" s="171"/>
      <c r="C242" s="8" t="str">
        <f>IF(BS_CONTROLE[[#This Row],[DATA]]="","",WEEKNUM(BS_CONTROLE[[#This Row],[DATA]]))</f>
        <v/>
      </c>
      <c r="D242" s="51"/>
      <c r="E242" s="31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3"/>
        <v>Aderente</v>
      </c>
      <c r="BR242" s="18" t="str">
        <f t="shared" si="24"/>
        <v>*</v>
      </c>
      <c r="BS242" s="18" t="str">
        <f t="shared" si="25"/>
        <v>*</v>
      </c>
      <c r="BT242" s="225" t="str">
        <f t="shared" si="21"/>
        <v/>
      </c>
    </row>
    <row r="243" spans="1:72" hidden="1">
      <c r="A243" s="50" t="str">
        <f t="shared" si="22"/>
        <v/>
      </c>
      <c r="B243" s="171"/>
      <c r="C243" s="8" t="str">
        <f>IF(BS_CONTROLE[[#This Row],[DATA]]="","",WEEKNUM(BS_CONTROLE[[#This Row],[DATA]]))</f>
        <v/>
      </c>
      <c r="D243" s="51"/>
      <c r="E243" s="31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3"/>
        <v>Aderente</v>
      </c>
      <c r="BR243" s="18" t="str">
        <f t="shared" si="24"/>
        <v>*</v>
      </c>
      <c r="BS243" s="18" t="str">
        <f t="shared" si="25"/>
        <v>*</v>
      </c>
      <c r="BT243" s="225" t="str">
        <f t="shared" si="21"/>
        <v/>
      </c>
    </row>
    <row r="244" spans="1:72" hidden="1">
      <c r="A244" s="50" t="str">
        <f t="shared" si="22"/>
        <v/>
      </c>
      <c r="B244" s="171"/>
      <c r="C244" s="8" t="str">
        <f>IF(BS_CONTROLE[[#This Row],[DATA]]="","",WEEKNUM(BS_CONTROLE[[#This Row],[DATA]]))</f>
        <v/>
      </c>
      <c r="D244" s="51"/>
      <c r="E244" s="31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3"/>
        <v>Aderente</v>
      </c>
      <c r="BR244" s="18" t="str">
        <f t="shared" si="24"/>
        <v>*</v>
      </c>
      <c r="BS244" s="18" t="str">
        <f t="shared" si="25"/>
        <v>*</v>
      </c>
      <c r="BT244" s="225" t="str">
        <f t="shared" si="21"/>
        <v/>
      </c>
    </row>
    <row r="245" spans="1:72" hidden="1">
      <c r="A245" s="50" t="str">
        <f t="shared" si="22"/>
        <v/>
      </c>
      <c r="B245" s="171"/>
      <c r="C245" s="8" t="str">
        <f>IF(BS_CONTROLE[[#This Row],[DATA]]="","",WEEKNUM(BS_CONTROLE[[#This Row],[DATA]]))</f>
        <v/>
      </c>
      <c r="D245" s="51"/>
      <c r="E245" s="31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3"/>
        <v>Aderente</v>
      </c>
      <c r="BR245" s="18" t="str">
        <f t="shared" si="24"/>
        <v>*</v>
      </c>
      <c r="BS245" s="18" t="str">
        <f t="shared" si="25"/>
        <v>*</v>
      </c>
      <c r="BT245" s="225"/>
    </row>
    <row r="246" spans="1:72" hidden="1">
      <c r="A246" s="50" t="str">
        <f t="shared" si="22"/>
        <v/>
      </c>
      <c r="B246" s="171"/>
      <c r="C246" s="8" t="str">
        <f>IF(BS_CONTROLE[[#This Row],[DATA]]="","",WEEKNUM(BS_CONTROLE[[#This Row],[DATA]]))</f>
        <v/>
      </c>
      <c r="D246" s="51"/>
      <c r="E246" s="31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3"/>
        <v>Aderente</v>
      </c>
      <c r="BR246" s="18" t="str">
        <f t="shared" si="24"/>
        <v>*</v>
      </c>
      <c r="BS246" s="18" t="str">
        <f t="shared" si="25"/>
        <v>*</v>
      </c>
      <c r="BT246" s="225"/>
    </row>
    <row r="247" spans="1:72" hidden="1">
      <c r="A247" s="50" t="str">
        <f t="shared" si="22"/>
        <v/>
      </c>
      <c r="B247" s="171"/>
      <c r="C247" s="8" t="str">
        <f>IF(BS_CONTROLE[[#This Row],[DATA]]="","",WEEKNUM(BS_CONTROLE[[#This Row],[DATA]]))</f>
        <v/>
      </c>
      <c r="D247" s="51"/>
      <c r="E247" s="31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3"/>
        <v>Aderente</v>
      </c>
      <c r="BR247" s="18" t="str">
        <f t="shared" si="24"/>
        <v>*</v>
      </c>
      <c r="BS247" s="18" t="str">
        <f t="shared" si="25"/>
        <v>*</v>
      </c>
      <c r="BT247" s="225"/>
    </row>
    <row r="248" spans="1:72" hidden="1">
      <c r="A248" s="50" t="str">
        <f t="shared" si="22"/>
        <v/>
      </c>
      <c r="B248" s="171"/>
      <c r="C248" s="8" t="str">
        <f>IF(BS_CONTROLE[[#This Row],[DATA]]="","",WEEKNUM(BS_CONTROLE[[#This Row],[DATA]]))</f>
        <v/>
      </c>
      <c r="D248" s="51"/>
      <c r="E248" s="31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3"/>
        <v>Aderente</v>
      </c>
      <c r="BR248" s="18" t="str">
        <f t="shared" si="24"/>
        <v>*</v>
      </c>
      <c r="BS248" s="18" t="str">
        <f t="shared" si="25"/>
        <v>*</v>
      </c>
      <c r="BT248" s="225"/>
    </row>
    <row r="249" spans="1:72" hidden="1">
      <c r="A249" s="50" t="str">
        <f t="shared" si="22"/>
        <v/>
      </c>
      <c r="B249" s="171"/>
      <c r="C249" s="8" t="str">
        <f>IF(BS_CONTROLE[[#This Row],[DATA]]="","",WEEKNUM(BS_CONTROLE[[#This Row],[DATA]]))</f>
        <v/>
      </c>
      <c r="D249" s="51"/>
      <c r="E249" s="31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3"/>
        <v>Aderente</v>
      </c>
      <c r="BR249" s="18" t="str">
        <f t="shared" si="24"/>
        <v>*</v>
      </c>
      <c r="BS249" s="18" t="str">
        <f t="shared" si="25"/>
        <v>*</v>
      </c>
      <c r="BT249" s="225"/>
    </row>
    <row r="250" spans="1:72" hidden="1">
      <c r="A250" s="50" t="str">
        <f t="shared" si="22"/>
        <v/>
      </c>
      <c r="B250" s="171"/>
      <c r="C250" s="8" t="str">
        <f>IF(BS_CONTROLE[[#This Row],[DATA]]="","",WEEKNUM(BS_CONTROLE[[#This Row],[DATA]]))</f>
        <v/>
      </c>
      <c r="D250" s="51"/>
      <c r="E250" s="31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3"/>
        <v>Aderente</v>
      </c>
      <c r="BR250" s="18" t="str">
        <f t="shared" si="24"/>
        <v>*</v>
      </c>
      <c r="BS250" s="18" t="str">
        <f t="shared" si="25"/>
        <v>*</v>
      </c>
      <c r="BT250" s="225" t="str">
        <f t="shared" si="21"/>
        <v/>
      </c>
    </row>
    <row r="251" spans="1:72" hidden="1">
      <c r="A251" s="50" t="str">
        <f t="shared" si="22"/>
        <v/>
      </c>
      <c r="B251" s="171"/>
      <c r="C251" s="8" t="str">
        <f>IF(BS_CONTROLE[[#This Row],[DATA]]="","",WEEKNUM(BS_CONTROLE[[#This Row],[DATA]]))</f>
        <v/>
      </c>
      <c r="D251" s="51"/>
      <c r="E251" s="31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3"/>
        <v>Aderente</v>
      </c>
      <c r="BR251" s="18" t="str">
        <f t="shared" si="24"/>
        <v>*</v>
      </c>
      <c r="BS251" s="18" t="str">
        <f t="shared" si="25"/>
        <v>*</v>
      </c>
      <c r="BT251" s="225" t="str">
        <f t="shared" si="21"/>
        <v/>
      </c>
    </row>
    <row r="252" spans="1:72" hidden="1">
      <c r="A252" s="50" t="str">
        <f t="shared" si="22"/>
        <v/>
      </c>
      <c r="B252" s="171"/>
      <c r="C252" s="8" t="str">
        <f>IF(BS_CONTROLE[[#This Row],[DATA]]="","",WEEKNUM(BS_CONTROLE[[#This Row],[DATA]]))</f>
        <v/>
      </c>
      <c r="D252" s="51"/>
      <c r="E252" s="31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3"/>
        <v>Aderente</v>
      </c>
      <c r="BR252" s="18" t="str">
        <f t="shared" si="24"/>
        <v>*</v>
      </c>
      <c r="BS252" s="18" t="str">
        <f t="shared" si="25"/>
        <v>*</v>
      </c>
      <c r="BT252" s="225" t="str">
        <f t="shared" si="21"/>
        <v/>
      </c>
    </row>
    <row r="253" spans="1:72" hidden="1">
      <c r="A253" s="50" t="str">
        <f t="shared" si="22"/>
        <v/>
      </c>
      <c r="B253" s="171"/>
      <c r="C253" s="8" t="str">
        <f>IF(BS_CONTROLE[[#This Row],[DATA]]="","",WEEKNUM(BS_CONTROLE[[#This Row],[DATA]]))</f>
        <v/>
      </c>
      <c r="D253" s="51"/>
      <c r="E253" s="31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3"/>
        <v>Aderente</v>
      </c>
      <c r="BR253" s="18" t="str">
        <f t="shared" si="24"/>
        <v>*</v>
      </c>
      <c r="BS253" s="18" t="str">
        <f t="shared" si="25"/>
        <v>*</v>
      </c>
      <c r="BT253" s="225" t="str">
        <f t="shared" si="21"/>
        <v/>
      </c>
    </row>
    <row r="254" spans="1:72" hidden="1">
      <c r="A254" s="50" t="str">
        <f t="shared" si="22"/>
        <v/>
      </c>
      <c r="B254" s="171"/>
      <c r="C254" s="8" t="str">
        <f>IF(BS_CONTROLE[[#This Row],[DATA]]="","",WEEKNUM(BS_CONTROLE[[#This Row],[DATA]]))</f>
        <v/>
      </c>
      <c r="D254" s="51"/>
      <c r="E254" s="31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3"/>
        <v>Aderente</v>
      </c>
      <c r="BR254" s="18" t="str">
        <f t="shared" si="24"/>
        <v>*</v>
      </c>
      <c r="BS254" s="18" t="str">
        <f t="shared" si="25"/>
        <v>*</v>
      </c>
      <c r="BT254" s="225" t="str">
        <f t="shared" si="21"/>
        <v/>
      </c>
    </row>
    <row r="255" spans="1:72" hidden="1">
      <c r="A255" s="50" t="str">
        <f t="shared" si="22"/>
        <v/>
      </c>
      <c r="B255" s="171"/>
      <c r="C255" s="8" t="str">
        <f>IF(BS_CONTROLE[[#This Row],[DATA]]="","",WEEKNUM(BS_CONTROLE[[#This Row],[DATA]]))</f>
        <v/>
      </c>
      <c r="D255" s="51"/>
      <c r="E255" s="31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3"/>
        <v>Aderente</v>
      </c>
      <c r="BR255" s="18" t="str">
        <f t="shared" si="24"/>
        <v>*</v>
      </c>
      <c r="BS255" s="18" t="str">
        <f t="shared" si="25"/>
        <v>*</v>
      </c>
      <c r="BT255" s="225" t="str">
        <f t="shared" si="21"/>
        <v/>
      </c>
    </row>
    <row r="256" spans="1:72" hidden="1">
      <c r="A256" s="50" t="str">
        <f t="shared" si="22"/>
        <v/>
      </c>
      <c r="B256" s="171"/>
      <c r="C256" s="8" t="str">
        <f>IF(BS_CONTROLE[[#This Row],[DATA]]="","",WEEKNUM(BS_CONTROLE[[#This Row],[DATA]]))</f>
        <v/>
      </c>
      <c r="D256" s="51"/>
      <c r="E256" s="31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3"/>
        <v>Aderente</v>
      </c>
      <c r="BR256" s="18" t="str">
        <f t="shared" si="24"/>
        <v>*</v>
      </c>
      <c r="BS256" s="18" t="str">
        <f t="shared" si="25"/>
        <v>*</v>
      </c>
      <c r="BT256" s="225" t="str">
        <f t="shared" si="21"/>
        <v/>
      </c>
    </row>
    <row r="257" spans="1:72" hidden="1">
      <c r="A257" s="50" t="str">
        <f t="shared" si="22"/>
        <v/>
      </c>
      <c r="B257" s="171"/>
      <c r="C257" s="8" t="str">
        <f>IF(BS_CONTROLE[[#This Row],[DATA]]="","",WEEKNUM(BS_CONTROLE[[#This Row],[DATA]]))</f>
        <v/>
      </c>
      <c r="D257" s="51"/>
      <c r="E257" s="31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3"/>
        <v>Aderente</v>
      </c>
      <c r="BR257" s="18" t="str">
        <f t="shared" si="24"/>
        <v>*</v>
      </c>
      <c r="BS257" s="18" t="str">
        <f t="shared" si="25"/>
        <v>*</v>
      </c>
      <c r="BT257" s="225" t="str">
        <f t="shared" si="21"/>
        <v/>
      </c>
    </row>
    <row r="258" spans="1:72" hidden="1">
      <c r="A258" s="50" t="str">
        <f t="shared" si="22"/>
        <v/>
      </c>
      <c r="B258" s="171"/>
      <c r="C258" s="8" t="str">
        <f>IF(BS_CONTROLE[[#This Row],[DATA]]="","",WEEKNUM(BS_CONTROLE[[#This Row],[DATA]]))</f>
        <v/>
      </c>
      <c r="D258" s="51"/>
      <c r="E258" s="31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3"/>
        <v>Aderente</v>
      </c>
      <c r="BR258" s="18" t="str">
        <f t="shared" si="24"/>
        <v>*</v>
      </c>
      <c r="BS258" s="18" t="str">
        <f t="shared" si="25"/>
        <v>*</v>
      </c>
      <c r="BT258" s="225" t="str">
        <f t="shared" si="21"/>
        <v/>
      </c>
    </row>
    <row r="259" spans="1:72" hidden="1">
      <c r="A259" s="50" t="str">
        <f t="shared" si="22"/>
        <v/>
      </c>
      <c r="B259" s="171"/>
      <c r="C259" s="8" t="str">
        <f>IF(BS_CONTROLE[[#This Row],[DATA]]="","",WEEKNUM(BS_CONTROLE[[#This Row],[DATA]]))</f>
        <v/>
      </c>
      <c r="D259" s="51"/>
      <c r="E259" s="31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3"/>
        <v>Aderente</v>
      </c>
      <c r="BR259" s="18" t="str">
        <f t="shared" si="24"/>
        <v>*</v>
      </c>
      <c r="BS259" s="18" t="str">
        <f t="shared" si="25"/>
        <v>*</v>
      </c>
      <c r="BT259" s="225" t="str">
        <f t="shared" si="21"/>
        <v/>
      </c>
    </row>
    <row r="260" spans="1:72" hidden="1">
      <c r="A260" s="50" t="str">
        <f t="shared" si="22"/>
        <v/>
      </c>
      <c r="B260" s="171"/>
      <c r="C260" s="8" t="str">
        <f>IF(BS_CONTROLE[[#This Row],[DATA]]="","",WEEKNUM(BS_CONTROLE[[#This Row],[DATA]]))</f>
        <v/>
      </c>
      <c r="D260" s="51"/>
      <c r="E260" s="31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3"/>
        <v>Aderente</v>
      </c>
      <c r="BR260" s="18" t="str">
        <f t="shared" si="24"/>
        <v>*</v>
      </c>
      <c r="BS260" s="18" t="str">
        <f t="shared" si="25"/>
        <v>*</v>
      </c>
      <c r="BT260" s="225" t="str">
        <f t="shared" si="21"/>
        <v/>
      </c>
    </row>
    <row r="261" spans="1:72" hidden="1">
      <c r="A261" s="50" t="str">
        <f t="shared" si="22"/>
        <v/>
      </c>
      <c r="B261" s="171"/>
      <c r="C261" s="8" t="str">
        <f>IF(BS_CONTROLE[[#This Row],[DATA]]="","",WEEKNUM(BS_CONTROLE[[#This Row],[DATA]]))</f>
        <v/>
      </c>
      <c r="D261" s="51"/>
      <c r="E261" s="31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3"/>
        <v>Aderente</v>
      </c>
      <c r="BR261" s="18" t="str">
        <f t="shared" si="24"/>
        <v>*</v>
      </c>
      <c r="BS261" s="18" t="str">
        <f t="shared" si="25"/>
        <v>*</v>
      </c>
      <c r="BT261" s="225" t="str">
        <f t="shared" si="21"/>
        <v/>
      </c>
    </row>
    <row r="262" spans="1:72" hidden="1">
      <c r="A262" s="50" t="str">
        <f t="shared" si="22"/>
        <v/>
      </c>
      <c r="B262" s="171"/>
      <c r="C262" s="8" t="str">
        <f>IF(BS_CONTROLE[[#This Row],[DATA]]="","",WEEKNUM(BS_CONTROLE[[#This Row],[DATA]]))</f>
        <v/>
      </c>
      <c r="D262" s="51"/>
      <c r="E262" s="31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3"/>
        <v>Aderente</v>
      </c>
      <c r="BR262" s="18" t="str">
        <f t="shared" si="24"/>
        <v>*</v>
      </c>
      <c r="BS262" s="18" t="str">
        <f t="shared" si="25"/>
        <v>*</v>
      </c>
      <c r="BT262" s="225" t="str">
        <f t="shared" si="21"/>
        <v/>
      </c>
    </row>
    <row r="263" spans="1:72" hidden="1">
      <c r="A263" s="50" t="str">
        <f t="shared" si="22"/>
        <v/>
      </c>
      <c r="B263" s="171"/>
      <c r="C263" s="8" t="str">
        <f>IF(BS_CONTROLE[[#This Row],[DATA]]="","",WEEKNUM(BS_CONTROLE[[#This Row],[DATA]]))</f>
        <v/>
      </c>
      <c r="D263" s="51"/>
      <c r="E263" s="31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3"/>
        <v>Aderente</v>
      </c>
      <c r="BR263" s="18" t="str">
        <f t="shared" si="24"/>
        <v>*</v>
      </c>
      <c r="BS263" s="18" t="str">
        <f t="shared" si="25"/>
        <v>*</v>
      </c>
      <c r="BT263" s="225" t="str">
        <f t="shared" si="21"/>
        <v/>
      </c>
    </row>
    <row r="264" spans="1:72" hidden="1">
      <c r="A264" s="50" t="str">
        <f t="shared" si="22"/>
        <v/>
      </c>
      <c r="B264" s="171"/>
      <c r="C264" s="8" t="str">
        <f>IF(BS_CONTROLE[[#This Row],[DATA]]="","",WEEKNUM(BS_CONTROLE[[#This Row],[DATA]]))</f>
        <v/>
      </c>
      <c r="D264" s="51"/>
      <c r="E264" s="31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3"/>
        <v>Aderente</v>
      </c>
      <c r="BR264" s="18" t="str">
        <f t="shared" si="24"/>
        <v>*</v>
      </c>
      <c r="BS264" s="18" t="str">
        <f t="shared" si="25"/>
        <v>*</v>
      </c>
      <c r="BT264" s="225" t="str">
        <f t="shared" si="21"/>
        <v/>
      </c>
    </row>
    <row r="265" spans="1:72" hidden="1">
      <c r="A265" s="50" t="str">
        <f t="shared" si="22"/>
        <v/>
      </c>
      <c r="B265" s="171"/>
      <c r="C265" s="8" t="str">
        <f>IF(BS_CONTROLE[[#This Row],[DATA]]="","",WEEKNUM(BS_CONTROLE[[#This Row],[DATA]]))</f>
        <v/>
      </c>
      <c r="D265" s="51"/>
      <c r="E265" s="31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3"/>
        <v>Aderente</v>
      </c>
      <c r="BR265" s="18" t="str">
        <f t="shared" si="24"/>
        <v>*</v>
      </c>
      <c r="BS265" s="18" t="str">
        <f t="shared" si="25"/>
        <v>*</v>
      </c>
      <c r="BT265" s="225" t="str">
        <f t="shared" si="21"/>
        <v/>
      </c>
    </row>
    <row r="266" spans="1:72" hidden="1">
      <c r="A266" s="50" t="str">
        <f t="shared" si="22"/>
        <v/>
      </c>
      <c r="B266" s="171"/>
      <c r="C266" s="8" t="str">
        <f>IF(BS_CONTROLE[[#This Row],[DATA]]="","",WEEKNUM(BS_CONTROLE[[#This Row],[DATA]]))</f>
        <v/>
      </c>
      <c r="D266" s="51"/>
      <c r="E266" s="31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3"/>
        <v>Aderente</v>
      </c>
      <c r="BR266" s="18" t="str">
        <f t="shared" si="24"/>
        <v>*</v>
      </c>
      <c r="BS266" s="18" t="str">
        <f t="shared" si="25"/>
        <v>*</v>
      </c>
      <c r="BT266" s="225" t="str">
        <f t="shared" si="21"/>
        <v/>
      </c>
    </row>
    <row r="267" spans="1:72" hidden="1">
      <c r="A267" s="50" t="str">
        <f t="shared" si="22"/>
        <v/>
      </c>
      <c r="B267" s="171"/>
      <c r="C267" s="8" t="str">
        <f>IF(BS_CONTROLE[[#This Row],[DATA]]="","",WEEKNUM(BS_CONTROLE[[#This Row],[DATA]]))</f>
        <v/>
      </c>
      <c r="D267" s="51"/>
      <c r="E267" s="31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3"/>
        <v>Aderente</v>
      </c>
      <c r="BR267" s="18" t="str">
        <f t="shared" si="24"/>
        <v>*</v>
      </c>
      <c r="BS267" s="18" t="str">
        <f t="shared" si="25"/>
        <v>*</v>
      </c>
      <c r="BT267" s="225" t="str">
        <f t="shared" si="21"/>
        <v/>
      </c>
    </row>
    <row r="268" spans="1:72" hidden="1">
      <c r="A268" s="50" t="str">
        <f t="shared" si="22"/>
        <v/>
      </c>
      <c r="B268" s="171"/>
      <c r="C268" s="8" t="str">
        <f>IF(BS_CONTROLE[[#This Row],[DATA]]="","",WEEKNUM(BS_CONTROLE[[#This Row],[DATA]]))</f>
        <v/>
      </c>
      <c r="D268" s="51"/>
      <c r="E268" s="31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3"/>
        <v>Aderente</v>
      </c>
      <c r="BR268" s="18" t="str">
        <f t="shared" si="24"/>
        <v>*</v>
      </c>
      <c r="BS268" s="18" t="str">
        <f t="shared" si="25"/>
        <v>*</v>
      </c>
      <c r="BT268" s="225" t="str">
        <f t="shared" si="21"/>
        <v/>
      </c>
    </row>
    <row r="269" spans="1:72" hidden="1">
      <c r="A269" s="50" t="str">
        <f t="shared" si="22"/>
        <v/>
      </c>
      <c r="B269" s="171"/>
      <c r="C269" s="8" t="str">
        <f>IF(BS_CONTROLE[[#This Row],[DATA]]="","",WEEKNUM(BS_CONTROLE[[#This Row],[DATA]]))</f>
        <v/>
      </c>
      <c r="D269" s="51"/>
      <c r="E269" s="31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3"/>
        <v>Aderente</v>
      </c>
      <c r="BR269" s="18" t="str">
        <f t="shared" si="24"/>
        <v>*</v>
      </c>
      <c r="BS269" s="18" t="str">
        <f t="shared" si="25"/>
        <v>*</v>
      </c>
      <c r="BT269" s="225" t="str">
        <f t="shared" si="21"/>
        <v/>
      </c>
    </row>
    <row r="270" spans="1:72" hidden="1">
      <c r="A270" s="50" t="str">
        <f t="shared" si="22"/>
        <v/>
      </c>
      <c r="B270" s="171"/>
      <c r="C270" s="8" t="str">
        <f>IF(BS_CONTROLE[[#This Row],[DATA]]="","",WEEKNUM(BS_CONTROLE[[#This Row],[DATA]]))</f>
        <v/>
      </c>
      <c r="D270" s="51"/>
      <c r="E270" s="31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3"/>
        <v>Aderente</v>
      </c>
      <c r="BR270" s="18" t="str">
        <f t="shared" si="24"/>
        <v>*</v>
      </c>
      <c r="BS270" s="18" t="str">
        <f t="shared" si="25"/>
        <v>*</v>
      </c>
      <c r="BT270" s="225" t="str">
        <f t="shared" si="21"/>
        <v/>
      </c>
    </row>
    <row r="271" spans="1:72" hidden="1">
      <c r="A271" s="50" t="str">
        <f t="shared" si="22"/>
        <v/>
      </c>
      <c r="B271" s="171"/>
      <c r="C271" s="8" t="str">
        <f>IF(BS_CONTROLE[[#This Row],[DATA]]="","",WEEKNUM(BS_CONTROLE[[#This Row],[DATA]]))</f>
        <v/>
      </c>
      <c r="D271" s="51"/>
      <c r="E271" s="31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3"/>
        <v>Aderente</v>
      </c>
      <c r="BR271" s="18" t="str">
        <f t="shared" si="24"/>
        <v>*</v>
      </c>
      <c r="BS271" s="18" t="str">
        <f t="shared" si="25"/>
        <v>*</v>
      </c>
      <c r="BT271" s="225" t="str">
        <f t="shared" si="21"/>
        <v/>
      </c>
    </row>
    <row r="272" spans="1:72" hidden="1">
      <c r="A272" s="50" t="str">
        <f t="shared" si="22"/>
        <v/>
      </c>
      <c r="B272" s="171"/>
      <c r="C272" s="8" t="str">
        <f>IF(BS_CONTROLE[[#This Row],[DATA]]="","",WEEKNUM(BS_CONTROLE[[#This Row],[DATA]]))</f>
        <v/>
      </c>
      <c r="D272" s="51"/>
      <c r="E272" s="31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3"/>
        <v>Aderente</v>
      </c>
      <c r="BR272" s="18" t="str">
        <f t="shared" si="24"/>
        <v>*</v>
      </c>
      <c r="BS272" s="18" t="str">
        <f t="shared" si="25"/>
        <v>*</v>
      </c>
      <c r="BT272" s="225" t="str">
        <f t="shared" si="21"/>
        <v/>
      </c>
    </row>
    <row r="273" spans="1:72" hidden="1">
      <c r="A273" s="50" t="str">
        <f t="shared" si="22"/>
        <v/>
      </c>
      <c r="B273" s="171"/>
      <c r="C273" s="8" t="str">
        <f>IF(BS_CONTROLE[[#This Row],[DATA]]="","",WEEKNUM(BS_CONTROLE[[#This Row],[DATA]]))</f>
        <v/>
      </c>
      <c r="D273" s="51"/>
      <c r="E273" s="31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3"/>
        <v>Aderente</v>
      </c>
      <c r="BR273" s="18" t="str">
        <f t="shared" si="24"/>
        <v>*</v>
      </c>
      <c r="BS273" s="18" t="str">
        <f t="shared" si="25"/>
        <v>*</v>
      </c>
      <c r="BT273" s="225" t="str">
        <f t="shared" si="21"/>
        <v/>
      </c>
    </row>
    <row r="274" spans="1:72" hidden="1">
      <c r="A274" s="50" t="str">
        <f t="shared" si="22"/>
        <v/>
      </c>
      <c r="B274" s="171"/>
      <c r="C274" s="8" t="str">
        <f>IF(BS_CONTROLE[[#This Row],[DATA]]="","",WEEKNUM(BS_CONTROLE[[#This Row],[DATA]]))</f>
        <v/>
      </c>
      <c r="D274" s="51"/>
      <c r="E274" s="31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3"/>
        <v>Aderente</v>
      </c>
      <c r="BR274" s="18" t="str">
        <f t="shared" si="24"/>
        <v>*</v>
      </c>
      <c r="BS274" s="18" t="str">
        <f t="shared" si="25"/>
        <v>*</v>
      </c>
      <c r="BT274" s="225" t="str">
        <f t="shared" si="21"/>
        <v/>
      </c>
    </row>
    <row r="275" spans="1:72" hidden="1">
      <c r="A275" s="50" t="str">
        <f t="shared" si="22"/>
        <v/>
      </c>
      <c r="B275" s="171"/>
      <c r="C275" s="8" t="str">
        <f>IF(BS_CONTROLE[[#This Row],[DATA]]="","",WEEKNUM(BS_CONTROLE[[#This Row],[DATA]]))</f>
        <v/>
      </c>
      <c r="D275" s="51"/>
      <c r="E275" s="31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3"/>
        <v>Aderente</v>
      </c>
      <c r="BR275" s="18" t="str">
        <f t="shared" si="24"/>
        <v>*</v>
      </c>
      <c r="BS275" s="18" t="str">
        <f t="shared" si="25"/>
        <v>*</v>
      </c>
      <c r="BT275" s="225" t="str">
        <f t="shared" si="21"/>
        <v/>
      </c>
    </row>
    <row r="276" spans="1:72" hidden="1">
      <c r="A276" s="50" t="str">
        <f t="shared" si="22"/>
        <v/>
      </c>
      <c r="B276" s="171"/>
      <c r="C276" s="8" t="str">
        <f>IF(BS_CONTROLE[[#This Row],[DATA]]="","",WEEKNUM(BS_CONTROLE[[#This Row],[DATA]]))</f>
        <v/>
      </c>
      <c r="D276" s="51"/>
      <c r="E276" s="31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3"/>
        <v>Aderente</v>
      </c>
      <c r="BR276" s="18" t="str">
        <f t="shared" si="24"/>
        <v>*</v>
      </c>
      <c r="BS276" s="18" t="str">
        <f t="shared" si="25"/>
        <v>*</v>
      </c>
      <c r="BT276" s="225" t="str">
        <f t="shared" si="21"/>
        <v/>
      </c>
    </row>
    <row r="277" spans="1:72" hidden="1">
      <c r="A277" s="50" t="str">
        <f t="shared" si="22"/>
        <v/>
      </c>
      <c r="B277" s="171"/>
      <c r="C277" s="8" t="str">
        <f>IF(BS_CONTROLE[[#This Row],[DATA]]="","",WEEKNUM(BS_CONTROLE[[#This Row],[DATA]]))</f>
        <v/>
      </c>
      <c r="D277" s="51"/>
      <c r="E277" s="31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3"/>
        <v>Aderente</v>
      </c>
      <c r="BR277" s="18" t="str">
        <f t="shared" si="24"/>
        <v>*</v>
      </c>
      <c r="BS277" s="18" t="str">
        <f t="shared" si="25"/>
        <v>*</v>
      </c>
      <c r="BT277" s="225" t="str">
        <f t="shared" si="21"/>
        <v/>
      </c>
    </row>
    <row r="278" spans="1:72" hidden="1">
      <c r="A278" s="50" t="str">
        <f t="shared" si="22"/>
        <v/>
      </c>
      <c r="B278" s="171"/>
      <c r="C278" s="8" t="str">
        <f>IF(BS_CONTROLE[[#This Row],[DATA]]="","",WEEKNUM(BS_CONTROLE[[#This Row],[DATA]]))</f>
        <v/>
      </c>
      <c r="D278" s="51"/>
      <c r="E278" s="31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3"/>
        <v>Aderente</v>
      </c>
      <c r="BR278" s="18" t="str">
        <f t="shared" si="24"/>
        <v>*</v>
      </c>
      <c r="BS278" s="18" t="str">
        <f t="shared" si="25"/>
        <v>*</v>
      </c>
      <c r="BT278" s="225" t="str">
        <f t="shared" si="21"/>
        <v/>
      </c>
    </row>
    <row r="279" spans="1:72" hidden="1">
      <c r="A279" s="50" t="str">
        <f t="shared" si="22"/>
        <v/>
      </c>
      <c r="B279" s="171"/>
      <c r="C279" s="8" t="str">
        <f>IF(BS_CONTROLE[[#This Row],[DATA]]="","",WEEKNUM(BS_CONTROLE[[#This Row],[DATA]]))</f>
        <v/>
      </c>
      <c r="D279" s="51"/>
      <c r="E279" s="31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3"/>
        <v>Aderente</v>
      </c>
      <c r="BR279" s="18" t="str">
        <f t="shared" si="24"/>
        <v>*</v>
      </c>
      <c r="BS279" s="18" t="str">
        <f t="shared" si="25"/>
        <v>*</v>
      </c>
      <c r="BT279" s="225" t="str">
        <f t="shared" si="21"/>
        <v/>
      </c>
    </row>
    <row r="280" spans="1:72" hidden="1">
      <c r="A280" s="50" t="str">
        <f t="shared" si="22"/>
        <v/>
      </c>
      <c r="B280" s="171"/>
      <c r="C280" s="8" t="str">
        <f>IF(BS_CONTROLE[[#This Row],[DATA]]="","",WEEKNUM(BS_CONTROLE[[#This Row],[DATA]]))</f>
        <v/>
      </c>
      <c r="D280" s="51"/>
      <c r="E280" s="31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3"/>
        <v>Aderente</v>
      </c>
      <c r="BR280" s="18" t="str">
        <f t="shared" si="24"/>
        <v>*</v>
      </c>
      <c r="BS280" s="18" t="str">
        <f t="shared" si="25"/>
        <v>*</v>
      </c>
      <c r="BT280" s="225" t="str">
        <f t="shared" si="21"/>
        <v/>
      </c>
    </row>
    <row r="281" spans="1:72" hidden="1">
      <c r="A281" s="50" t="str">
        <f t="shared" si="22"/>
        <v/>
      </c>
      <c r="B281" s="171"/>
      <c r="C281" s="8" t="str">
        <f>IF(BS_CONTROLE[[#This Row],[DATA]]="","",WEEKNUM(BS_CONTROLE[[#This Row],[DATA]]))</f>
        <v/>
      </c>
      <c r="D281" s="51"/>
      <c r="E281" s="31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3"/>
        <v>Aderente</v>
      </c>
      <c r="BR281" s="18" t="str">
        <f t="shared" si="24"/>
        <v>*</v>
      </c>
      <c r="BS281" s="18" t="str">
        <f t="shared" si="25"/>
        <v>*</v>
      </c>
      <c r="BT281" s="225" t="str">
        <f t="shared" si="21"/>
        <v/>
      </c>
    </row>
    <row r="282" spans="1:72" hidden="1">
      <c r="A282" s="50" t="str">
        <f t="shared" si="22"/>
        <v/>
      </c>
      <c r="B282" s="171"/>
      <c r="C282" s="8" t="str">
        <f>IF(BS_CONTROLE[[#This Row],[DATA]]="","",WEEKNUM(BS_CONTROLE[[#This Row],[DATA]]))</f>
        <v/>
      </c>
      <c r="D282" s="51"/>
      <c r="E282" s="31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3"/>
        <v>Aderente</v>
      </c>
      <c r="BR282" s="18" t="str">
        <f t="shared" si="24"/>
        <v>*</v>
      </c>
      <c r="BS282" s="18" t="str">
        <f t="shared" si="25"/>
        <v>*</v>
      </c>
      <c r="BT282" s="225" t="str">
        <f t="shared" ref="BT282:BT345" si="26">IF(BN282="","",SUBSTITUTE(BM282," ","")&amp;SUBSTITUTE(BN282," ",""))</f>
        <v/>
      </c>
    </row>
    <row r="283" spans="1:72" hidden="1">
      <c r="A283" s="50" t="str">
        <f t="shared" si="22"/>
        <v/>
      </c>
      <c r="B283" s="171"/>
      <c r="C283" s="8" t="str">
        <f>IF(BS_CONTROLE[[#This Row],[DATA]]="","",WEEKNUM(BS_CONTROLE[[#This Row],[DATA]]))</f>
        <v/>
      </c>
      <c r="D283" s="51"/>
      <c r="E283" s="31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3"/>
        <v>Aderente</v>
      </c>
      <c r="BR283" s="18" t="str">
        <f t="shared" si="24"/>
        <v>*</v>
      </c>
      <c r="BS283" s="18" t="str">
        <f t="shared" si="25"/>
        <v>*</v>
      </c>
      <c r="BT283" s="225" t="str">
        <f t="shared" si="26"/>
        <v/>
      </c>
    </row>
    <row r="284" spans="1:72" hidden="1">
      <c r="A284" s="50" t="str">
        <f t="shared" si="22"/>
        <v/>
      </c>
      <c r="B284" s="171"/>
      <c r="C284" s="8" t="str">
        <f>IF(BS_CONTROLE[[#This Row],[DATA]]="","",WEEKNUM(BS_CONTROLE[[#This Row],[DATA]]))</f>
        <v/>
      </c>
      <c r="D284" s="51"/>
      <c r="E284" s="31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3"/>
        <v>Aderente</v>
      </c>
      <c r="BR284" s="18" t="str">
        <f t="shared" si="24"/>
        <v>*</v>
      </c>
      <c r="BS284" s="18" t="str">
        <f t="shared" si="25"/>
        <v>*</v>
      </c>
      <c r="BT284" s="225" t="str">
        <f t="shared" si="26"/>
        <v/>
      </c>
    </row>
    <row r="285" spans="1:72" hidden="1">
      <c r="A285" s="50" t="str">
        <f t="shared" si="22"/>
        <v/>
      </c>
      <c r="B285" s="171"/>
      <c r="C285" s="8" t="str">
        <f>IF(BS_CONTROLE[[#This Row],[DATA]]="","",WEEKNUM(BS_CONTROLE[[#This Row],[DATA]]))</f>
        <v/>
      </c>
      <c r="D285" s="51"/>
      <c r="E285" s="31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3"/>
        <v>Aderente</v>
      </c>
      <c r="BR285" s="18" t="str">
        <f t="shared" si="24"/>
        <v>*</v>
      </c>
      <c r="BS285" s="18" t="str">
        <f t="shared" si="25"/>
        <v>*</v>
      </c>
      <c r="BT285" s="225" t="str">
        <f t="shared" si="26"/>
        <v/>
      </c>
    </row>
    <row r="286" spans="1:72" hidden="1">
      <c r="A286" s="50" t="str">
        <f t="shared" si="22"/>
        <v/>
      </c>
      <c r="B286" s="171"/>
      <c r="C286" s="8" t="str">
        <f>IF(BS_CONTROLE[[#This Row],[DATA]]="","",WEEKNUM(BS_CONTROLE[[#This Row],[DATA]]))</f>
        <v/>
      </c>
      <c r="D286" s="51"/>
      <c r="E286" s="31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3"/>
        <v>Aderente</v>
      </c>
      <c r="BR286" s="18" t="str">
        <f t="shared" si="24"/>
        <v>*</v>
      </c>
      <c r="BS286" s="18" t="str">
        <f t="shared" si="25"/>
        <v>*</v>
      </c>
      <c r="BT286" s="225" t="str">
        <f t="shared" si="26"/>
        <v/>
      </c>
    </row>
    <row r="287" spans="1:72" hidden="1">
      <c r="A287" s="50" t="str">
        <f t="shared" si="22"/>
        <v/>
      </c>
      <c r="B287" s="171"/>
      <c r="C287" s="8" t="str">
        <f>IF(BS_CONTROLE[[#This Row],[DATA]]="","",WEEKNUM(BS_CONTROLE[[#This Row],[DATA]]))</f>
        <v/>
      </c>
      <c r="D287" s="51"/>
      <c r="E287" s="31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3"/>
        <v>Aderente</v>
      </c>
      <c r="BR287" s="18" t="str">
        <f t="shared" si="24"/>
        <v>*</v>
      </c>
      <c r="BS287" s="18" t="str">
        <f t="shared" si="25"/>
        <v>*</v>
      </c>
      <c r="BT287" s="225" t="str">
        <f t="shared" si="26"/>
        <v/>
      </c>
    </row>
    <row r="288" spans="1:72" hidden="1">
      <c r="A288" s="50" t="str">
        <f t="shared" si="22"/>
        <v/>
      </c>
      <c r="B288" s="171"/>
      <c r="C288" s="8" t="str">
        <f>IF(BS_CONTROLE[[#This Row],[DATA]]="","",WEEKNUM(BS_CONTROLE[[#This Row],[DATA]]))</f>
        <v/>
      </c>
      <c r="D288" s="51"/>
      <c r="E288" s="31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3"/>
        <v>Aderente</v>
      </c>
      <c r="BR288" s="18" t="str">
        <f t="shared" si="24"/>
        <v>*</v>
      </c>
      <c r="BS288" s="18" t="str">
        <f t="shared" si="25"/>
        <v>*</v>
      </c>
      <c r="BT288" s="225" t="str">
        <f t="shared" si="26"/>
        <v/>
      </c>
    </row>
    <row r="289" spans="1:72" hidden="1">
      <c r="A289" s="50" t="str">
        <f t="shared" si="22"/>
        <v/>
      </c>
      <c r="B289" s="171"/>
      <c r="C289" s="8" t="str">
        <f>IF(BS_CONTROLE[[#This Row],[DATA]]="","",WEEKNUM(BS_CONTROLE[[#This Row],[DATA]]))</f>
        <v/>
      </c>
      <c r="D289" s="51"/>
      <c r="E289" s="31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3"/>
        <v>Aderente</v>
      </c>
      <c r="BR289" s="18" t="str">
        <f t="shared" si="24"/>
        <v>*</v>
      </c>
      <c r="BS289" s="18" t="str">
        <f t="shared" si="25"/>
        <v>*</v>
      </c>
      <c r="BT289" s="225" t="str">
        <f t="shared" si="26"/>
        <v/>
      </c>
    </row>
    <row r="290" spans="1:72" hidden="1">
      <c r="A290" s="50" t="str">
        <f t="shared" si="22"/>
        <v/>
      </c>
      <c r="B290" s="171"/>
      <c r="C290" s="8" t="str">
        <f>IF(BS_CONTROLE[[#This Row],[DATA]]="","",WEEKNUM(BS_CONTROLE[[#This Row],[DATA]]))</f>
        <v/>
      </c>
      <c r="D290" s="51"/>
      <c r="E290" s="31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3"/>
        <v>Aderente</v>
      </c>
      <c r="BR290" s="18" t="str">
        <f t="shared" si="24"/>
        <v>*</v>
      </c>
      <c r="BS290" s="18" t="str">
        <f t="shared" si="25"/>
        <v>*</v>
      </c>
      <c r="BT290" s="225" t="str">
        <f t="shared" si="26"/>
        <v/>
      </c>
    </row>
    <row r="291" spans="1:72" hidden="1">
      <c r="A291" s="50" t="str">
        <f t="shared" si="22"/>
        <v/>
      </c>
      <c r="B291" s="171"/>
      <c r="C291" s="8" t="str">
        <f>IF(BS_CONTROLE[[#This Row],[DATA]]="","",WEEKNUM(BS_CONTROLE[[#This Row],[DATA]]))</f>
        <v/>
      </c>
      <c r="D291" s="51"/>
      <c r="E291" s="31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3"/>
        <v>Aderente</v>
      </c>
      <c r="BR291" s="18" t="str">
        <f t="shared" si="24"/>
        <v>*</v>
      </c>
      <c r="BS291" s="18" t="str">
        <f t="shared" si="25"/>
        <v>*</v>
      </c>
      <c r="BT291" s="225" t="str">
        <f t="shared" si="26"/>
        <v/>
      </c>
    </row>
    <row r="292" spans="1:72" hidden="1">
      <c r="A292" s="50" t="str">
        <f t="shared" ref="A292:A300" si="27">D292&amp;B292</f>
        <v/>
      </c>
      <c r="B292" s="171"/>
      <c r="C292" s="8" t="str">
        <f>IF(BS_CONTROLE[[#This Row],[DATA]]="","",WEEKNUM(BS_CONTROLE[[#This Row],[DATA]]))</f>
        <v/>
      </c>
      <c r="D292" s="51"/>
      <c r="E292" s="31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28">IF(AND(BR292&lt;1,BS292&lt;1),"Produção e Intervalo",IF(BR292&lt;1,"Intervalo",IF(BS292&lt;1,"Produção","Aderente")))</f>
        <v>Aderente</v>
      </c>
      <c r="BR292" s="18" t="str">
        <f t="shared" ref="BR292:BR300" si="29">IF(OR(B292="",F292=""),"*",AY292/P292)</f>
        <v>*</v>
      </c>
      <c r="BS292" s="18" t="str">
        <f t="shared" ref="BS292:BS300" si="30">IF(OR(B292="",F292=""),"*",BA292/Q292)</f>
        <v>*</v>
      </c>
      <c r="BT292" s="225" t="str">
        <f t="shared" si="26"/>
        <v/>
      </c>
    </row>
    <row r="293" spans="1:72" hidden="1">
      <c r="A293" s="50" t="str">
        <f t="shared" si="27"/>
        <v/>
      </c>
      <c r="B293" s="171"/>
      <c r="C293" s="8" t="str">
        <f>IF(BS_CONTROLE[[#This Row],[DATA]]="","",WEEKNUM(BS_CONTROLE[[#This Row],[DATA]]))</f>
        <v/>
      </c>
      <c r="D293" s="51"/>
      <c r="E293" s="31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28"/>
        <v>Aderente</v>
      </c>
      <c r="BR293" s="18" t="str">
        <f t="shared" si="29"/>
        <v>*</v>
      </c>
      <c r="BS293" s="18" t="str">
        <f t="shared" si="30"/>
        <v>*</v>
      </c>
      <c r="BT293" s="225" t="str">
        <f t="shared" si="26"/>
        <v/>
      </c>
    </row>
    <row r="294" spans="1:72" hidden="1">
      <c r="A294" s="50" t="str">
        <f t="shared" si="27"/>
        <v/>
      </c>
      <c r="B294" s="171"/>
      <c r="C294" s="8" t="str">
        <f>IF(BS_CONTROLE[[#This Row],[DATA]]="","",WEEKNUM(BS_CONTROLE[[#This Row],[DATA]]))</f>
        <v/>
      </c>
      <c r="D294" s="51"/>
      <c r="E294" s="31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8"/>
        <v>Aderente</v>
      </c>
      <c r="BR294" s="18" t="str">
        <f t="shared" si="29"/>
        <v>*</v>
      </c>
      <c r="BS294" s="18" t="str">
        <f t="shared" si="30"/>
        <v>*</v>
      </c>
      <c r="BT294" s="225" t="str">
        <f t="shared" si="26"/>
        <v/>
      </c>
    </row>
    <row r="295" spans="1:72" hidden="1">
      <c r="A295" s="50" t="str">
        <f t="shared" si="27"/>
        <v/>
      </c>
      <c r="B295" s="171"/>
      <c r="C295" s="8" t="str">
        <f>IF(BS_CONTROLE[[#This Row],[DATA]]="","",WEEKNUM(BS_CONTROLE[[#This Row],[DATA]]))</f>
        <v/>
      </c>
      <c r="D295" s="51"/>
      <c r="E295" s="31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8"/>
        <v>Aderente</v>
      </c>
      <c r="BR295" s="18" t="str">
        <f t="shared" si="29"/>
        <v>*</v>
      </c>
      <c r="BS295" s="18" t="str">
        <f t="shared" si="30"/>
        <v>*</v>
      </c>
      <c r="BT295" s="225" t="str">
        <f t="shared" si="26"/>
        <v/>
      </c>
    </row>
    <row r="296" spans="1:72" hidden="1">
      <c r="A296" s="50" t="str">
        <f t="shared" si="27"/>
        <v/>
      </c>
      <c r="B296" s="171"/>
      <c r="C296" s="8" t="str">
        <f>IF(BS_CONTROLE[[#This Row],[DATA]]="","",WEEKNUM(BS_CONTROLE[[#This Row],[DATA]]))</f>
        <v/>
      </c>
      <c r="D296" s="51"/>
      <c r="E296" s="31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8"/>
        <v>Aderente</v>
      </c>
      <c r="BR296" s="18" t="str">
        <f t="shared" si="29"/>
        <v>*</v>
      </c>
      <c r="BS296" s="18" t="str">
        <f t="shared" si="30"/>
        <v>*</v>
      </c>
      <c r="BT296" s="225" t="str">
        <f t="shared" si="26"/>
        <v/>
      </c>
    </row>
    <row r="297" spans="1:72" hidden="1">
      <c r="A297" s="50" t="str">
        <f t="shared" si="27"/>
        <v/>
      </c>
      <c r="B297" s="171"/>
      <c r="C297" s="8" t="str">
        <f>IF(BS_CONTROLE[[#This Row],[DATA]]="","",WEEKNUM(BS_CONTROLE[[#This Row],[DATA]]))</f>
        <v/>
      </c>
      <c r="D297" s="51"/>
      <c r="E297" s="31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8"/>
        <v>Aderente</v>
      </c>
      <c r="BR297" s="18" t="str">
        <f t="shared" si="29"/>
        <v>*</v>
      </c>
      <c r="BS297" s="18" t="str">
        <f t="shared" si="30"/>
        <v>*</v>
      </c>
      <c r="BT297" s="225" t="str">
        <f t="shared" si="26"/>
        <v/>
      </c>
    </row>
    <row r="298" spans="1:72" hidden="1">
      <c r="A298" s="50" t="str">
        <f t="shared" si="27"/>
        <v/>
      </c>
      <c r="B298" s="171"/>
      <c r="C298" s="8" t="str">
        <f>IF(BS_CONTROLE[[#This Row],[DATA]]="","",WEEKNUM(BS_CONTROLE[[#This Row],[DATA]]))</f>
        <v/>
      </c>
      <c r="D298" s="51"/>
      <c r="E298" s="31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8"/>
        <v>Aderente</v>
      </c>
      <c r="BR298" s="18" t="str">
        <f t="shared" si="29"/>
        <v>*</v>
      </c>
      <c r="BS298" s="18" t="str">
        <f t="shared" si="30"/>
        <v>*</v>
      </c>
      <c r="BT298" s="225" t="str">
        <f t="shared" si="26"/>
        <v/>
      </c>
    </row>
    <row r="299" spans="1:72" hidden="1">
      <c r="A299" s="50" t="str">
        <f t="shared" si="27"/>
        <v/>
      </c>
      <c r="B299" s="171"/>
      <c r="C299" s="8" t="str">
        <f>IF(BS_CONTROLE[[#This Row],[DATA]]="","",WEEKNUM(BS_CONTROLE[[#This Row],[DATA]]))</f>
        <v/>
      </c>
      <c r="D299" s="51"/>
      <c r="E299" s="31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8"/>
        <v>Aderente</v>
      </c>
      <c r="BR299" s="18" t="str">
        <f t="shared" si="29"/>
        <v>*</v>
      </c>
      <c r="BS299" s="18" t="str">
        <f t="shared" si="30"/>
        <v>*</v>
      </c>
      <c r="BT299" s="225" t="str">
        <f t="shared" si="26"/>
        <v/>
      </c>
    </row>
    <row r="300" spans="1:72" hidden="1">
      <c r="A300" s="50" t="str">
        <f t="shared" si="27"/>
        <v/>
      </c>
      <c r="B300" s="171"/>
      <c r="C300" s="8" t="str">
        <f>IF(BS_CONTROLE[[#This Row],[DATA]]="","",WEEKNUM(BS_CONTROLE[[#This Row],[DATA]]))</f>
        <v/>
      </c>
      <c r="D300" s="51"/>
      <c r="E300" s="31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8"/>
        <v>Aderente</v>
      </c>
      <c r="BR300" s="18" t="str">
        <f t="shared" si="29"/>
        <v>*</v>
      </c>
      <c r="BS300" s="18" t="str">
        <f t="shared" si="30"/>
        <v>*</v>
      </c>
      <c r="BT300" s="225" t="str">
        <f t="shared" si="26"/>
        <v/>
      </c>
    </row>
    <row r="301" spans="1:72" hidden="1">
      <c r="A301" s="50" t="str">
        <f t="shared" ref="A301:A364" si="31">D301&amp;B301</f>
        <v/>
      </c>
      <c r="B301" s="171"/>
      <c r="C301" s="8" t="str">
        <f>IF(BS_CONTROLE[[#This Row],[DATA]]="","",WEEKNUM(BS_CONTROLE[[#This Row],[DATA]]))</f>
        <v/>
      </c>
      <c r="D301" s="51"/>
      <c r="E301" s="31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2">IF(AND(BR301&lt;1,BS301&lt;1),"Produção e Intervalo",IF(BR301&lt;1,"Intervalo",IF(BS301&lt;1,"Produção","Aderente")))</f>
        <v>Aderente</v>
      </c>
      <c r="BR301" s="18" t="str">
        <f t="shared" ref="BR301:BR364" si="33">IF(OR(B301="",F301=""),"*",AY301/P301)</f>
        <v>*</v>
      </c>
      <c r="BS301" s="18" t="str">
        <f t="shared" ref="BS301:BS364" si="34">IF(OR(B301="",F301=""),"*",BA301/Q301)</f>
        <v>*</v>
      </c>
      <c r="BT301" s="225" t="str">
        <f t="shared" si="26"/>
        <v/>
      </c>
    </row>
    <row r="302" spans="1:72" hidden="1">
      <c r="A302" s="50" t="str">
        <f t="shared" si="31"/>
        <v/>
      </c>
      <c r="B302" s="171"/>
      <c r="C302" s="8" t="str">
        <f>IF(BS_CONTROLE[[#This Row],[DATA]]="","",WEEKNUM(BS_CONTROLE[[#This Row],[DATA]]))</f>
        <v/>
      </c>
      <c r="D302" s="51"/>
      <c r="E302" s="31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2"/>
        <v>Aderente</v>
      </c>
      <c r="BR302" s="18" t="str">
        <f t="shared" si="33"/>
        <v>*</v>
      </c>
      <c r="BS302" s="18" t="str">
        <f t="shared" si="34"/>
        <v>*</v>
      </c>
      <c r="BT302" s="225" t="str">
        <f t="shared" si="26"/>
        <v/>
      </c>
    </row>
    <row r="303" spans="1:72" hidden="1">
      <c r="A303" s="50" t="str">
        <f t="shared" si="31"/>
        <v/>
      </c>
      <c r="B303" s="171"/>
      <c r="C303" s="8" t="str">
        <f>IF(BS_CONTROLE[[#This Row],[DATA]]="","",WEEKNUM(BS_CONTROLE[[#This Row],[DATA]]))</f>
        <v/>
      </c>
      <c r="D303" s="51"/>
      <c r="E303" s="31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2"/>
        <v>Aderente</v>
      </c>
      <c r="BR303" s="18" t="str">
        <f t="shared" si="33"/>
        <v>*</v>
      </c>
      <c r="BS303" s="18" t="str">
        <f t="shared" si="34"/>
        <v>*</v>
      </c>
      <c r="BT303" s="225" t="str">
        <f t="shared" si="26"/>
        <v/>
      </c>
    </row>
    <row r="304" spans="1:72" hidden="1">
      <c r="A304" s="50" t="str">
        <f t="shared" si="31"/>
        <v/>
      </c>
      <c r="B304" s="171"/>
      <c r="C304" s="8" t="str">
        <f>IF(BS_CONTROLE[[#This Row],[DATA]]="","",WEEKNUM(BS_CONTROLE[[#This Row],[DATA]]))</f>
        <v/>
      </c>
      <c r="D304" s="51"/>
      <c r="E304" s="31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2"/>
        <v>Aderente</v>
      </c>
      <c r="BR304" s="18" t="str">
        <f t="shared" si="33"/>
        <v>*</v>
      </c>
      <c r="BS304" s="18" t="str">
        <f t="shared" si="34"/>
        <v>*</v>
      </c>
      <c r="BT304" s="225" t="str">
        <f t="shared" si="26"/>
        <v/>
      </c>
    </row>
    <row r="305" spans="1:72" hidden="1">
      <c r="A305" s="50" t="str">
        <f t="shared" si="31"/>
        <v/>
      </c>
      <c r="B305" s="171"/>
      <c r="C305" s="8" t="str">
        <f>IF(BS_CONTROLE[[#This Row],[DATA]]="","",WEEKNUM(BS_CONTROLE[[#This Row],[DATA]]))</f>
        <v/>
      </c>
      <c r="D305" s="51"/>
      <c r="E305" s="31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2"/>
        <v>Aderente</v>
      </c>
      <c r="BR305" s="18" t="str">
        <f t="shared" si="33"/>
        <v>*</v>
      </c>
      <c r="BS305" s="18" t="str">
        <f t="shared" si="34"/>
        <v>*</v>
      </c>
      <c r="BT305" s="225" t="str">
        <f t="shared" si="26"/>
        <v/>
      </c>
    </row>
    <row r="306" spans="1:72" hidden="1">
      <c r="A306" s="50" t="str">
        <f t="shared" si="31"/>
        <v/>
      </c>
      <c r="B306" s="171"/>
      <c r="C306" s="8" t="str">
        <f>IF(BS_CONTROLE[[#This Row],[DATA]]="","",WEEKNUM(BS_CONTROLE[[#This Row],[DATA]]))</f>
        <v/>
      </c>
      <c r="D306" s="51"/>
      <c r="E306" s="31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2"/>
        <v>Aderente</v>
      </c>
      <c r="BR306" s="18" t="str">
        <f t="shared" si="33"/>
        <v>*</v>
      </c>
      <c r="BS306" s="18" t="str">
        <f t="shared" si="34"/>
        <v>*</v>
      </c>
      <c r="BT306" s="225" t="str">
        <f t="shared" si="26"/>
        <v/>
      </c>
    </row>
    <row r="307" spans="1:72" hidden="1">
      <c r="A307" s="50" t="str">
        <f t="shared" si="31"/>
        <v/>
      </c>
      <c r="B307" s="171"/>
      <c r="C307" s="8" t="str">
        <f>IF(BS_CONTROLE[[#This Row],[DATA]]="","",WEEKNUM(BS_CONTROLE[[#This Row],[DATA]]))</f>
        <v/>
      </c>
      <c r="D307" s="51"/>
      <c r="E307" s="31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2"/>
        <v>Aderente</v>
      </c>
      <c r="BR307" s="18" t="str">
        <f t="shared" si="33"/>
        <v>*</v>
      </c>
      <c r="BS307" s="18" t="str">
        <f t="shared" si="34"/>
        <v>*</v>
      </c>
      <c r="BT307" s="225" t="str">
        <f t="shared" si="26"/>
        <v/>
      </c>
    </row>
    <row r="308" spans="1:72" hidden="1">
      <c r="A308" s="50" t="str">
        <f t="shared" si="31"/>
        <v/>
      </c>
      <c r="B308" s="171"/>
      <c r="C308" s="8" t="str">
        <f>IF(BS_CONTROLE[[#This Row],[DATA]]="","",WEEKNUM(BS_CONTROLE[[#This Row],[DATA]]))</f>
        <v/>
      </c>
      <c r="D308" s="51"/>
      <c r="E308" s="31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2"/>
        <v>Aderente</v>
      </c>
      <c r="BR308" s="18" t="str">
        <f t="shared" si="33"/>
        <v>*</v>
      </c>
      <c r="BS308" s="18" t="str">
        <f t="shared" si="34"/>
        <v>*</v>
      </c>
      <c r="BT308" s="225" t="str">
        <f t="shared" si="26"/>
        <v/>
      </c>
    </row>
    <row r="309" spans="1:72" hidden="1">
      <c r="A309" s="50" t="str">
        <f t="shared" si="31"/>
        <v/>
      </c>
      <c r="B309" s="171"/>
      <c r="C309" s="8" t="str">
        <f>IF(BS_CONTROLE[[#This Row],[DATA]]="","",WEEKNUM(BS_CONTROLE[[#This Row],[DATA]]))</f>
        <v/>
      </c>
      <c r="D309" s="51"/>
      <c r="E309" s="31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2"/>
        <v>Aderente</v>
      </c>
      <c r="BR309" s="18" t="str">
        <f t="shared" si="33"/>
        <v>*</v>
      </c>
      <c r="BS309" s="18" t="str">
        <f t="shared" si="34"/>
        <v>*</v>
      </c>
      <c r="BT309" s="225" t="str">
        <f t="shared" si="26"/>
        <v/>
      </c>
    </row>
    <row r="310" spans="1:72" hidden="1">
      <c r="A310" s="50" t="str">
        <f t="shared" si="31"/>
        <v/>
      </c>
      <c r="B310" s="171"/>
      <c r="C310" s="8" t="str">
        <f>IF(BS_CONTROLE[[#This Row],[DATA]]="","",WEEKNUM(BS_CONTROLE[[#This Row],[DATA]]))</f>
        <v/>
      </c>
      <c r="D310" s="51"/>
      <c r="E310" s="31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2"/>
        <v>Aderente</v>
      </c>
      <c r="BR310" s="18" t="str">
        <f t="shared" si="33"/>
        <v>*</v>
      </c>
      <c r="BS310" s="18" t="str">
        <f t="shared" si="34"/>
        <v>*</v>
      </c>
      <c r="BT310" s="225" t="str">
        <f t="shared" si="26"/>
        <v/>
      </c>
    </row>
    <row r="311" spans="1:72" hidden="1">
      <c r="A311" s="50" t="str">
        <f t="shared" si="31"/>
        <v/>
      </c>
      <c r="B311" s="171"/>
      <c r="C311" s="8" t="str">
        <f>IF(BS_CONTROLE[[#This Row],[DATA]]="","",WEEKNUM(BS_CONTROLE[[#This Row],[DATA]]))</f>
        <v/>
      </c>
      <c r="D311" s="51"/>
      <c r="E311" s="31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2"/>
        <v>Aderente</v>
      </c>
      <c r="BR311" s="18" t="str">
        <f t="shared" si="33"/>
        <v>*</v>
      </c>
      <c r="BS311" s="18" t="str">
        <f t="shared" si="34"/>
        <v>*</v>
      </c>
      <c r="BT311" s="225" t="str">
        <f t="shared" si="26"/>
        <v/>
      </c>
    </row>
    <row r="312" spans="1:72" hidden="1">
      <c r="A312" s="50" t="str">
        <f t="shared" si="31"/>
        <v/>
      </c>
      <c r="B312" s="171"/>
      <c r="C312" s="8" t="str">
        <f>IF(BS_CONTROLE[[#This Row],[DATA]]="","",WEEKNUM(BS_CONTROLE[[#This Row],[DATA]]))</f>
        <v/>
      </c>
      <c r="D312" s="51"/>
      <c r="E312" s="31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2"/>
        <v>Aderente</v>
      </c>
      <c r="BR312" s="18" t="str">
        <f t="shared" si="33"/>
        <v>*</v>
      </c>
      <c r="BS312" s="18" t="str">
        <f t="shared" si="34"/>
        <v>*</v>
      </c>
      <c r="BT312" s="225" t="str">
        <f t="shared" si="26"/>
        <v/>
      </c>
    </row>
    <row r="313" spans="1:72" hidden="1">
      <c r="A313" s="50" t="str">
        <f t="shared" si="31"/>
        <v/>
      </c>
      <c r="B313" s="171"/>
      <c r="C313" s="8" t="str">
        <f>IF(BS_CONTROLE[[#This Row],[DATA]]="","",WEEKNUM(BS_CONTROLE[[#This Row],[DATA]]))</f>
        <v/>
      </c>
      <c r="D313" s="51"/>
      <c r="E313" s="31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2"/>
        <v>Aderente</v>
      </c>
      <c r="BR313" s="18" t="str">
        <f t="shared" si="33"/>
        <v>*</v>
      </c>
      <c r="BS313" s="18" t="str">
        <f t="shared" si="34"/>
        <v>*</v>
      </c>
      <c r="BT313" s="225" t="str">
        <f t="shared" si="26"/>
        <v/>
      </c>
    </row>
    <row r="314" spans="1:72" hidden="1">
      <c r="A314" s="50" t="str">
        <f t="shared" si="31"/>
        <v/>
      </c>
      <c r="B314" s="171"/>
      <c r="C314" s="8" t="str">
        <f>IF(BS_CONTROLE[[#This Row],[DATA]]="","",WEEKNUM(BS_CONTROLE[[#This Row],[DATA]]))</f>
        <v/>
      </c>
      <c r="D314" s="51"/>
      <c r="E314" s="31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2"/>
        <v>Aderente</v>
      </c>
      <c r="BR314" s="18" t="str">
        <f t="shared" si="33"/>
        <v>*</v>
      </c>
      <c r="BS314" s="18" t="str">
        <f t="shared" si="34"/>
        <v>*</v>
      </c>
      <c r="BT314" s="225" t="str">
        <f t="shared" si="26"/>
        <v/>
      </c>
    </row>
    <row r="315" spans="1:72" hidden="1">
      <c r="A315" s="50" t="str">
        <f t="shared" si="31"/>
        <v/>
      </c>
      <c r="B315" s="171"/>
      <c r="C315" s="8" t="str">
        <f>IF(BS_CONTROLE[[#This Row],[DATA]]="","",WEEKNUM(BS_CONTROLE[[#This Row],[DATA]]))</f>
        <v/>
      </c>
      <c r="D315" s="51"/>
      <c r="E315" s="31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2"/>
        <v>Aderente</v>
      </c>
      <c r="BR315" s="18" t="str">
        <f t="shared" si="33"/>
        <v>*</v>
      </c>
      <c r="BS315" s="18" t="str">
        <f t="shared" si="34"/>
        <v>*</v>
      </c>
      <c r="BT315" s="225" t="str">
        <f t="shared" si="26"/>
        <v/>
      </c>
    </row>
    <row r="316" spans="1:72" hidden="1">
      <c r="A316" s="50" t="str">
        <f t="shared" si="31"/>
        <v/>
      </c>
      <c r="B316" s="171"/>
      <c r="C316" s="8" t="str">
        <f>IF(BS_CONTROLE[[#This Row],[DATA]]="","",WEEKNUM(BS_CONTROLE[[#This Row],[DATA]]))</f>
        <v/>
      </c>
      <c r="D316" s="51"/>
      <c r="E316" s="31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2"/>
        <v>Aderente</v>
      </c>
      <c r="BR316" s="18" t="str">
        <f t="shared" si="33"/>
        <v>*</v>
      </c>
      <c r="BS316" s="18" t="str">
        <f t="shared" si="34"/>
        <v>*</v>
      </c>
      <c r="BT316" s="225" t="str">
        <f t="shared" si="26"/>
        <v/>
      </c>
    </row>
    <row r="317" spans="1:72" hidden="1">
      <c r="A317" s="50" t="str">
        <f t="shared" si="31"/>
        <v/>
      </c>
      <c r="B317" s="171"/>
      <c r="C317" s="8" t="str">
        <f>IF(BS_CONTROLE[[#This Row],[DATA]]="","",WEEKNUM(BS_CONTROLE[[#This Row],[DATA]]))</f>
        <v/>
      </c>
      <c r="D317" s="51"/>
      <c r="E317" s="31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2"/>
        <v>Aderente</v>
      </c>
      <c r="BR317" s="18" t="str">
        <f t="shared" si="33"/>
        <v>*</v>
      </c>
      <c r="BS317" s="18" t="str">
        <f t="shared" si="34"/>
        <v>*</v>
      </c>
      <c r="BT317" s="225" t="str">
        <f t="shared" si="26"/>
        <v/>
      </c>
    </row>
    <row r="318" spans="1:72" hidden="1">
      <c r="A318" s="50" t="str">
        <f t="shared" si="31"/>
        <v/>
      </c>
      <c r="B318" s="171"/>
      <c r="C318" s="8" t="str">
        <f>IF(BS_CONTROLE[[#This Row],[DATA]]="","",WEEKNUM(BS_CONTROLE[[#This Row],[DATA]]))</f>
        <v/>
      </c>
      <c r="D318" s="51"/>
      <c r="E318" s="31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2"/>
        <v>Aderente</v>
      </c>
      <c r="BR318" s="18" t="str">
        <f t="shared" si="33"/>
        <v>*</v>
      </c>
      <c r="BS318" s="18" t="str">
        <f t="shared" si="34"/>
        <v>*</v>
      </c>
      <c r="BT318" s="225" t="str">
        <f t="shared" si="26"/>
        <v/>
      </c>
    </row>
    <row r="319" spans="1:72" hidden="1">
      <c r="A319" s="50" t="str">
        <f t="shared" si="31"/>
        <v/>
      </c>
      <c r="B319" s="171"/>
      <c r="C319" s="8" t="str">
        <f>IF(BS_CONTROLE[[#This Row],[DATA]]="","",WEEKNUM(BS_CONTROLE[[#This Row],[DATA]]))</f>
        <v/>
      </c>
      <c r="D319" s="51"/>
      <c r="E319" s="31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2"/>
        <v>Aderente</v>
      </c>
      <c r="BR319" s="18" t="str">
        <f t="shared" si="33"/>
        <v>*</v>
      </c>
      <c r="BS319" s="18" t="str">
        <f t="shared" si="34"/>
        <v>*</v>
      </c>
      <c r="BT319" s="225" t="str">
        <f t="shared" si="26"/>
        <v/>
      </c>
    </row>
    <row r="320" spans="1:72" hidden="1">
      <c r="A320" s="50" t="str">
        <f t="shared" si="31"/>
        <v/>
      </c>
      <c r="B320" s="171"/>
      <c r="C320" s="8" t="str">
        <f>IF(BS_CONTROLE[[#This Row],[DATA]]="","",WEEKNUM(BS_CONTROLE[[#This Row],[DATA]]))</f>
        <v/>
      </c>
      <c r="D320" s="51"/>
      <c r="E320" s="31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2"/>
        <v>Aderente</v>
      </c>
      <c r="BR320" s="18" t="str">
        <f t="shared" si="33"/>
        <v>*</v>
      </c>
      <c r="BS320" s="18" t="str">
        <f t="shared" si="34"/>
        <v>*</v>
      </c>
      <c r="BT320" s="225" t="str">
        <f t="shared" si="26"/>
        <v/>
      </c>
    </row>
    <row r="321" spans="1:72" hidden="1">
      <c r="A321" s="50" t="str">
        <f t="shared" si="31"/>
        <v/>
      </c>
      <c r="B321" s="171"/>
      <c r="C321" s="8" t="str">
        <f>IF(BS_CONTROLE[[#This Row],[DATA]]="","",WEEKNUM(BS_CONTROLE[[#This Row],[DATA]]))</f>
        <v/>
      </c>
      <c r="D321" s="51"/>
      <c r="E321" s="31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2"/>
        <v>Aderente</v>
      </c>
      <c r="BR321" s="18" t="str">
        <f t="shared" si="33"/>
        <v>*</v>
      </c>
      <c r="BS321" s="18" t="str">
        <f t="shared" si="34"/>
        <v>*</v>
      </c>
      <c r="BT321" s="225" t="str">
        <f t="shared" si="26"/>
        <v/>
      </c>
    </row>
    <row r="322" spans="1:72" hidden="1">
      <c r="A322" s="50" t="str">
        <f t="shared" si="31"/>
        <v/>
      </c>
      <c r="B322" s="171"/>
      <c r="C322" s="8" t="str">
        <f>IF(BS_CONTROLE[[#This Row],[DATA]]="","",WEEKNUM(BS_CONTROLE[[#This Row],[DATA]]))</f>
        <v/>
      </c>
      <c r="D322" s="51"/>
      <c r="E322" s="31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2"/>
        <v>Aderente</v>
      </c>
      <c r="BR322" s="18" t="str">
        <f t="shared" si="33"/>
        <v>*</v>
      </c>
      <c r="BS322" s="18" t="str">
        <f t="shared" si="34"/>
        <v>*</v>
      </c>
      <c r="BT322" s="225" t="str">
        <f t="shared" si="26"/>
        <v/>
      </c>
    </row>
    <row r="323" spans="1:72" hidden="1">
      <c r="A323" s="50" t="str">
        <f t="shared" si="31"/>
        <v/>
      </c>
      <c r="B323" s="171"/>
      <c r="C323" s="8" t="str">
        <f>IF(BS_CONTROLE[[#This Row],[DATA]]="","",WEEKNUM(BS_CONTROLE[[#This Row],[DATA]]))</f>
        <v/>
      </c>
      <c r="D323" s="51"/>
      <c r="E323" s="31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2"/>
        <v>Aderente</v>
      </c>
      <c r="BR323" s="18" t="str">
        <f t="shared" si="33"/>
        <v>*</v>
      </c>
      <c r="BS323" s="18" t="str">
        <f t="shared" si="34"/>
        <v>*</v>
      </c>
      <c r="BT323" s="225" t="str">
        <f t="shared" si="26"/>
        <v/>
      </c>
    </row>
    <row r="324" spans="1:72" ht="16.5" hidden="1" customHeight="1">
      <c r="A324" s="50" t="str">
        <f t="shared" si="31"/>
        <v/>
      </c>
      <c r="B324" s="171"/>
      <c r="C324" s="8" t="str">
        <f>IF(BS_CONTROLE[[#This Row],[DATA]]="","",WEEKNUM(BS_CONTROLE[[#This Row],[DATA]]))</f>
        <v/>
      </c>
      <c r="D324" s="51"/>
      <c r="E324" s="31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2"/>
        <v>Aderente</v>
      </c>
      <c r="BR324" s="18" t="str">
        <f t="shared" si="33"/>
        <v>*</v>
      </c>
      <c r="BS324" s="18" t="str">
        <f t="shared" si="34"/>
        <v>*</v>
      </c>
      <c r="BT324" s="225" t="str">
        <f t="shared" si="26"/>
        <v/>
      </c>
    </row>
    <row r="325" spans="1:72" hidden="1">
      <c r="A325" s="50" t="str">
        <f t="shared" si="31"/>
        <v/>
      </c>
      <c r="B325" s="171"/>
      <c r="C325" s="8" t="str">
        <f>IF(BS_CONTROLE[[#This Row],[DATA]]="","",WEEKNUM(BS_CONTROLE[[#This Row],[DATA]]))</f>
        <v/>
      </c>
      <c r="D325" s="51"/>
      <c r="E325" s="31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2"/>
        <v>Aderente</v>
      </c>
      <c r="BR325" s="18" t="str">
        <f t="shared" si="33"/>
        <v>*</v>
      </c>
      <c r="BS325" s="18" t="str">
        <f t="shared" si="34"/>
        <v>*</v>
      </c>
      <c r="BT325" s="225" t="str">
        <f t="shared" si="26"/>
        <v/>
      </c>
    </row>
    <row r="326" spans="1:72" hidden="1">
      <c r="A326" s="50" t="str">
        <f t="shared" si="31"/>
        <v/>
      </c>
      <c r="B326" s="171"/>
      <c r="C326" s="8" t="str">
        <f>IF(BS_CONTROLE[[#This Row],[DATA]]="","",WEEKNUM(BS_CONTROLE[[#This Row],[DATA]]))</f>
        <v/>
      </c>
      <c r="D326" s="51"/>
      <c r="E326" s="31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2"/>
        <v>Aderente</v>
      </c>
      <c r="BR326" s="18" t="str">
        <f t="shared" si="33"/>
        <v>*</v>
      </c>
      <c r="BS326" s="18" t="str">
        <f t="shared" si="34"/>
        <v>*</v>
      </c>
      <c r="BT326" s="225" t="str">
        <f t="shared" si="26"/>
        <v/>
      </c>
    </row>
    <row r="327" spans="1:72" hidden="1">
      <c r="A327" s="50" t="str">
        <f t="shared" si="31"/>
        <v/>
      </c>
      <c r="B327" s="171"/>
      <c r="C327" s="8" t="str">
        <f>IF(BS_CONTROLE[[#This Row],[DATA]]="","",WEEKNUM(BS_CONTROLE[[#This Row],[DATA]]))</f>
        <v/>
      </c>
      <c r="D327" s="51"/>
      <c r="E327" s="31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2"/>
        <v>Aderente</v>
      </c>
      <c r="BR327" s="18" t="str">
        <f t="shared" si="33"/>
        <v>*</v>
      </c>
      <c r="BS327" s="18" t="str">
        <f t="shared" si="34"/>
        <v>*</v>
      </c>
      <c r="BT327" s="225" t="str">
        <f t="shared" si="26"/>
        <v/>
      </c>
    </row>
    <row r="328" spans="1:72" hidden="1">
      <c r="A328" s="50" t="str">
        <f t="shared" si="31"/>
        <v/>
      </c>
      <c r="B328" s="171"/>
      <c r="C328" s="8" t="str">
        <f>IF(BS_CONTROLE[[#This Row],[DATA]]="","",WEEKNUM(BS_CONTROLE[[#This Row],[DATA]]))</f>
        <v/>
      </c>
      <c r="D328" s="51"/>
      <c r="E328" s="31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2"/>
        <v>Aderente</v>
      </c>
      <c r="BR328" s="18" t="str">
        <f t="shared" si="33"/>
        <v>*</v>
      </c>
      <c r="BS328" s="18" t="str">
        <f t="shared" si="34"/>
        <v>*</v>
      </c>
      <c r="BT328" s="225" t="str">
        <f t="shared" si="26"/>
        <v/>
      </c>
    </row>
    <row r="329" spans="1:72" hidden="1">
      <c r="A329" s="50" t="str">
        <f t="shared" si="31"/>
        <v/>
      </c>
      <c r="B329" s="171"/>
      <c r="C329" s="8" t="str">
        <f>IF(BS_CONTROLE[[#This Row],[DATA]]="","",WEEKNUM(BS_CONTROLE[[#This Row],[DATA]]))</f>
        <v/>
      </c>
      <c r="D329" s="51"/>
      <c r="E329" s="31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2"/>
        <v>Aderente</v>
      </c>
      <c r="BR329" s="18" t="str">
        <f t="shared" si="33"/>
        <v>*</v>
      </c>
      <c r="BS329" s="18" t="str">
        <f t="shared" si="34"/>
        <v>*</v>
      </c>
      <c r="BT329" s="225" t="str">
        <f t="shared" si="26"/>
        <v/>
      </c>
    </row>
    <row r="330" spans="1:72" hidden="1">
      <c r="A330" s="50" t="str">
        <f t="shared" si="31"/>
        <v/>
      </c>
      <c r="B330" s="171"/>
      <c r="C330" s="8" t="str">
        <f>IF(BS_CONTROLE[[#This Row],[DATA]]="","",WEEKNUM(BS_CONTROLE[[#This Row],[DATA]]))</f>
        <v/>
      </c>
      <c r="D330" s="51"/>
      <c r="E330" s="31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2"/>
        <v>Aderente</v>
      </c>
      <c r="BR330" s="18" t="str">
        <f t="shared" si="33"/>
        <v>*</v>
      </c>
      <c r="BS330" s="18" t="str">
        <f t="shared" si="34"/>
        <v>*</v>
      </c>
      <c r="BT330" s="225" t="str">
        <f t="shared" si="26"/>
        <v/>
      </c>
    </row>
    <row r="331" spans="1:72" hidden="1">
      <c r="A331" s="50" t="str">
        <f t="shared" si="31"/>
        <v/>
      </c>
      <c r="B331" s="171"/>
      <c r="C331" s="8" t="str">
        <f>IF(BS_CONTROLE[[#This Row],[DATA]]="","",WEEKNUM(BS_CONTROLE[[#This Row],[DATA]]))</f>
        <v/>
      </c>
      <c r="D331" s="51"/>
      <c r="E331" s="31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2"/>
        <v>Aderente</v>
      </c>
      <c r="BR331" s="18" t="str">
        <f t="shared" si="33"/>
        <v>*</v>
      </c>
      <c r="BS331" s="18" t="str">
        <f t="shared" si="34"/>
        <v>*</v>
      </c>
      <c r="BT331" s="225" t="str">
        <f t="shared" si="26"/>
        <v/>
      </c>
    </row>
    <row r="332" spans="1:72" hidden="1">
      <c r="A332" s="50" t="str">
        <f t="shared" si="31"/>
        <v/>
      </c>
      <c r="B332" s="171"/>
      <c r="C332" s="8" t="str">
        <f>IF(BS_CONTROLE[[#This Row],[DATA]]="","",WEEKNUM(BS_CONTROLE[[#This Row],[DATA]]))</f>
        <v/>
      </c>
      <c r="D332" s="51"/>
      <c r="E332" s="31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2"/>
        <v>Aderente</v>
      </c>
      <c r="BR332" s="18" t="str">
        <f t="shared" si="33"/>
        <v>*</v>
      </c>
      <c r="BS332" s="18" t="str">
        <f t="shared" si="34"/>
        <v>*</v>
      </c>
      <c r="BT332" s="225" t="str">
        <f t="shared" si="26"/>
        <v/>
      </c>
    </row>
    <row r="333" spans="1:72" hidden="1">
      <c r="A333" s="50" t="str">
        <f t="shared" si="31"/>
        <v/>
      </c>
      <c r="B333" s="171"/>
      <c r="C333" s="8" t="str">
        <f>IF(BS_CONTROLE[[#This Row],[DATA]]="","",WEEKNUM(BS_CONTROLE[[#This Row],[DATA]]))</f>
        <v/>
      </c>
      <c r="D333" s="51"/>
      <c r="E333" s="31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2"/>
        <v>Aderente</v>
      </c>
      <c r="BR333" s="18" t="str">
        <f t="shared" si="33"/>
        <v>*</v>
      </c>
      <c r="BS333" s="18" t="str">
        <f t="shared" si="34"/>
        <v>*</v>
      </c>
      <c r="BT333" s="225" t="str">
        <f t="shared" si="26"/>
        <v/>
      </c>
    </row>
    <row r="334" spans="1:72" hidden="1">
      <c r="A334" s="50" t="str">
        <f t="shared" si="31"/>
        <v/>
      </c>
      <c r="B334" s="171"/>
      <c r="C334" s="8" t="str">
        <f>IF(BS_CONTROLE[[#This Row],[DATA]]="","",WEEKNUM(BS_CONTROLE[[#This Row],[DATA]]))</f>
        <v/>
      </c>
      <c r="D334" s="51"/>
      <c r="E334" s="31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2"/>
        <v>Aderente</v>
      </c>
      <c r="BR334" s="18" t="str">
        <f t="shared" si="33"/>
        <v>*</v>
      </c>
      <c r="BS334" s="18" t="str">
        <f t="shared" si="34"/>
        <v>*</v>
      </c>
      <c r="BT334" s="225" t="str">
        <f t="shared" si="26"/>
        <v/>
      </c>
    </row>
    <row r="335" spans="1:72" hidden="1">
      <c r="A335" s="50" t="str">
        <f t="shared" si="31"/>
        <v/>
      </c>
      <c r="B335" s="171"/>
      <c r="C335" s="8" t="str">
        <f>IF(BS_CONTROLE[[#This Row],[DATA]]="","",WEEKNUM(BS_CONTROLE[[#This Row],[DATA]]))</f>
        <v/>
      </c>
      <c r="D335" s="51"/>
      <c r="E335" s="31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2"/>
        <v>Aderente</v>
      </c>
      <c r="BR335" s="18" t="str">
        <f t="shared" si="33"/>
        <v>*</v>
      </c>
      <c r="BS335" s="18" t="str">
        <f t="shared" si="34"/>
        <v>*</v>
      </c>
      <c r="BT335" s="225" t="str">
        <f t="shared" si="26"/>
        <v/>
      </c>
    </row>
    <row r="336" spans="1:72" hidden="1">
      <c r="A336" s="50" t="str">
        <f t="shared" si="31"/>
        <v/>
      </c>
      <c r="B336" s="171"/>
      <c r="C336" s="8" t="str">
        <f>IF(BS_CONTROLE[[#This Row],[DATA]]="","",WEEKNUM(BS_CONTROLE[[#This Row],[DATA]]))</f>
        <v/>
      </c>
      <c r="D336" s="51"/>
      <c r="E336" s="31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2"/>
        <v>Aderente</v>
      </c>
      <c r="BR336" s="18" t="str">
        <f t="shared" si="33"/>
        <v>*</v>
      </c>
      <c r="BS336" s="18" t="str">
        <f t="shared" si="34"/>
        <v>*</v>
      </c>
      <c r="BT336" s="225" t="str">
        <f t="shared" si="26"/>
        <v/>
      </c>
    </row>
    <row r="337" spans="1:72" hidden="1">
      <c r="A337" s="50" t="str">
        <f t="shared" si="31"/>
        <v/>
      </c>
      <c r="B337" s="171"/>
      <c r="C337" s="8" t="str">
        <f>IF(BS_CONTROLE[[#This Row],[DATA]]="","",WEEKNUM(BS_CONTROLE[[#This Row],[DATA]]))</f>
        <v/>
      </c>
      <c r="D337" s="51"/>
      <c r="E337" s="31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2"/>
        <v>Aderente</v>
      </c>
      <c r="BR337" s="18" t="str">
        <f t="shared" si="33"/>
        <v>*</v>
      </c>
      <c r="BS337" s="18" t="str">
        <f t="shared" si="34"/>
        <v>*</v>
      </c>
      <c r="BT337" s="225" t="str">
        <f t="shared" si="26"/>
        <v/>
      </c>
    </row>
    <row r="338" spans="1:72" hidden="1">
      <c r="A338" s="50" t="str">
        <f t="shared" si="31"/>
        <v/>
      </c>
      <c r="B338" s="171"/>
      <c r="C338" s="8" t="str">
        <f>IF(BS_CONTROLE[[#This Row],[DATA]]="","",WEEKNUM(BS_CONTROLE[[#This Row],[DATA]]))</f>
        <v/>
      </c>
      <c r="D338" s="51"/>
      <c r="E338" s="31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2"/>
        <v>Aderente</v>
      </c>
      <c r="BR338" s="18" t="str">
        <f t="shared" si="33"/>
        <v>*</v>
      </c>
      <c r="BS338" s="18" t="str">
        <f t="shared" si="34"/>
        <v>*</v>
      </c>
      <c r="BT338" s="225" t="str">
        <f t="shared" si="26"/>
        <v/>
      </c>
    </row>
    <row r="339" spans="1:72" hidden="1">
      <c r="A339" s="50" t="str">
        <f t="shared" si="31"/>
        <v/>
      </c>
      <c r="B339" s="171"/>
      <c r="C339" s="8" t="str">
        <f>IF(BS_CONTROLE[[#This Row],[DATA]]="","",WEEKNUM(BS_CONTROLE[[#This Row],[DATA]]))</f>
        <v/>
      </c>
      <c r="D339" s="51"/>
      <c r="E339" s="31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2"/>
        <v>Aderente</v>
      </c>
      <c r="BR339" s="18" t="str">
        <f t="shared" si="33"/>
        <v>*</v>
      </c>
      <c r="BS339" s="18" t="str">
        <f t="shared" si="34"/>
        <v>*</v>
      </c>
      <c r="BT339" s="225" t="str">
        <f t="shared" si="26"/>
        <v/>
      </c>
    </row>
    <row r="340" spans="1:72" hidden="1">
      <c r="A340" s="50" t="str">
        <f t="shared" si="31"/>
        <v/>
      </c>
      <c r="B340" s="171"/>
      <c r="C340" s="8" t="str">
        <f>IF(BS_CONTROLE[[#This Row],[DATA]]="","",WEEKNUM(BS_CONTROLE[[#This Row],[DATA]]))</f>
        <v/>
      </c>
      <c r="D340" s="51"/>
      <c r="E340" s="31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2"/>
        <v>Aderente</v>
      </c>
      <c r="BR340" s="18" t="str">
        <f t="shared" si="33"/>
        <v>*</v>
      </c>
      <c r="BS340" s="18" t="str">
        <f t="shared" si="34"/>
        <v>*</v>
      </c>
      <c r="BT340" s="225" t="str">
        <f t="shared" si="26"/>
        <v/>
      </c>
    </row>
    <row r="341" spans="1:72" hidden="1">
      <c r="A341" s="50" t="str">
        <f t="shared" si="31"/>
        <v/>
      </c>
      <c r="B341" s="171"/>
      <c r="C341" s="8" t="str">
        <f>IF(BS_CONTROLE[[#This Row],[DATA]]="","",WEEKNUM(BS_CONTROLE[[#This Row],[DATA]]))</f>
        <v/>
      </c>
      <c r="D341" s="51"/>
      <c r="E341" s="31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2"/>
        <v>Aderente</v>
      </c>
      <c r="BR341" s="18" t="str">
        <f t="shared" si="33"/>
        <v>*</v>
      </c>
      <c r="BS341" s="18" t="str">
        <f t="shared" si="34"/>
        <v>*</v>
      </c>
      <c r="BT341" s="225" t="str">
        <f t="shared" si="26"/>
        <v/>
      </c>
    </row>
    <row r="342" spans="1:72" hidden="1">
      <c r="A342" s="50" t="str">
        <f t="shared" si="31"/>
        <v/>
      </c>
      <c r="B342" s="171"/>
      <c r="C342" s="8" t="str">
        <f>IF(BS_CONTROLE[[#This Row],[DATA]]="","",WEEKNUM(BS_CONTROLE[[#This Row],[DATA]]))</f>
        <v/>
      </c>
      <c r="D342" s="51"/>
      <c r="E342" s="31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2"/>
        <v>Aderente</v>
      </c>
      <c r="BR342" s="18" t="str">
        <f t="shared" si="33"/>
        <v>*</v>
      </c>
      <c r="BS342" s="18" t="str">
        <f t="shared" si="34"/>
        <v>*</v>
      </c>
      <c r="BT342" s="225" t="str">
        <f t="shared" si="26"/>
        <v/>
      </c>
    </row>
    <row r="343" spans="1:72" hidden="1">
      <c r="A343" s="50" t="str">
        <f t="shared" si="31"/>
        <v/>
      </c>
      <c r="B343" s="171"/>
      <c r="C343" s="8" t="str">
        <f>IF(BS_CONTROLE[[#This Row],[DATA]]="","",WEEKNUM(BS_CONTROLE[[#This Row],[DATA]]))</f>
        <v/>
      </c>
      <c r="D343" s="51"/>
      <c r="E343" s="31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2"/>
        <v>Aderente</v>
      </c>
      <c r="BR343" s="18" t="str">
        <f t="shared" si="33"/>
        <v>*</v>
      </c>
      <c r="BS343" s="18" t="str">
        <f t="shared" si="34"/>
        <v>*</v>
      </c>
      <c r="BT343" s="225" t="str">
        <f t="shared" si="26"/>
        <v/>
      </c>
    </row>
    <row r="344" spans="1:72" hidden="1">
      <c r="A344" s="50" t="str">
        <f t="shared" si="31"/>
        <v/>
      </c>
      <c r="B344" s="171"/>
      <c r="C344" s="8" t="str">
        <f>IF(BS_CONTROLE[[#This Row],[DATA]]="","",WEEKNUM(BS_CONTROLE[[#This Row],[DATA]]))</f>
        <v/>
      </c>
      <c r="D344" s="51"/>
      <c r="E344" s="31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2"/>
        <v>Aderente</v>
      </c>
      <c r="BR344" s="18" t="str">
        <f t="shared" si="33"/>
        <v>*</v>
      </c>
      <c r="BS344" s="18" t="str">
        <f t="shared" si="34"/>
        <v>*</v>
      </c>
      <c r="BT344" s="225" t="str">
        <f t="shared" si="26"/>
        <v/>
      </c>
    </row>
    <row r="345" spans="1:72" hidden="1">
      <c r="A345" s="50" t="str">
        <f t="shared" si="31"/>
        <v/>
      </c>
      <c r="B345" s="171"/>
      <c r="C345" s="8" t="str">
        <f>IF(BS_CONTROLE[[#This Row],[DATA]]="","",WEEKNUM(BS_CONTROLE[[#This Row],[DATA]]))</f>
        <v/>
      </c>
      <c r="D345" s="51"/>
      <c r="E345" s="31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2"/>
        <v>Aderente</v>
      </c>
      <c r="BR345" s="18" t="str">
        <f t="shared" si="33"/>
        <v>*</v>
      </c>
      <c r="BS345" s="18" t="str">
        <f t="shared" si="34"/>
        <v>*</v>
      </c>
      <c r="BT345" s="225" t="str">
        <f t="shared" si="26"/>
        <v/>
      </c>
    </row>
    <row r="346" spans="1:72" hidden="1">
      <c r="A346" s="50" t="str">
        <f t="shared" si="31"/>
        <v/>
      </c>
      <c r="B346" s="171"/>
      <c r="C346" s="8" t="str">
        <f>IF(BS_CONTROLE[[#This Row],[DATA]]="","",WEEKNUM(BS_CONTROLE[[#This Row],[DATA]]))</f>
        <v/>
      </c>
      <c r="D346" s="51"/>
      <c r="E346" s="31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2"/>
        <v>Aderente</v>
      </c>
      <c r="BR346" s="18" t="str">
        <f t="shared" si="33"/>
        <v>*</v>
      </c>
      <c r="BS346" s="18" t="str">
        <f t="shared" si="34"/>
        <v>*</v>
      </c>
      <c r="BT346" s="225" t="str">
        <f t="shared" ref="BT346:BT409" si="35">IF(BN346="","",SUBSTITUTE(BM346," ","")&amp;SUBSTITUTE(BN346," ",""))</f>
        <v/>
      </c>
    </row>
    <row r="347" spans="1:72" hidden="1">
      <c r="A347" s="50" t="str">
        <f t="shared" si="31"/>
        <v/>
      </c>
      <c r="B347" s="171"/>
      <c r="C347" s="8" t="str">
        <f>IF(BS_CONTROLE[[#This Row],[DATA]]="","",WEEKNUM(BS_CONTROLE[[#This Row],[DATA]]))</f>
        <v/>
      </c>
      <c r="D347" s="51"/>
      <c r="E347" s="31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2"/>
        <v>Aderente</v>
      </c>
      <c r="BR347" s="18" t="str">
        <f t="shared" si="33"/>
        <v>*</v>
      </c>
      <c r="BS347" s="18" t="str">
        <f t="shared" si="34"/>
        <v>*</v>
      </c>
      <c r="BT347" s="225" t="str">
        <f t="shared" si="35"/>
        <v/>
      </c>
    </row>
    <row r="348" spans="1:72" hidden="1">
      <c r="A348" s="50" t="str">
        <f t="shared" si="31"/>
        <v/>
      </c>
      <c r="B348" s="171"/>
      <c r="C348" s="8" t="str">
        <f>IF(BS_CONTROLE[[#This Row],[DATA]]="","",WEEKNUM(BS_CONTROLE[[#This Row],[DATA]]))</f>
        <v/>
      </c>
      <c r="D348" s="51"/>
      <c r="E348" s="31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2"/>
        <v>Aderente</v>
      </c>
      <c r="BR348" s="18" t="str">
        <f t="shared" si="33"/>
        <v>*</v>
      </c>
      <c r="BS348" s="18" t="str">
        <f t="shared" si="34"/>
        <v>*</v>
      </c>
      <c r="BT348" s="225" t="str">
        <f t="shared" si="35"/>
        <v/>
      </c>
    </row>
    <row r="349" spans="1:72" hidden="1">
      <c r="A349" s="50" t="str">
        <f t="shared" si="31"/>
        <v/>
      </c>
      <c r="B349" s="171"/>
      <c r="C349" s="8" t="str">
        <f>IF(BS_CONTROLE[[#This Row],[DATA]]="","",WEEKNUM(BS_CONTROLE[[#This Row],[DATA]]))</f>
        <v/>
      </c>
      <c r="D349" s="51"/>
      <c r="E349" s="31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2"/>
        <v>Aderente</v>
      </c>
      <c r="BR349" s="18" t="str">
        <f t="shared" si="33"/>
        <v>*</v>
      </c>
      <c r="BS349" s="18" t="str">
        <f t="shared" si="34"/>
        <v>*</v>
      </c>
      <c r="BT349" s="225" t="str">
        <f t="shared" si="35"/>
        <v/>
      </c>
    </row>
    <row r="350" spans="1:72" hidden="1">
      <c r="A350" s="50" t="str">
        <f t="shared" si="31"/>
        <v/>
      </c>
      <c r="B350" s="171"/>
      <c r="C350" s="8" t="str">
        <f>IF(BS_CONTROLE[[#This Row],[DATA]]="","",WEEKNUM(BS_CONTROLE[[#This Row],[DATA]]))</f>
        <v/>
      </c>
      <c r="D350" s="51"/>
      <c r="E350" s="31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2"/>
        <v>Aderente</v>
      </c>
      <c r="BR350" s="18" t="str">
        <f t="shared" si="33"/>
        <v>*</v>
      </c>
      <c r="BS350" s="18" t="str">
        <f t="shared" si="34"/>
        <v>*</v>
      </c>
      <c r="BT350" s="225" t="str">
        <f t="shared" si="35"/>
        <v/>
      </c>
    </row>
    <row r="351" spans="1:72" hidden="1">
      <c r="A351" s="50" t="str">
        <f t="shared" si="31"/>
        <v/>
      </c>
      <c r="B351" s="171"/>
      <c r="C351" s="8" t="str">
        <f>IF(BS_CONTROLE[[#This Row],[DATA]]="","",WEEKNUM(BS_CONTROLE[[#This Row],[DATA]]))</f>
        <v/>
      </c>
      <c r="D351" s="51"/>
      <c r="E351" s="31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2"/>
        <v>Aderente</v>
      </c>
      <c r="BR351" s="18" t="str">
        <f t="shared" si="33"/>
        <v>*</v>
      </c>
      <c r="BS351" s="18" t="str">
        <f t="shared" si="34"/>
        <v>*</v>
      </c>
      <c r="BT351" s="225" t="str">
        <f t="shared" si="35"/>
        <v/>
      </c>
    </row>
    <row r="352" spans="1:72" hidden="1">
      <c r="A352" s="50" t="str">
        <f t="shared" si="31"/>
        <v/>
      </c>
      <c r="B352" s="171"/>
      <c r="C352" s="8" t="str">
        <f>IF(BS_CONTROLE[[#This Row],[DATA]]="","",WEEKNUM(BS_CONTROLE[[#This Row],[DATA]]))</f>
        <v/>
      </c>
      <c r="D352" s="51"/>
      <c r="E352" s="31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2"/>
        <v>Aderente</v>
      </c>
      <c r="BR352" s="18" t="str">
        <f t="shared" si="33"/>
        <v>*</v>
      </c>
      <c r="BS352" s="18" t="str">
        <f t="shared" si="34"/>
        <v>*</v>
      </c>
      <c r="BT352" s="225" t="str">
        <f t="shared" si="35"/>
        <v/>
      </c>
    </row>
    <row r="353" spans="1:72" hidden="1">
      <c r="A353" s="50" t="str">
        <f t="shared" si="31"/>
        <v/>
      </c>
      <c r="B353" s="171"/>
      <c r="C353" s="8" t="str">
        <f>IF(BS_CONTROLE[[#This Row],[DATA]]="","",WEEKNUM(BS_CONTROLE[[#This Row],[DATA]]))</f>
        <v/>
      </c>
      <c r="D353" s="51"/>
      <c r="E353" s="31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2"/>
        <v>Aderente</v>
      </c>
      <c r="BR353" s="18" t="str">
        <f t="shared" si="33"/>
        <v>*</v>
      </c>
      <c r="BS353" s="18" t="str">
        <f t="shared" si="34"/>
        <v>*</v>
      </c>
      <c r="BT353" s="225" t="str">
        <f t="shared" si="35"/>
        <v/>
      </c>
    </row>
    <row r="354" spans="1:72" hidden="1">
      <c r="A354" s="50" t="str">
        <f t="shared" si="31"/>
        <v/>
      </c>
      <c r="B354" s="171"/>
      <c r="C354" s="8" t="str">
        <f>IF(BS_CONTROLE[[#This Row],[DATA]]="","",WEEKNUM(BS_CONTROLE[[#This Row],[DATA]]))</f>
        <v/>
      </c>
      <c r="D354" s="51"/>
      <c r="E354" s="31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2"/>
        <v>Aderente</v>
      </c>
      <c r="BR354" s="18" t="str">
        <f t="shared" si="33"/>
        <v>*</v>
      </c>
      <c r="BS354" s="18" t="str">
        <f t="shared" si="34"/>
        <v>*</v>
      </c>
      <c r="BT354" s="225" t="str">
        <f t="shared" si="35"/>
        <v/>
      </c>
    </row>
    <row r="355" spans="1:72" hidden="1">
      <c r="A355" s="50" t="str">
        <f t="shared" si="31"/>
        <v/>
      </c>
      <c r="B355" s="171"/>
      <c r="C355" s="8" t="str">
        <f>IF(BS_CONTROLE[[#This Row],[DATA]]="","",WEEKNUM(BS_CONTROLE[[#This Row],[DATA]]))</f>
        <v/>
      </c>
      <c r="D355" s="51"/>
      <c r="E355" s="31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2"/>
        <v>Aderente</v>
      </c>
      <c r="BR355" s="18" t="str">
        <f t="shared" si="33"/>
        <v>*</v>
      </c>
      <c r="BS355" s="18" t="str">
        <f t="shared" si="34"/>
        <v>*</v>
      </c>
      <c r="BT355" s="225" t="str">
        <f t="shared" si="35"/>
        <v/>
      </c>
    </row>
    <row r="356" spans="1:72" hidden="1">
      <c r="A356" s="50" t="str">
        <f t="shared" si="31"/>
        <v/>
      </c>
      <c r="B356" s="171"/>
      <c r="C356" s="8" t="str">
        <f>IF(BS_CONTROLE[[#This Row],[DATA]]="","",WEEKNUM(BS_CONTROLE[[#This Row],[DATA]]))</f>
        <v/>
      </c>
      <c r="D356" s="51"/>
      <c r="E356" s="31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2"/>
        <v>Aderente</v>
      </c>
      <c r="BR356" s="18" t="str">
        <f t="shared" si="33"/>
        <v>*</v>
      </c>
      <c r="BS356" s="18" t="str">
        <f t="shared" si="34"/>
        <v>*</v>
      </c>
      <c r="BT356" s="225" t="str">
        <f t="shared" si="35"/>
        <v/>
      </c>
    </row>
    <row r="357" spans="1:72" hidden="1">
      <c r="A357" s="50" t="str">
        <f t="shared" si="31"/>
        <v/>
      </c>
      <c r="B357" s="171"/>
      <c r="C357" s="8" t="str">
        <f>IF(BS_CONTROLE[[#This Row],[DATA]]="","",WEEKNUM(BS_CONTROLE[[#This Row],[DATA]]))</f>
        <v/>
      </c>
      <c r="D357" s="51"/>
      <c r="E357" s="31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2"/>
        <v>Aderente</v>
      </c>
      <c r="BR357" s="18" t="str">
        <f t="shared" si="33"/>
        <v>*</v>
      </c>
      <c r="BS357" s="18" t="str">
        <f t="shared" si="34"/>
        <v>*</v>
      </c>
      <c r="BT357" s="225" t="str">
        <f t="shared" si="35"/>
        <v/>
      </c>
    </row>
    <row r="358" spans="1:72" hidden="1">
      <c r="A358" s="50" t="str">
        <f t="shared" si="31"/>
        <v/>
      </c>
      <c r="B358" s="171"/>
      <c r="C358" s="8" t="str">
        <f>IF(BS_CONTROLE[[#This Row],[DATA]]="","",WEEKNUM(BS_CONTROLE[[#This Row],[DATA]]))</f>
        <v/>
      </c>
      <c r="D358" s="51"/>
      <c r="E358" s="31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2"/>
        <v>Aderente</v>
      </c>
      <c r="BR358" s="18" t="str">
        <f t="shared" si="33"/>
        <v>*</v>
      </c>
      <c r="BS358" s="18" t="str">
        <f t="shared" si="34"/>
        <v>*</v>
      </c>
      <c r="BT358" s="225" t="str">
        <f t="shared" si="35"/>
        <v/>
      </c>
    </row>
    <row r="359" spans="1:72" hidden="1">
      <c r="A359" s="50" t="str">
        <f t="shared" si="31"/>
        <v/>
      </c>
      <c r="B359" s="171"/>
      <c r="C359" s="8" t="str">
        <f>IF(BS_CONTROLE[[#This Row],[DATA]]="","",WEEKNUM(BS_CONTROLE[[#This Row],[DATA]]))</f>
        <v/>
      </c>
      <c r="D359" s="51"/>
      <c r="E359" s="31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2"/>
        <v>Aderente</v>
      </c>
      <c r="BR359" s="18" t="str">
        <f t="shared" si="33"/>
        <v>*</v>
      </c>
      <c r="BS359" s="18" t="str">
        <f t="shared" si="34"/>
        <v>*</v>
      </c>
      <c r="BT359" s="225" t="str">
        <f t="shared" si="35"/>
        <v/>
      </c>
    </row>
    <row r="360" spans="1:72" hidden="1">
      <c r="A360" s="50" t="str">
        <f t="shared" si="31"/>
        <v/>
      </c>
      <c r="B360" s="171"/>
      <c r="C360" s="8" t="str">
        <f>IF(BS_CONTROLE[[#This Row],[DATA]]="","",WEEKNUM(BS_CONTROLE[[#This Row],[DATA]]))</f>
        <v/>
      </c>
      <c r="D360" s="51"/>
      <c r="E360" s="31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2"/>
        <v>Aderente</v>
      </c>
      <c r="BR360" s="18" t="str">
        <f t="shared" si="33"/>
        <v>*</v>
      </c>
      <c r="BS360" s="18" t="str">
        <f t="shared" si="34"/>
        <v>*</v>
      </c>
      <c r="BT360" s="225" t="str">
        <f t="shared" si="35"/>
        <v/>
      </c>
    </row>
    <row r="361" spans="1:72" hidden="1">
      <c r="A361" s="50" t="str">
        <f t="shared" si="31"/>
        <v/>
      </c>
      <c r="B361" s="171"/>
      <c r="C361" s="8" t="str">
        <f>IF(BS_CONTROLE[[#This Row],[DATA]]="","",WEEKNUM(BS_CONTROLE[[#This Row],[DATA]]))</f>
        <v/>
      </c>
      <c r="D361" s="51"/>
      <c r="E361" s="31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2"/>
        <v>Aderente</v>
      </c>
      <c r="BR361" s="18" t="str">
        <f t="shared" si="33"/>
        <v>*</v>
      </c>
      <c r="BS361" s="18" t="str">
        <f t="shared" si="34"/>
        <v>*</v>
      </c>
      <c r="BT361" s="225" t="str">
        <f t="shared" si="35"/>
        <v/>
      </c>
    </row>
    <row r="362" spans="1:72" hidden="1">
      <c r="A362" s="50" t="str">
        <f t="shared" si="31"/>
        <v/>
      </c>
      <c r="B362" s="171"/>
      <c r="C362" s="8" t="str">
        <f>IF(BS_CONTROLE[[#This Row],[DATA]]="","",WEEKNUM(BS_CONTROLE[[#This Row],[DATA]]))</f>
        <v/>
      </c>
      <c r="D362" s="51"/>
      <c r="E362" s="31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2"/>
        <v>Aderente</v>
      </c>
      <c r="BR362" s="18" t="str">
        <f t="shared" si="33"/>
        <v>*</v>
      </c>
      <c r="BS362" s="18" t="str">
        <f t="shared" si="34"/>
        <v>*</v>
      </c>
      <c r="BT362" s="225" t="str">
        <f t="shared" si="35"/>
        <v/>
      </c>
    </row>
    <row r="363" spans="1:72" hidden="1">
      <c r="A363" s="50" t="str">
        <f t="shared" si="31"/>
        <v/>
      </c>
      <c r="B363" s="171"/>
      <c r="C363" s="8" t="str">
        <f>IF(BS_CONTROLE[[#This Row],[DATA]]="","",WEEKNUM(BS_CONTROLE[[#This Row],[DATA]]))</f>
        <v/>
      </c>
      <c r="D363" s="51"/>
      <c r="E363" s="31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2"/>
        <v>Aderente</v>
      </c>
      <c r="BR363" s="18" t="str">
        <f t="shared" si="33"/>
        <v>*</v>
      </c>
      <c r="BS363" s="18" t="str">
        <f t="shared" si="34"/>
        <v>*</v>
      </c>
      <c r="BT363" s="225" t="str">
        <f t="shared" si="35"/>
        <v/>
      </c>
    </row>
    <row r="364" spans="1:72" hidden="1">
      <c r="A364" s="50" t="str">
        <f t="shared" si="31"/>
        <v/>
      </c>
      <c r="B364" s="171"/>
      <c r="C364" s="8" t="str">
        <f>IF(BS_CONTROLE[[#This Row],[DATA]]="","",WEEKNUM(BS_CONTROLE[[#This Row],[DATA]]))</f>
        <v/>
      </c>
      <c r="D364" s="51"/>
      <c r="E364" s="31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2"/>
        <v>Aderente</v>
      </c>
      <c r="BR364" s="18" t="str">
        <f t="shared" si="33"/>
        <v>*</v>
      </c>
      <c r="BS364" s="18" t="str">
        <f t="shared" si="34"/>
        <v>*</v>
      </c>
      <c r="BT364" s="225" t="str">
        <f t="shared" si="35"/>
        <v/>
      </c>
    </row>
    <row r="365" spans="1:72" hidden="1">
      <c r="A365" s="50" t="str">
        <f t="shared" ref="A365:A428" si="36">D365&amp;B365</f>
        <v/>
      </c>
      <c r="B365" s="171"/>
      <c r="C365" s="8" t="str">
        <f>IF(BS_CONTROLE[[#This Row],[DATA]]="","",WEEKNUM(BS_CONTROLE[[#This Row],[DATA]]))</f>
        <v/>
      </c>
      <c r="D365" s="51"/>
      <c r="E365" s="31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37">IF(AND(BR365&lt;1,BS365&lt;1),"Produção e Intervalo",IF(BR365&lt;1,"Intervalo",IF(BS365&lt;1,"Produção","Aderente")))</f>
        <v>Aderente</v>
      </c>
      <c r="BR365" s="18" t="str">
        <f t="shared" ref="BR365:BR428" si="38">IF(OR(B365="",F365=""),"*",AY365/P365)</f>
        <v>*</v>
      </c>
      <c r="BS365" s="18" t="str">
        <f t="shared" ref="BS365:BS428" si="39">IF(OR(B365="",F365=""),"*",BA365/Q365)</f>
        <v>*</v>
      </c>
      <c r="BT365" s="225" t="str">
        <f t="shared" si="35"/>
        <v/>
      </c>
    </row>
    <row r="366" spans="1:72" hidden="1">
      <c r="A366" s="50" t="str">
        <f t="shared" si="36"/>
        <v/>
      </c>
      <c r="B366" s="171"/>
      <c r="C366" s="8" t="str">
        <f>IF(BS_CONTROLE[[#This Row],[DATA]]="","",WEEKNUM(BS_CONTROLE[[#This Row],[DATA]]))</f>
        <v/>
      </c>
      <c r="D366" s="51"/>
      <c r="E366" s="31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37"/>
        <v>Aderente</v>
      </c>
      <c r="BR366" s="18" t="str">
        <f t="shared" si="38"/>
        <v>*</v>
      </c>
      <c r="BS366" s="18" t="str">
        <f t="shared" si="39"/>
        <v>*</v>
      </c>
      <c r="BT366" s="225" t="str">
        <f t="shared" si="35"/>
        <v/>
      </c>
    </row>
    <row r="367" spans="1:72" hidden="1">
      <c r="A367" s="50" t="str">
        <f t="shared" si="36"/>
        <v/>
      </c>
      <c r="B367" s="171"/>
      <c r="C367" s="8" t="str">
        <f>IF(BS_CONTROLE[[#This Row],[DATA]]="","",WEEKNUM(BS_CONTROLE[[#This Row],[DATA]]))</f>
        <v/>
      </c>
      <c r="D367" s="51"/>
      <c r="E367" s="31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7"/>
        <v>Aderente</v>
      </c>
      <c r="BR367" s="18" t="str">
        <f t="shared" si="38"/>
        <v>*</v>
      </c>
      <c r="BS367" s="18" t="str">
        <f t="shared" si="39"/>
        <v>*</v>
      </c>
      <c r="BT367" s="225" t="str">
        <f t="shared" si="35"/>
        <v/>
      </c>
    </row>
    <row r="368" spans="1:72" hidden="1">
      <c r="A368" s="50" t="str">
        <f t="shared" si="36"/>
        <v/>
      </c>
      <c r="B368" s="171"/>
      <c r="C368" s="8" t="str">
        <f>IF(BS_CONTROLE[[#This Row],[DATA]]="","",WEEKNUM(BS_CONTROLE[[#This Row],[DATA]]))</f>
        <v/>
      </c>
      <c r="D368" s="51"/>
      <c r="E368" s="31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7"/>
        <v>Aderente</v>
      </c>
      <c r="BR368" s="18" t="str">
        <f t="shared" si="38"/>
        <v>*</v>
      </c>
      <c r="BS368" s="18" t="str">
        <f t="shared" si="39"/>
        <v>*</v>
      </c>
      <c r="BT368" s="225" t="str">
        <f t="shared" si="35"/>
        <v/>
      </c>
    </row>
    <row r="369" spans="1:72" hidden="1">
      <c r="A369" s="50" t="str">
        <f t="shared" si="36"/>
        <v/>
      </c>
      <c r="B369" s="171"/>
      <c r="C369" s="8" t="str">
        <f>IF(BS_CONTROLE[[#This Row],[DATA]]="","",WEEKNUM(BS_CONTROLE[[#This Row],[DATA]]))</f>
        <v/>
      </c>
      <c r="D369" s="51"/>
      <c r="E369" s="31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7"/>
        <v>Aderente</v>
      </c>
      <c r="BR369" s="18" t="str">
        <f t="shared" si="38"/>
        <v>*</v>
      </c>
      <c r="BS369" s="18" t="str">
        <f t="shared" si="39"/>
        <v>*</v>
      </c>
      <c r="BT369" s="225" t="str">
        <f t="shared" si="35"/>
        <v/>
      </c>
    </row>
    <row r="370" spans="1:72" hidden="1">
      <c r="A370" s="50" t="str">
        <f t="shared" si="36"/>
        <v/>
      </c>
      <c r="B370" s="171"/>
      <c r="C370" s="8" t="str">
        <f>IF(BS_CONTROLE[[#This Row],[DATA]]="","",WEEKNUM(BS_CONTROLE[[#This Row],[DATA]]))</f>
        <v/>
      </c>
      <c r="D370" s="51"/>
      <c r="E370" s="31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7"/>
        <v>Aderente</v>
      </c>
      <c r="BR370" s="18" t="str">
        <f t="shared" si="38"/>
        <v>*</v>
      </c>
      <c r="BS370" s="18" t="str">
        <f t="shared" si="39"/>
        <v>*</v>
      </c>
      <c r="BT370" s="225" t="str">
        <f t="shared" si="35"/>
        <v/>
      </c>
    </row>
    <row r="371" spans="1:72" hidden="1">
      <c r="A371" s="50" t="str">
        <f t="shared" si="36"/>
        <v/>
      </c>
      <c r="B371" s="171"/>
      <c r="C371" s="8" t="str">
        <f>IF(BS_CONTROLE[[#This Row],[DATA]]="","",WEEKNUM(BS_CONTROLE[[#This Row],[DATA]]))</f>
        <v/>
      </c>
      <c r="D371" s="51"/>
      <c r="E371" s="31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7"/>
        <v>Aderente</v>
      </c>
      <c r="BR371" s="18" t="str">
        <f t="shared" si="38"/>
        <v>*</v>
      </c>
      <c r="BS371" s="18" t="str">
        <f t="shared" si="39"/>
        <v>*</v>
      </c>
      <c r="BT371" s="225" t="str">
        <f t="shared" si="35"/>
        <v/>
      </c>
    </row>
    <row r="372" spans="1:72" hidden="1">
      <c r="A372" s="50" t="str">
        <f t="shared" si="36"/>
        <v/>
      </c>
      <c r="B372" s="171"/>
      <c r="C372" s="8" t="str">
        <f>IF(BS_CONTROLE[[#This Row],[DATA]]="","",WEEKNUM(BS_CONTROLE[[#This Row],[DATA]]))</f>
        <v/>
      </c>
      <c r="D372" s="51"/>
      <c r="E372" s="31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7"/>
        <v>Aderente</v>
      </c>
      <c r="BR372" s="18" t="str">
        <f t="shared" si="38"/>
        <v>*</v>
      </c>
      <c r="BS372" s="18" t="str">
        <f t="shared" si="39"/>
        <v>*</v>
      </c>
      <c r="BT372" s="225" t="str">
        <f t="shared" si="35"/>
        <v/>
      </c>
    </row>
    <row r="373" spans="1:72" hidden="1">
      <c r="A373" s="50" t="str">
        <f t="shared" si="36"/>
        <v/>
      </c>
      <c r="B373" s="171"/>
      <c r="C373" s="8" t="str">
        <f>IF(BS_CONTROLE[[#This Row],[DATA]]="","",WEEKNUM(BS_CONTROLE[[#This Row],[DATA]]))</f>
        <v/>
      </c>
      <c r="D373" s="51"/>
      <c r="E373" s="31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7"/>
        <v>Aderente</v>
      </c>
      <c r="BR373" s="18" t="str">
        <f t="shared" si="38"/>
        <v>*</v>
      </c>
      <c r="BS373" s="18" t="str">
        <f t="shared" si="39"/>
        <v>*</v>
      </c>
      <c r="BT373" s="225" t="str">
        <f t="shared" si="35"/>
        <v/>
      </c>
    </row>
    <row r="374" spans="1:72" hidden="1">
      <c r="A374" s="50" t="str">
        <f t="shared" si="36"/>
        <v/>
      </c>
      <c r="B374" s="171"/>
      <c r="C374" s="8" t="str">
        <f>IF(BS_CONTROLE[[#This Row],[DATA]]="","",WEEKNUM(BS_CONTROLE[[#This Row],[DATA]]))</f>
        <v/>
      </c>
      <c r="D374" s="51"/>
      <c r="E374" s="31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7"/>
        <v>Aderente</v>
      </c>
      <c r="BR374" s="18" t="str">
        <f t="shared" si="38"/>
        <v>*</v>
      </c>
      <c r="BS374" s="18" t="str">
        <f t="shared" si="39"/>
        <v>*</v>
      </c>
      <c r="BT374" s="225" t="str">
        <f t="shared" si="35"/>
        <v/>
      </c>
    </row>
    <row r="375" spans="1:72" hidden="1">
      <c r="A375" s="50" t="str">
        <f t="shared" si="36"/>
        <v/>
      </c>
      <c r="B375" s="171"/>
      <c r="C375" s="8" t="str">
        <f>IF(BS_CONTROLE[[#This Row],[DATA]]="","",WEEKNUM(BS_CONTROLE[[#This Row],[DATA]]))</f>
        <v/>
      </c>
      <c r="D375" s="51"/>
      <c r="E375" s="31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7"/>
        <v>Aderente</v>
      </c>
      <c r="BR375" s="18" t="str">
        <f t="shared" si="38"/>
        <v>*</v>
      </c>
      <c r="BS375" s="18" t="str">
        <f t="shared" si="39"/>
        <v>*</v>
      </c>
      <c r="BT375" s="225" t="str">
        <f t="shared" si="35"/>
        <v/>
      </c>
    </row>
    <row r="376" spans="1:72" hidden="1">
      <c r="A376" s="50" t="str">
        <f t="shared" si="36"/>
        <v/>
      </c>
      <c r="B376" s="171"/>
      <c r="C376" s="8" t="str">
        <f>IF(BS_CONTROLE[[#This Row],[DATA]]="","",WEEKNUM(BS_CONTROLE[[#This Row],[DATA]]))</f>
        <v/>
      </c>
      <c r="D376" s="51"/>
      <c r="E376" s="31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7"/>
        <v>Aderente</v>
      </c>
      <c r="BR376" s="18" t="str">
        <f t="shared" si="38"/>
        <v>*</v>
      </c>
      <c r="BS376" s="18" t="str">
        <f t="shared" si="39"/>
        <v>*</v>
      </c>
      <c r="BT376" s="225" t="str">
        <f t="shared" si="35"/>
        <v/>
      </c>
    </row>
    <row r="377" spans="1:72" hidden="1">
      <c r="A377" s="50" t="str">
        <f t="shared" si="36"/>
        <v/>
      </c>
      <c r="B377" s="171"/>
      <c r="C377" s="8" t="str">
        <f>IF(BS_CONTROLE[[#This Row],[DATA]]="","",WEEKNUM(BS_CONTROLE[[#This Row],[DATA]]))</f>
        <v/>
      </c>
      <c r="D377" s="51"/>
      <c r="E377" s="31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7"/>
        <v>Aderente</v>
      </c>
      <c r="BR377" s="18" t="str">
        <f t="shared" si="38"/>
        <v>*</v>
      </c>
      <c r="BS377" s="18" t="str">
        <f t="shared" si="39"/>
        <v>*</v>
      </c>
      <c r="BT377" s="225" t="str">
        <f t="shared" si="35"/>
        <v/>
      </c>
    </row>
    <row r="378" spans="1:72" hidden="1">
      <c r="A378" s="50" t="str">
        <f t="shared" si="36"/>
        <v/>
      </c>
      <c r="B378" s="171"/>
      <c r="C378" s="8" t="str">
        <f>IF(BS_CONTROLE[[#This Row],[DATA]]="","",WEEKNUM(BS_CONTROLE[[#This Row],[DATA]]))</f>
        <v/>
      </c>
      <c r="D378" s="51"/>
      <c r="E378" s="31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7"/>
        <v>Aderente</v>
      </c>
      <c r="BR378" s="18" t="str">
        <f t="shared" si="38"/>
        <v>*</v>
      </c>
      <c r="BS378" s="18" t="str">
        <f t="shared" si="39"/>
        <v>*</v>
      </c>
      <c r="BT378" s="225" t="str">
        <f t="shared" si="35"/>
        <v/>
      </c>
    </row>
    <row r="379" spans="1:72" hidden="1">
      <c r="A379" s="50" t="str">
        <f t="shared" si="36"/>
        <v/>
      </c>
      <c r="B379" s="171"/>
      <c r="C379" s="8" t="str">
        <f>IF(BS_CONTROLE[[#This Row],[DATA]]="","",WEEKNUM(BS_CONTROLE[[#This Row],[DATA]]))</f>
        <v/>
      </c>
      <c r="D379" s="51"/>
      <c r="E379" s="31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7"/>
        <v>Aderente</v>
      </c>
      <c r="BR379" s="18" t="str">
        <f t="shared" si="38"/>
        <v>*</v>
      </c>
      <c r="BS379" s="18" t="str">
        <f t="shared" si="39"/>
        <v>*</v>
      </c>
      <c r="BT379" s="225" t="str">
        <f t="shared" si="35"/>
        <v/>
      </c>
    </row>
    <row r="380" spans="1:72" hidden="1">
      <c r="A380" s="50" t="str">
        <f t="shared" si="36"/>
        <v/>
      </c>
      <c r="B380" s="171"/>
      <c r="C380" s="8" t="str">
        <f>IF(BS_CONTROLE[[#This Row],[DATA]]="","",WEEKNUM(BS_CONTROLE[[#This Row],[DATA]]))</f>
        <v/>
      </c>
      <c r="D380" s="51"/>
      <c r="E380" s="31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7"/>
        <v>Aderente</v>
      </c>
      <c r="BR380" s="18" t="str">
        <f t="shared" si="38"/>
        <v>*</v>
      </c>
      <c r="BS380" s="18" t="str">
        <f t="shared" si="39"/>
        <v>*</v>
      </c>
      <c r="BT380" s="225" t="str">
        <f t="shared" si="35"/>
        <v/>
      </c>
    </row>
    <row r="381" spans="1:72" hidden="1">
      <c r="A381" s="50" t="str">
        <f t="shared" si="36"/>
        <v/>
      </c>
      <c r="B381" s="171"/>
      <c r="C381" s="8" t="str">
        <f>IF(BS_CONTROLE[[#This Row],[DATA]]="","",WEEKNUM(BS_CONTROLE[[#This Row],[DATA]]))</f>
        <v/>
      </c>
      <c r="D381" s="51"/>
      <c r="E381" s="31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7"/>
        <v>Aderente</v>
      </c>
      <c r="BR381" s="18" t="str">
        <f t="shared" si="38"/>
        <v>*</v>
      </c>
      <c r="BS381" s="18" t="str">
        <f t="shared" si="39"/>
        <v>*</v>
      </c>
      <c r="BT381" s="225" t="str">
        <f t="shared" si="35"/>
        <v/>
      </c>
    </row>
    <row r="382" spans="1:72" hidden="1">
      <c r="A382" s="50" t="str">
        <f t="shared" si="36"/>
        <v/>
      </c>
      <c r="B382" s="171"/>
      <c r="C382" s="8" t="str">
        <f>IF(BS_CONTROLE[[#This Row],[DATA]]="","",WEEKNUM(BS_CONTROLE[[#This Row],[DATA]]))</f>
        <v/>
      </c>
      <c r="D382" s="51"/>
      <c r="E382" s="31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7"/>
        <v>Aderente</v>
      </c>
      <c r="BR382" s="18" t="str">
        <f t="shared" si="38"/>
        <v>*</v>
      </c>
      <c r="BS382" s="18" t="str">
        <f t="shared" si="39"/>
        <v>*</v>
      </c>
      <c r="BT382" s="225" t="str">
        <f t="shared" si="35"/>
        <v/>
      </c>
    </row>
    <row r="383" spans="1:72" hidden="1">
      <c r="A383" s="50" t="str">
        <f t="shared" si="36"/>
        <v/>
      </c>
      <c r="B383" s="171"/>
      <c r="C383" s="8" t="str">
        <f>IF(BS_CONTROLE[[#This Row],[DATA]]="","",WEEKNUM(BS_CONTROLE[[#This Row],[DATA]]))</f>
        <v/>
      </c>
      <c r="D383" s="51"/>
      <c r="E383" s="31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7"/>
        <v>Aderente</v>
      </c>
      <c r="BR383" s="18" t="str">
        <f t="shared" si="38"/>
        <v>*</v>
      </c>
      <c r="BS383" s="18" t="str">
        <f t="shared" si="39"/>
        <v>*</v>
      </c>
      <c r="BT383" s="225" t="str">
        <f t="shared" si="35"/>
        <v/>
      </c>
    </row>
    <row r="384" spans="1:72" hidden="1">
      <c r="A384" s="50" t="str">
        <f t="shared" si="36"/>
        <v/>
      </c>
      <c r="B384" s="171"/>
      <c r="C384" s="8" t="str">
        <f>IF(BS_CONTROLE[[#This Row],[DATA]]="","",WEEKNUM(BS_CONTROLE[[#This Row],[DATA]]))</f>
        <v/>
      </c>
      <c r="D384" s="51"/>
      <c r="E384" s="31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7"/>
        <v>Aderente</v>
      </c>
      <c r="BR384" s="18" t="str">
        <f t="shared" si="38"/>
        <v>*</v>
      </c>
      <c r="BS384" s="18" t="str">
        <f t="shared" si="39"/>
        <v>*</v>
      </c>
      <c r="BT384" s="225" t="str">
        <f t="shared" si="35"/>
        <v/>
      </c>
    </row>
    <row r="385" spans="1:72" hidden="1">
      <c r="A385" s="50" t="str">
        <f t="shared" si="36"/>
        <v/>
      </c>
      <c r="B385" s="171"/>
      <c r="C385" s="8" t="str">
        <f>IF(BS_CONTROLE[[#This Row],[DATA]]="","",WEEKNUM(BS_CONTROLE[[#This Row],[DATA]]))</f>
        <v/>
      </c>
      <c r="D385" s="51"/>
      <c r="E385" s="31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7"/>
        <v>Aderente</v>
      </c>
      <c r="BR385" s="18" t="str">
        <f t="shared" si="38"/>
        <v>*</v>
      </c>
      <c r="BS385" s="18" t="str">
        <f t="shared" si="39"/>
        <v>*</v>
      </c>
      <c r="BT385" s="225" t="str">
        <f t="shared" si="35"/>
        <v/>
      </c>
    </row>
    <row r="386" spans="1:72" hidden="1">
      <c r="A386" s="50" t="str">
        <f t="shared" si="36"/>
        <v/>
      </c>
      <c r="B386" s="171"/>
      <c r="C386" s="8" t="str">
        <f>IF(BS_CONTROLE[[#This Row],[DATA]]="","",WEEKNUM(BS_CONTROLE[[#This Row],[DATA]]))</f>
        <v/>
      </c>
      <c r="D386" s="51"/>
      <c r="E386" s="31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7"/>
        <v>Aderente</v>
      </c>
      <c r="BR386" s="18" t="str">
        <f t="shared" si="38"/>
        <v>*</v>
      </c>
      <c r="BS386" s="18" t="str">
        <f t="shared" si="39"/>
        <v>*</v>
      </c>
      <c r="BT386" s="225" t="str">
        <f t="shared" si="35"/>
        <v/>
      </c>
    </row>
    <row r="387" spans="1:72" hidden="1">
      <c r="A387" s="50" t="str">
        <f t="shared" si="36"/>
        <v/>
      </c>
      <c r="B387" s="171"/>
      <c r="C387" s="8" t="str">
        <f>IF(BS_CONTROLE[[#This Row],[DATA]]="","",WEEKNUM(BS_CONTROLE[[#This Row],[DATA]]))</f>
        <v/>
      </c>
      <c r="D387" s="51"/>
      <c r="E387" s="31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7"/>
        <v>Aderente</v>
      </c>
      <c r="BR387" s="18" t="str">
        <f t="shared" si="38"/>
        <v>*</v>
      </c>
      <c r="BS387" s="18" t="str">
        <f t="shared" si="39"/>
        <v>*</v>
      </c>
      <c r="BT387" s="225" t="str">
        <f t="shared" si="35"/>
        <v/>
      </c>
    </row>
    <row r="388" spans="1:72" hidden="1">
      <c r="A388" s="50" t="str">
        <f t="shared" si="36"/>
        <v/>
      </c>
      <c r="B388" s="171"/>
      <c r="C388" s="8" t="str">
        <f>IF(BS_CONTROLE[[#This Row],[DATA]]="","",WEEKNUM(BS_CONTROLE[[#This Row],[DATA]]))</f>
        <v/>
      </c>
      <c r="D388" s="51"/>
      <c r="E388" s="31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7"/>
        <v>Aderente</v>
      </c>
      <c r="BR388" s="18" t="str">
        <f t="shared" si="38"/>
        <v>*</v>
      </c>
      <c r="BS388" s="18" t="str">
        <f t="shared" si="39"/>
        <v>*</v>
      </c>
      <c r="BT388" s="225" t="str">
        <f t="shared" si="35"/>
        <v/>
      </c>
    </row>
    <row r="389" spans="1:72" hidden="1">
      <c r="A389" s="50" t="str">
        <f t="shared" si="36"/>
        <v/>
      </c>
      <c r="B389" s="171"/>
      <c r="C389" s="8" t="str">
        <f>IF(BS_CONTROLE[[#This Row],[DATA]]="","",WEEKNUM(BS_CONTROLE[[#This Row],[DATA]]))</f>
        <v/>
      </c>
      <c r="D389" s="51"/>
      <c r="E389" s="31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7"/>
        <v>Aderente</v>
      </c>
      <c r="BR389" s="18" t="str">
        <f t="shared" si="38"/>
        <v>*</v>
      </c>
      <c r="BS389" s="18" t="str">
        <f t="shared" si="39"/>
        <v>*</v>
      </c>
      <c r="BT389" s="225" t="str">
        <f t="shared" si="35"/>
        <v/>
      </c>
    </row>
    <row r="390" spans="1:72" hidden="1">
      <c r="A390" s="50" t="str">
        <f t="shared" si="36"/>
        <v/>
      </c>
      <c r="B390" s="171"/>
      <c r="C390" s="8" t="str">
        <f>IF(BS_CONTROLE[[#This Row],[DATA]]="","",WEEKNUM(BS_CONTROLE[[#This Row],[DATA]]))</f>
        <v/>
      </c>
      <c r="D390" s="51"/>
      <c r="E390" s="31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7"/>
        <v>Aderente</v>
      </c>
      <c r="BR390" s="18" t="str">
        <f t="shared" si="38"/>
        <v>*</v>
      </c>
      <c r="BS390" s="18" t="str">
        <f t="shared" si="39"/>
        <v>*</v>
      </c>
      <c r="BT390" s="225" t="str">
        <f t="shared" si="35"/>
        <v/>
      </c>
    </row>
    <row r="391" spans="1:72" ht="29.25" hidden="1" customHeight="1">
      <c r="A391" s="50" t="str">
        <f t="shared" si="36"/>
        <v/>
      </c>
      <c r="B391" s="171"/>
      <c r="C391" s="8" t="str">
        <f>IF(BS_CONTROLE[[#This Row],[DATA]]="","",WEEKNUM(BS_CONTROLE[[#This Row],[DATA]]))</f>
        <v/>
      </c>
      <c r="D391" s="51"/>
      <c r="E391" s="31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7"/>
        <v>Aderente</v>
      </c>
      <c r="BR391" s="18" t="str">
        <f t="shared" si="38"/>
        <v>*</v>
      </c>
      <c r="BS391" s="18" t="str">
        <f t="shared" si="39"/>
        <v>*</v>
      </c>
      <c r="BT391" s="225" t="str">
        <f t="shared" si="35"/>
        <v/>
      </c>
    </row>
    <row r="392" spans="1:72" hidden="1">
      <c r="A392" s="50" t="str">
        <f t="shared" si="36"/>
        <v/>
      </c>
      <c r="B392" s="171"/>
      <c r="C392" s="8" t="str">
        <f>IF(BS_CONTROLE[[#This Row],[DATA]]="","",WEEKNUM(BS_CONTROLE[[#This Row],[DATA]]))</f>
        <v/>
      </c>
      <c r="D392" s="51"/>
      <c r="E392" s="31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7"/>
        <v>Aderente</v>
      </c>
      <c r="BR392" s="18" t="str">
        <f t="shared" si="38"/>
        <v>*</v>
      </c>
      <c r="BS392" s="18" t="str">
        <f t="shared" si="39"/>
        <v>*</v>
      </c>
      <c r="BT392" s="225" t="str">
        <f t="shared" si="35"/>
        <v/>
      </c>
    </row>
    <row r="393" spans="1:72" hidden="1">
      <c r="A393" s="50" t="str">
        <f t="shared" si="36"/>
        <v/>
      </c>
      <c r="B393" s="171"/>
      <c r="C393" s="8" t="str">
        <f>IF(BS_CONTROLE[[#This Row],[DATA]]="","",WEEKNUM(BS_CONTROLE[[#This Row],[DATA]]))</f>
        <v/>
      </c>
      <c r="D393" s="51"/>
      <c r="E393" s="31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7"/>
        <v>Aderente</v>
      </c>
      <c r="BR393" s="18" t="str">
        <f t="shared" si="38"/>
        <v>*</v>
      </c>
      <c r="BS393" s="18" t="str">
        <f t="shared" si="39"/>
        <v>*</v>
      </c>
      <c r="BT393" s="225" t="str">
        <f t="shared" si="35"/>
        <v/>
      </c>
    </row>
    <row r="394" spans="1:72" hidden="1">
      <c r="A394" s="50" t="str">
        <f t="shared" si="36"/>
        <v/>
      </c>
      <c r="B394" s="171"/>
      <c r="C394" s="8" t="str">
        <f>IF(BS_CONTROLE[[#This Row],[DATA]]="","",WEEKNUM(BS_CONTROLE[[#This Row],[DATA]]))</f>
        <v/>
      </c>
      <c r="D394" s="51"/>
      <c r="E394" s="31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7"/>
        <v>Aderente</v>
      </c>
      <c r="BR394" s="18" t="str">
        <f t="shared" si="38"/>
        <v>*</v>
      </c>
      <c r="BS394" s="18" t="str">
        <f t="shared" si="39"/>
        <v>*</v>
      </c>
      <c r="BT394" s="225" t="str">
        <f t="shared" si="35"/>
        <v/>
      </c>
    </row>
    <row r="395" spans="1:72" hidden="1">
      <c r="A395" s="50" t="str">
        <f t="shared" si="36"/>
        <v/>
      </c>
      <c r="B395" s="171"/>
      <c r="C395" s="8" t="str">
        <f>IF(BS_CONTROLE[[#This Row],[DATA]]="","",WEEKNUM(BS_CONTROLE[[#This Row],[DATA]]))</f>
        <v/>
      </c>
      <c r="D395" s="51"/>
      <c r="E395" s="31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7"/>
        <v>Aderente</v>
      </c>
      <c r="BR395" s="18" t="str">
        <f t="shared" si="38"/>
        <v>*</v>
      </c>
      <c r="BS395" s="18" t="str">
        <f t="shared" si="39"/>
        <v>*</v>
      </c>
      <c r="BT395" s="225" t="str">
        <f t="shared" si="35"/>
        <v/>
      </c>
    </row>
    <row r="396" spans="1:72" hidden="1">
      <c r="A396" s="50" t="str">
        <f t="shared" si="36"/>
        <v/>
      </c>
      <c r="B396" s="171"/>
      <c r="C396" s="8" t="str">
        <f>IF(BS_CONTROLE[[#This Row],[DATA]]="","",WEEKNUM(BS_CONTROLE[[#This Row],[DATA]]))</f>
        <v/>
      </c>
      <c r="D396" s="51"/>
      <c r="E396" s="31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7"/>
        <v>Aderente</v>
      </c>
      <c r="BR396" s="18" t="str">
        <f t="shared" si="38"/>
        <v>*</v>
      </c>
      <c r="BS396" s="18" t="str">
        <f t="shared" si="39"/>
        <v>*</v>
      </c>
      <c r="BT396" s="225" t="str">
        <f t="shared" si="35"/>
        <v/>
      </c>
    </row>
    <row r="397" spans="1:72" hidden="1">
      <c r="A397" s="50" t="str">
        <f t="shared" si="36"/>
        <v/>
      </c>
      <c r="B397" s="171"/>
      <c r="C397" s="8" t="str">
        <f>IF(BS_CONTROLE[[#This Row],[DATA]]="","",WEEKNUM(BS_CONTROLE[[#This Row],[DATA]]))</f>
        <v/>
      </c>
      <c r="D397" s="51"/>
      <c r="E397" s="31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7"/>
        <v>Aderente</v>
      </c>
      <c r="BR397" s="18" t="str">
        <f t="shared" si="38"/>
        <v>*</v>
      </c>
      <c r="BS397" s="18" t="str">
        <f t="shared" si="39"/>
        <v>*</v>
      </c>
      <c r="BT397" s="225" t="str">
        <f t="shared" si="35"/>
        <v/>
      </c>
    </row>
    <row r="398" spans="1:72" hidden="1">
      <c r="A398" s="50" t="str">
        <f t="shared" si="36"/>
        <v/>
      </c>
      <c r="B398" s="171"/>
      <c r="C398" s="8" t="str">
        <f>IF(BS_CONTROLE[[#This Row],[DATA]]="","",WEEKNUM(BS_CONTROLE[[#This Row],[DATA]]))</f>
        <v/>
      </c>
      <c r="D398" s="51"/>
      <c r="E398" s="31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7"/>
        <v>Aderente</v>
      </c>
      <c r="BR398" s="18" t="str">
        <f t="shared" si="38"/>
        <v>*</v>
      </c>
      <c r="BS398" s="18" t="str">
        <f t="shared" si="39"/>
        <v>*</v>
      </c>
      <c r="BT398" s="225" t="str">
        <f t="shared" si="35"/>
        <v/>
      </c>
    </row>
    <row r="399" spans="1:72" hidden="1">
      <c r="A399" s="50" t="str">
        <f t="shared" si="36"/>
        <v/>
      </c>
      <c r="B399" s="171"/>
      <c r="C399" s="8" t="str">
        <f>IF(BS_CONTROLE[[#This Row],[DATA]]="","",WEEKNUM(BS_CONTROLE[[#This Row],[DATA]]))</f>
        <v/>
      </c>
      <c r="D399" s="51"/>
      <c r="E399" s="31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7"/>
        <v>Aderente</v>
      </c>
      <c r="BR399" s="18" t="str">
        <f t="shared" si="38"/>
        <v>*</v>
      </c>
      <c r="BS399" s="18" t="str">
        <f t="shared" si="39"/>
        <v>*</v>
      </c>
      <c r="BT399" s="225" t="str">
        <f t="shared" si="35"/>
        <v/>
      </c>
    </row>
    <row r="400" spans="1:72" hidden="1">
      <c r="A400" s="50" t="str">
        <f t="shared" si="36"/>
        <v/>
      </c>
      <c r="B400" s="171"/>
      <c r="C400" s="8" t="str">
        <f>IF(BS_CONTROLE[[#This Row],[DATA]]="","",WEEKNUM(BS_CONTROLE[[#This Row],[DATA]]))</f>
        <v/>
      </c>
      <c r="D400" s="51"/>
      <c r="E400" s="31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7"/>
        <v>Aderente</v>
      </c>
      <c r="BR400" s="18" t="str">
        <f t="shared" si="38"/>
        <v>*</v>
      </c>
      <c r="BS400" s="18" t="str">
        <f t="shared" si="39"/>
        <v>*</v>
      </c>
      <c r="BT400" s="225" t="str">
        <f t="shared" si="35"/>
        <v/>
      </c>
    </row>
    <row r="401" spans="1:72" hidden="1">
      <c r="A401" s="50" t="str">
        <f t="shared" si="36"/>
        <v/>
      </c>
      <c r="B401" s="171"/>
      <c r="C401" s="8" t="str">
        <f>IF(BS_CONTROLE[[#This Row],[DATA]]="","",WEEKNUM(BS_CONTROLE[[#This Row],[DATA]]))</f>
        <v/>
      </c>
      <c r="D401" s="51"/>
      <c r="E401" s="314"/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/>
      <c r="M401" s="204"/>
      <c r="N401" s="204"/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7"/>
        <v>Aderente</v>
      </c>
      <c r="BR401" s="18" t="str">
        <f t="shared" si="38"/>
        <v>*</v>
      </c>
      <c r="BS401" s="18" t="str">
        <f t="shared" si="39"/>
        <v>*</v>
      </c>
      <c r="BT401" s="225" t="str">
        <f t="shared" si="35"/>
        <v/>
      </c>
    </row>
    <row r="402" spans="1:72" hidden="1">
      <c r="A402" s="50" t="str">
        <f t="shared" si="36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204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7"/>
        <v>Aderente</v>
      </c>
      <c r="BR402" s="18" t="str">
        <f t="shared" si="38"/>
        <v>*</v>
      </c>
      <c r="BS402" s="18" t="str">
        <f t="shared" si="39"/>
        <v>*</v>
      </c>
      <c r="BT402" s="225" t="str">
        <f t="shared" si="35"/>
        <v/>
      </c>
    </row>
    <row r="403" spans="1:72" hidden="1">
      <c r="A403" s="50" t="str">
        <f t="shared" si="36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7"/>
        <v>Aderente</v>
      </c>
      <c r="BR403" s="18" t="str">
        <f t="shared" si="38"/>
        <v>*</v>
      </c>
      <c r="BS403" s="18" t="str">
        <f t="shared" si="39"/>
        <v>*</v>
      </c>
      <c r="BT403" s="225" t="str">
        <f t="shared" si="35"/>
        <v/>
      </c>
    </row>
    <row r="404" spans="1:72" hidden="1">
      <c r="A404" s="50" t="str">
        <f t="shared" si="36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/>
      <c r="M404" s="217"/>
      <c r="N404" s="217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7"/>
        <v>Aderente</v>
      </c>
      <c r="BR404" s="18" t="str">
        <f t="shared" si="38"/>
        <v>*</v>
      </c>
      <c r="BS404" s="18" t="str">
        <f t="shared" si="39"/>
        <v>*</v>
      </c>
      <c r="BT404" s="225" t="str">
        <f t="shared" si="35"/>
        <v/>
      </c>
    </row>
    <row r="405" spans="1:72" hidden="1">
      <c r="A405" s="50" t="str">
        <f t="shared" si="36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217"/>
      <c r="M405" s="204"/>
      <c r="N405" s="204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7"/>
        <v>Aderente</v>
      </c>
      <c r="BR405" s="18" t="str">
        <f t="shared" si="38"/>
        <v>*</v>
      </c>
      <c r="BS405" s="18" t="str">
        <f t="shared" si="39"/>
        <v>*</v>
      </c>
      <c r="BT405" s="225" t="str">
        <f t="shared" si="35"/>
        <v/>
      </c>
    </row>
    <row r="406" spans="1:72" hidden="1">
      <c r="A406" s="50" t="str">
        <f t="shared" si="36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204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7"/>
        <v>Aderente</v>
      </c>
      <c r="BR406" s="18" t="str">
        <f t="shared" si="38"/>
        <v>*</v>
      </c>
      <c r="BS406" s="18" t="str">
        <f t="shared" si="39"/>
        <v>*</v>
      </c>
      <c r="BT406" s="225" t="str">
        <f t="shared" si="35"/>
        <v/>
      </c>
    </row>
    <row r="407" spans="1:72" hidden="1">
      <c r="A407" s="50" t="str">
        <f t="shared" si="36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/>
      <c r="M407" s="217"/>
      <c r="N407" s="217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7"/>
        <v>Aderente</v>
      </c>
      <c r="BR407" s="18" t="str">
        <f t="shared" si="38"/>
        <v>*</v>
      </c>
      <c r="BS407" s="18" t="str">
        <f t="shared" si="39"/>
        <v>*</v>
      </c>
      <c r="BT407" s="225" t="str">
        <f t="shared" si="35"/>
        <v/>
      </c>
    </row>
    <row r="408" spans="1:72" hidden="1">
      <c r="A408" s="50" t="str">
        <f t="shared" si="36"/>
        <v/>
      </c>
      <c r="B408" s="171"/>
      <c r="C408" s="8" t="str">
        <f>IF(BS_CONTROLE[[#This Row],[DATA]]="","",WEEKNUM(BS_CONTROLE[[#This Row],[DATA]]))</f>
        <v/>
      </c>
      <c r="D408" s="51"/>
      <c r="E408" s="31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7"/>
        <v>Aderente</v>
      </c>
      <c r="BR408" s="18" t="str">
        <f t="shared" si="38"/>
        <v>*</v>
      </c>
      <c r="BS408" s="18" t="str">
        <f t="shared" si="39"/>
        <v>*</v>
      </c>
      <c r="BT408" s="225" t="str">
        <f t="shared" si="35"/>
        <v/>
      </c>
    </row>
    <row r="409" spans="1:72" hidden="1">
      <c r="A409" s="50" t="str">
        <f t="shared" si="36"/>
        <v/>
      </c>
      <c r="B409" s="171"/>
      <c r="C409" s="8" t="str">
        <f>IF(BS_CONTROLE[[#This Row],[DATA]]="","",WEEKNUM(BS_CONTROLE[[#This Row],[DATA]]))</f>
        <v/>
      </c>
      <c r="D409" s="51"/>
      <c r="E409" s="31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7"/>
        <v>Aderente</v>
      </c>
      <c r="BR409" s="18" t="str">
        <f t="shared" si="38"/>
        <v>*</v>
      </c>
      <c r="BS409" s="18" t="str">
        <f t="shared" si="39"/>
        <v>*</v>
      </c>
      <c r="BT409" s="225" t="str">
        <f t="shared" si="35"/>
        <v/>
      </c>
    </row>
    <row r="410" spans="1:72" hidden="1">
      <c r="A410" s="50" t="str">
        <f t="shared" si="36"/>
        <v/>
      </c>
      <c r="B410" s="171"/>
      <c r="C410" s="8" t="str">
        <f>IF(BS_CONTROLE[[#This Row],[DATA]]="","",WEEKNUM(BS_CONTROLE[[#This Row],[DATA]]))</f>
        <v/>
      </c>
      <c r="D410" s="51"/>
      <c r="E410" s="31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7"/>
        <v>Aderente</v>
      </c>
      <c r="BR410" s="18" t="str">
        <f t="shared" si="38"/>
        <v>*</v>
      </c>
      <c r="BS410" s="18" t="str">
        <f t="shared" si="39"/>
        <v>*</v>
      </c>
      <c r="BT410" s="225" t="str">
        <f t="shared" ref="BT410:BT433" si="40">IF(BN410="","",SUBSTITUTE(BM410," ","")&amp;SUBSTITUTE(BN410," ",""))</f>
        <v/>
      </c>
    </row>
    <row r="411" spans="1:72" hidden="1">
      <c r="A411" s="50" t="str">
        <f t="shared" si="36"/>
        <v/>
      </c>
      <c r="B411" s="171"/>
      <c r="C411" s="8" t="str">
        <f>IF(BS_CONTROLE[[#This Row],[DATA]]="","",WEEKNUM(BS_CONTROLE[[#This Row],[DATA]]))</f>
        <v/>
      </c>
      <c r="D411" s="51"/>
      <c r="E411" s="31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7"/>
        <v>Aderente</v>
      </c>
      <c r="BR411" s="18" t="str">
        <f t="shared" si="38"/>
        <v>*</v>
      </c>
      <c r="BS411" s="18" t="str">
        <f t="shared" si="39"/>
        <v>*</v>
      </c>
      <c r="BT411" s="225" t="str">
        <f t="shared" si="40"/>
        <v/>
      </c>
    </row>
    <row r="412" spans="1:72" hidden="1">
      <c r="A412" s="50" t="str">
        <f t="shared" si="36"/>
        <v/>
      </c>
      <c r="B412" s="171"/>
      <c r="C412" s="8" t="str">
        <f>IF(BS_CONTROLE[[#This Row],[DATA]]="","",WEEKNUM(BS_CONTROLE[[#This Row],[DATA]]))</f>
        <v/>
      </c>
      <c r="D412" s="51"/>
      <c r="E412" s="31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7"/>
        <v>Aderente</v>
      </c>
      <c r="BR412" s="18" t="str">
        <f t="shared" si="38"/>
        <v>*</v>
      </c>
      <c r="BS412" s="18" t="str">
        <f t="shared" si="39"/>
        <v>*</v>
      </c>
      <c r="BT412" s="225" t="str">
        <f t="shared" si="40"/>
        <v/>
      </c>
    </row>
    <row r="413" spans="1:72" hidden="1">
      <c r="A413" s="50" t="str">
        <f t="shared" si="36"/>
        <v/>
      </c>
      <c r="B413" s="171"/>
      <c r="C413" s="8" t="str">
        <f>IF(BS_CONTROLE[[#This Row],[DATA]]="","",WEEKNUM(BS_CONTROLE[[#This Row],[DATA]]))</f>
        <v/>
      </c>
      <c r="D413" s="51"/>
      <c r="E413" s="31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7"/>
        <v>Aderente</v>
      </c>
      <c r="BR413" s="18" t="str">
        <f t="shared" si="38"/>
        <v>*</v>
      </c>
      <c r="BS413" s="18" t="str">
        <f t="shared" si="39"/>
        <v>*</v>
      </c>
      <c r="BT413" s="225" t="str">
        <f t="shared" si="40"/>
        <v/>
      </c>
    </row>
    <row r="414" spans="1:72" hidden="1">
      <c r="A414" s="50" t="str">
        <f t="shared" si="36"/>
        <v/>
      </c>
      <c r="B414" s="171"/>
      <c r="C414" s="8" t="str">
        <f>IF(BS_CONTROLE[[#This Row],[DATA]]="","",WEEKNUM(BS_CONTROLE[[#This Row],[DATA]]))</f>
        <v/>
      </c>
      <c r="D414" s="51"/>
      <c r="E414" s="31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7"/>
        <v>Aderente</v>
      </c>
      <c r="BR414" s="18" t="str">
        <f t="shared" si="38"/>
        <v>*</v>
      </c>
      <c r="BS414" s="18" t="str">
        <f t="shared" si="39"/>
        <v>*</v>
      </c>
      <c r="BT414" s="225" t="str">
        <f t="shared" si="40"/>
        <v/>
      </c>
    </row>
    <row r="415" spans="1:72" hidden="1">
      <c r="A415" s="50" t="str">
        <f t="shared" si="36"/>
        <v/>
      </c>
      <c r="B415" s="171"/>
      <c r="C415" s="8" t="str">
        <f>IF(BS_CONTROLE[[#This Row],[DATA]]="","",WEEKNUM(BS_CONTROLE[[#This Row],[DATA]]))</f>
        <v/>
      </c>
      <c r="D415" s="51"/>
      <c r="E415" s="31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7"/>
        <v>Aderente</v>
      </c>
      <c r="BR415" s="18" t="str">
        <f t="shared" si="38"/>
        <v>*</v>
      </c>
      <c r="BS415" s="18" t="str">
        <f t="shared" si="39"/>
        <v>*</v>
      </c>
      <c r="BT415" s="225" t="str">
        <f t="shared" si="40"/>
        <v/>
      </c>
    </row>
    <row r="416" spans="1:72" hidden="1">
      <c r="A416" s="50" t="str">
        <f t="shared" si="36"/>
        <v/>
      </c>
      <c r="B416" s="171"/>
      <c r="C416" s="8" t="str">
        <f>IF(BS_CONTROLE[[#This Row],[DATA]]="","",WEEKNUM(BS_CONTROLE[[#This Row],[DATA]]))</f>
        <v/>
      </c>
      <c r="D416" s="51"/>
      <c r="E416" s="31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7"/>
        <v>Aderente</v>
      </c>
      <c r="BR416" s="18" t="str">
        <f t="shared" si="38"/>
        <v>*</v>
      </c>
      <c r="BS416" s="18" t="str">
        <f t="shared" si="39"/>
        <v>*</v>
      </c>
      <c r="BT416" s="225" t="str">
        <f t="shared" si="40"/>
        <v/>
      </c>
    </row>
    <row r="417" spans="1:72" hidden="1">
      <c r="A417" s="50" t="str">
        <f t="shared" si="36"/>
        <v/>
      </c>
      <c r="B417" s="171"/>
      <c r="C417" s="8" t="str">
        <f>IF(BS_CONTROLE[[#This Row],[DATA]]="","",WEEKNUM(BS_CONTROLE[[#This Row],[DATA]]))</f>
        <v/>
      </c>
      <c r="D417" s="51"/>
      <c r="E417" s="31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7"/>
        <v>Aderente</v>
      </c>
      <c r="BR417" s="18" t="str">
        <f t="shared" si="38"/>
        <v>*</v>
      </c>
      <c r="BS417" s="18" t="str">
        <f t="shared" si="39"/>
        <v>*</v>
      </c>
      <c r="BT417" s="225" t="str">
        <f t="shared" si="40"/>
        <v/>
      </c>
    </row>
    <row r="418" spans="1:72" hidden="1">
      <c r="A418" s="50" t="str">
        <f t="shared" si="36"/>
        <v/>
      </c>
      <c r="B418" s="171"/>
      <c r="C418" s="8" t="str">
        <f>IF(BS_CONTROLE[[#This Row],[DATA]]="","",WEEKNUM(BS_CONTROLE[[#This Row],[DATA]]))</f>
        <v/>
      </c>
      <c r="D418" s="51"/>
      <c r="E418" s="31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7"/>
        <v>Aderente</v>
      </c>
      <c r="BR418" s="18" t="str">
        <f t="shared" si="38"/>
        <v>*</v>
      </c>
      <c r="BS418" s="18" t="str">
        <f t="shared" si="39"/>
        <v>*</v>
      </c>
      <c r="BT418" s="225" t="str">
        <f t="shared" si="40"/>
        <v/>
      </c>
    </row>
    <row r="419" spans="1:72" hidden="1">
      <c r="A419" s="50" t="str">
        <f t="shared" si="36"/>
        <v/>
      </c>
      <c r="B419" s="171"/>
      <c r="C419" s="8" t="str">
        <f>IF(BS_CONTROLE[[#This Row],[DATA]]="","",WEEKNUM(BS_CONTROLE[[#This Row],[DATA]]))</f>
        <v/>
      </c>
      <c r="D419" s="51"/>
      <c r="E419" s="31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7"/>
        <v>Aderente</v>
      </c>
      <c r="BR419" s="18" t="str">
        <f t="shared" si="38"/>
        <v>*</v>
      </c>
      <c r="BS419" s="18" t="str">
        <f t="shared" si="39"/>
        <v>*</v>
      </c>
      <c r="BT419" s="225" t="str">
        <f t="shared" si="40"/>
        <v/>
      </c>
    </row>
    <row r="420" spans="1:72" hidden="1">
      <c r="A420" s="50" t="str">
        <f t="shared" si="36"/>
        <v/>
      </c>
      <c r="B420" s="171"/>
      <c r="C420" s="8" t="str">
        <f>IF(BS_CONTROLE[[#This Row],[DATA]]="","",WEEKNUM(BS_CONTROLE[[#This Row],[DATA]]))</f>
        <v/>
      </c>
      <c r="D420" s="51"/>
      <c r="E420" s="31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7"/>
        <v>Aderente</v>
      </c>
      <c r="BR420" s="18" t="str">
        <f t="shared" si="38"/>
        <v>*</v>
      </c>
      <c r="BS420" s="18" t="str">
        <f t="shared" si="39"/>
        <v>*</v>
      </c>
      <c r="BT420" s="225" t="str">
        <f t="shared" si="40"/>
        <v/>
      </c>
    </row>
    <row r="421" spans="1:72" hidden="1">
      <c r="A421" s="50" t="str">
        <f t="shared" si="36"/>
        <v/>
      </c>
      <c r="B421" s="171"/>
      <c r="C421" s="8" t="str">
        <f>IF(BS_CONTROLE[[#This Row],[DATA]]="","",WEEKNUM(BS_CONTROLE[[#This Row],[DATA]]))</f>
        <v/>
      </c>
      <c r="D421" s="51"/>
      <c r="E421" s="31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7"/>
        <v>Aderente</v>
      </c>
      <c r="BR421" s="18" t="str">
        <f t="shared" si="38"/>
        <v>*</v>
      </c>
      <c r="BS421" s="18" t="str">
        <f t="shared" si="39"/>
        <v>*</v>
      </c>
      <c r="BT421" s="225" t="str">
        <f t="shared" si="40"/>
        <v/>
      </c>
    </row>
    <row r="422" spans="1:72" hidden="1">
      <c r="A422" s="50" t="str">
        <f t="shared" si="36"/>
        <v/>
      </c>
      <c r="B422" s="171"/>
      <c r="C422" s="8" t="str">
        <f>IF(BS_CONTROLE[[#This Row],[DATA]]="","",WEEKNUM(BS_CONTROLE[[#This Row],[DATA]]))</f>
        <v/>
      </c>
      <c r="D422" s="51"/>
      <c r="E422" s="31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7"/>
        <v>Aderente</v>
      </c>
      <c r="BR422" s="18" t="str">
        <f t="shared" si="38"/>
        <v>*</v>
      </c>
      <c r="BS422" s="18" t="str">
        <f t="shared" si="39"/>
        <v>*</v>
      </c>
      <c r="BT422" s="225" t="str">
        <f t="shared" si="40"/>
        <v/>
      </c>
    </row>
    <row r="423" spans="1:72" hidden="1">
      <c r="A423" s="50" t="str">
        <f t="shared" si="36"/>
        <v/>
      </c>
      <c r="B423" s="171"/>
      <c r="C423" s="8" t="str">
        <f>IF(BS_CONTROLE[[#This Row],[DATA]]="","",WEEKNUM(BS_CONTROLE[[#This Row],[DATA]]))</f>
        <v/>
      </c>
      <c r="D423" s="51"/>
      <c r="E423" s="31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7"/>
        <v>Aderente</v>
      </c>
      <c r="BR423" s="18" t="str">
        <f t="shared" si="38"/>
        <v>*</v>
      </c>
      <c r="BS423" s="18" t="str">
        <f t="shared" si="39"/>
        <v>*</v>
      </c>
      <c r="BT423" s="225" t="str">
        <f t="shared" si="40"/>
        <v/>
      </c>
    </row>
    <row r="424" spans="1:72" hidden="1">
      <c r="A424" s="50" t="str">
        <f t="shared" si="36"/>
        <v/>
      </c>
      <c r="B424" s="171"/>
      <c r="C424" s="8" t="str">
        <f>IF(BS_CONTROLE[[#This Row],[DATA]]="","",WEEKNUM(BS_CONTROLE[[#This Row],[DATA]]))</f>
        <v/>
      </c>
      <c r="D424" s="51"/>
      <c r="E424" s="31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7"/>
        <v>Aderente</v>
      </c>
      <c r="BR424" s="18" t="str">
        <f t="shared" si="38"/>
        <v>*</v>
      </c>
      <c r="BS424" s="18" t="str">
        <f t="shared" si="39"/>
        <v>*</v>
      </c>
      <c r="BT424" s="225" t="str">
        <f t="shared" si="40"/>
        <v/>
      </c>
    </row>
    <row r="425" spans="1:72" hidden="1">
      <c r="A425" s="50" t="str">
        <f t="shared" si="36"/>
        <v/>
      </c>
      <c r="B425" s="171"/>
      <c r="C425" s="8" t="str">
        <f>IF(BS_CONTROLE[[#This Row],[DATA]]="","",WEEKNUM(BS_CONTROLE[[#This Row],[DATA]]))</f>
        <v/>
      </c>
      <c r="D425" s="51"/>
      <c r="E425" s="31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7"/>
        <v>Aderente</v>
      </c>
      <c r="BR425" s="18" t="str">
        <f t="shared" si="38"/>
        <v>*</v>
      </c>
      <c r="BS425" s="18" t="str">
        <f t="shared" si="39"/>
        <v>*</v>
      </c>
      <c r="BT425" s="225" t="str">
        <f t="shared" si="40"/>
        <v/>
      </c>
    </row>
    <row r="426" spans="1:72" hidden="1">
      <c r="A426" s="50" t="str">
        <f t="shared" si="36"/>
        <v/>
      </c>
      <c r="B426" s="171"/>
      <c r="C426" s="8" t="str">
        <f>IF(BS_CONTROLE[[#This Row],[DATA]]="","",WEEKNUM(BS_CONTROLE[[#This Row],[DATA]]))</f>
        <v/>
      </c>
      <c r="D426" s="51"/>
      <c r="E426" s="31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7"/>
        <v>Aderente</v>
      </c>
      <c r="BR426" s="18" t="str">
        <f t="shared" si="38"/>
        <v>*</v>
      </c>
      <c r="BS426" s="18" t="str">
        <f t="shared" si="39"/>
        <v>*</v>
      </c>
      <c r="BT426" s="225" t="str">
        <f t="shared" si="40"/>
        <v/>
      </c>
    </row>
    <row r="427" spans="1:72" hidden="1">
      <c r="A427" s="50" t="str">
        <f t="shared" si="36"/>
        <v/>
      </c>
      <c r="B427" s="171"/>
      <c r="C427" s="8" t="str">
        <f>IF(BS_CONTROLE[[#This Row],[DATA]]="","",WEEKNUM(BS_CONTROLE[[#This Row],[DATA]]))</f>
        <v/>
      </c>
      <c r="D427" s="51"/>
      <c r="E427" s="31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7"/>
        <v>Aderente</v>
      </c>
      <c r="BR427" s="18" t="str">
        <f t="shared" si="38"/>
        <v>*</v>
      </c>
      <c r="BS427" s="18" t="str">
        <f t="shared" si="39"/>
        <v>*</v>
      </c>
      <c r="BT427" s="225" t="str">
        <f t="shared" si="40"/>
        <v/>
      </c>
    </row>
    <row r="428" spans="1:72" hidden="1">
      <c r="A428" s="50" t="str">
        <f t="shared" si="36"/>
        <v/>
      </c>
      <c r="B428" s="171"/>
      <c r="C428" s="8" t="str">
        <f>IF(BS_CONTROLE[[#This Row],[DATA]]="","",WEEKNUM(BS_CONTROLE[[#This Row],[DATA]]))</f>
        <v/>
      </c>
      <c r="D428" s="51"/>
      <c r="E428" s="31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7"/>
        <v>Aderente</v>
      </c>
      <c r="BR428" s="18" t="str">
        <f t="shared" si="38"/>
        <v>*</v>
      </c>
      <c r="BS428" s="18" t="str">
        <f t="shared" si="39"/>
        <v>*</v>
      </c>
      <c r="BT428" s="225" t="str">
        <f t="shared" si="40"/>
        <v/>
      </c>
    </row>
    <row r="429" spans="1:72" hidden="1">
      <c r="A429" s="50" t="str">
        <f t="shared" ref="A429:A492" si="41">D429&amp;B429</f>
        <v/>
      </c>
      <c r="B429" s="171"/>
      <c r="C429" s="8" t="str">
        <f>IF(BS_CONTROLE[[#This Row],[DATA]]="","",WEEKNUM(BS_CONTROLE[[#This Row],[DATA]]))</f>
        <v/>
      </c>
      <c r="D429" s="51"/>
      <c r="E429" s="31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2">IF(AND(BR429&lt;1,BS429&lt;1),"Produção e Intervalo",IF(BR429&lt;1,"Intervalo",IF(BS429&lt;1,"Produção","Aderente")))</f>
        <v>Aderente</v>
      </c>
      <c r="BR429" s="18" t="str">
        <f t="shared" ref="BR429:BR492" si="43">IF(OR(B429="",F429=""),"*",AY429/P429)</f>
        <v>*</v>
      </c>
      <c r="BS429" s="18" t="str">
        <f t="shared" ref="BS429:BS492" si="44">IF(OR(B429="",F429=""),"*",BA429/Q429)</f>
        <v>*</v>
      </c>
      <c r="BT429" s="225" t="str">
        <f t="shared" si="40"/>
        <v/>
      </c>
    </row>
    <row r="430" spans="1:72" hidden="1">
      <c r="A430" s="50" t="str">
        <f t="shared" si="41"/>
        <v/>
      </c>
      <c r="B430" s="171"/>
      <c r="C430" s="8" t="str">
        <f>IF(BS_CONTROLE[[#This Row],[DATA]]="","",WEEKNUM(BS_CONTROLE[[#This Row],[DATA]]))</f>
        <v/>
      </c>
      <c r="D430" s="51"/>
      <c r="E430" s="31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2"/>
        <v>Aderente</v>
      </c>
      <c r="BR430" s="18" t="str">
        <f t="shared" si="43"/>
        <v>*</v>
      </c>
      <c r="BS430" s="18" t="str">
        <f t="shared" si="44"/>
        <v>*</v>
      </c>
      <c r="BT430" s="225" t="str">
        <f t="shared" si="40"/>
        <v/>
      </c>
    </row>
    <row r="431" spans="1:72" hidden="1">
      <c r="A431" s="50" t="str">
        <f t="shared" si="41"/>
        <v/>
      </c>
      <c r="B431" s="171"/>
      <c r="C431" s="8" t="str">
        <f>IF(BS_CONTROLE[[#This Row],[DATA]]="","",WEEKNUM(BS_CONTROLE[[#This Row],[DATA]]))</f>
        <v/>
      </c>
      <c r="D431" s="51"/>
      <c r="E431" s="31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2"/>
        <v>Aderente</v>
      </c>
      <c r="BR431" s="18" t="str">
        <f t="shared" si="43"/>
        <v>*</v>
      </c>
      <c r="BS431" s="18" t="str">
        <f t="shared" si="44"/>
        <v>*</v>
      </c>
      <c r="BT431" s="225"/>
    </row>
    <row r="432" spans="1:72" hidden="1">
      <c r="A432" s="50" t="str">
        <f t="shared" si="41"/>
        <v/>
      </c>
      <c r="B432" s="171"/>
      <c r="C432" s="8" t="str">
        <f>IF(BS_CONTROLE[[#This Row],[DATA]]="","",WEEKNUM(BS_CONTROLE[[#This Row],[DATA]]))</f>
        <v/>
      </c>
      <c r="D432" s="51"/>
      <c r="E432" s="31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2"/>
        <v>Aderente</v>
      </c>
      <c r="BR432" s="18" t="str">
        <f t="shared" si="43"/>
        <v>*</v>
      </c>
      <c r="BS432" s="18" t="str">
        <f t="shared" si="44"/>
        <v>*</v>
      </c>
      <c r="BT432" s="225" t="str">
        <f t="shared" si="40"/>
        <v/>
      </c>
    </row>
    <row r="433" spans="1:72" hidden="1">
      <c r="A433" s="50" t="str">
        <f t="shared" si="41"/>
        <v/>
      </c>
      <c r="B433" s="171"/>
      <c r="C433" s="8" t="str">
        <f>IF(BS_CONTROLE[[#This Row],[DATA]]="","",WEEKNUM(BS_CONTROLE[[#This Row],[DATA]]))</f>
        <v/>
      </c>
      <c r="D433" s="51"/>
      <c r="E433" s="31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2"/>
        <v>Aderente</v>
      </c>
      <c r="BR433" s="18" t="str">
        <f t="shared" si="43"/>
        <v>*</v>
      </c>
      <c r="BS433" s="18" t="str">
        <f t="shared" si="44"/>
        <v>*</v>
      </c>
      <c r="BT433" s="225" t="str">
        <f t="shared" si="40"/>
        <v/>
      </c>
    </row>
    <row r="434" spans="1:72" hidden="1">
      <c r="A434" s="50" t="str">
        <f t="shared" si="41"/>
        <v/>
      </c>
      <c r="B434" s="171"/>
      <c r="C434" s="8" t="str">
        <f>IF(BS_CONTROLE[[#This Row],[DATA]]="","",WEEKNUM(BS_CONTROLE[[#This Row],[DATA]]))</f>
        <v/>
      </c>
      <c r="D434" s="51"/>
      <c r="E434" s="31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2"/>
        <v>Aderente</v>
      </c>
      <c r="BR434" s="18" t="str">
        <f t="shared" si="43"/>
        <v>*</v>
      </c>
      <c r="BS434" s="18" t="str">
        <f t="shared" si="44"/>
        <v>*</v>
      </c>
      <c r="BT434" s="225" t="str">
        <f t="shared" ref="BT434:BT474" si="45">IF(BN434="","",SUBSTITUTE(BM434," ","")&amp;SUBSTITUTE(BN434," ",""))</f>
        <v/>
      </c>
    </row>
    <row r="435" spans="1:72" hidden="1">
      <c r="A435" s="50" t="str">
        <f t="shared" si="41"/>
        <v/>
      </c>
      <c r="B435" s="171"/>
      <c r="C435" s="8" t="str">
        <f>IF(BS_CONTROLE[[#This Row],[DATA]]="","",WEEKNUM(BS_CONTROLE[[#This Row],[DATA]]))</f>
        <v/>
      </c>
      <c r="D435" s="51"/>
      <c r="E435" s="31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2"/>
        <v>Aderente</v>
      </c>
      <c r="BR435" s="18" t="str">
        <f t="shared" si="43"/>
        <v>*</v>
      </c>
      <c r="BS435" s="18" t="str">
        <f t="shared" si="44"/>
        <v>*</v>
      </c>
      <c r="BT435" s="225" t="str">
        <f t="shared" si="45"/>
        <v/>
      </c>
    </row>
    <row r="436" spans="1:72" hidden="1">
      <c r="A436" s="50" t="str">
        <f t="shared" si="41"/>
        <v/>
      </c>
      <c r="B436" s="171"/>
      <c r="C436" s="8" t="str">
        <f>IF(BS_CONTROLE[[#This Row],[DATA]]="","",WEEKNUM(BS_CONTROLE[[#This Row],[DATA]]))</f>
        <v/>
      </c>
      <c r="D436" s="51"/>
      <c r="E436" s="31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2"/>
        <v>Aderente</v>
      </c>
      <c r="BR436" s="18" t="str">
        <f t="shared" si="43"/>
        <v>*</v>
      </c>
      <c r="BS436" s="18" t="str">
        <f t="shared" si="44"/>
        <v>*</v>
      </c>
      <c r="BT436" s="225" t="str">
        <f t="shared" si="45"/>
        <v/>
      </c>
    </row>
    <row r="437" spans="1:72" hidden="1">
      <c r="A437" s="50" t="str">
        <f t="shared" si="41"/>
        <v/>
      </c>
      <c r="B437" s="171"/>
      <c r="C437" s="8" t="str">
        <f>IF(BS_CONTROLE[[#This Row],[DATA]]="","",WEEKNUM(BS_CONTROLE[[#This Row],[DATA]]))</f>
        <v/>
      </c>
      <c r="D437" s="51"/>
      <c r="E437" s="31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2"/>
        <v>Aderente</v>
      </c>
      <c r="BR437" s="18" t="str">
        <f t="shared" si="43"/>
        <v>*</v>
      </c>
      <c r="BS437" s="18" t="str">
        <f t="shared" si="44"/>
        <v>*</v>
      </c>
      <c r="BT437" s="225" t="str">
        <f t="shared" si="45"/>
        <v/>
      </c>
    </row>
    <row r="438" spans="1:72" hidden="1">
      <c r="A438" s="50" t="str">
        <f t="shared" si="41"/>
        <v/>
      </c>
      <c r="B438" s="171"/>
      <c r="C438" s="8" t="str">
        <f>IF(BS_CONTROLE[[#This Row],[DATA]]="","",WEEKNUM(BS_CONTROLE[[#This Row],[DATA]]))</f>
        <v/>
      </c>
      <c r="D438" s="51"/>
      <c r="E438" s="31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2"/>
        <v>Aderente</v>
      </c>
      <c r="BR438" s="18" t="str">
        <f t="shared" si="43"/>
        <v>*</v>
      </c>
      <c r="BS438" s="18" t="str">
        <f t="shared" si="44"/>
        <v>*</v>
      </c>
      <c r="BT438" s="225" t="str">
        <f t="shared" si="45"/>
        <v/>
      </c>
    </row>
    <row r="439" spans="1:72" hidden="1">
      <c r="A439" s="50" t="str">
        <f t="shared" si="41"/>
        <v/>
      </c>
      <c r="B439" s="171"/>
      <c r="C439" s="8" t="str">
        <f>IF(BS_CONTROLE[[#This Row],[DATA]]="","",WEEKNUM(BS_CONTROLE[[#This Row],[DATA]]))</f>
        <v/>
      </c>
      <c r="D439" s="51"/>
      <c r="E439" s="31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2"/>
        <v>Aderente</v>
      </c>
      <c r="BR439" s="18" t="str">
        <f t="shared" si="43"/>
        <v>*</v>
      </c>
      <c r="BS439" s="18" t="str">
        <f t="shared" si="44"/>
        <v>*</v>
      </c>
      <c r="BT439" s="225" t="str">
        <f t="shared" si="45"/>
        <v/>
      </c>
    </row>
    <row r="440" spans="1:72" hidden="1">
      <c r="A440" s="50" t="str">
        <f t="shared" si="41"/>
        <v/>
      </c>
      <c r="B440" s="171"/>
      <c r="C440" s="8" t="str">
        <f>IF(BS_CONTROLE[[#This Row],[DATA]]="","",WEEKNUM(BS_CONTROLE[[#This Row],[DATA]]))</f>
        <v/>
      </c>
      <c r="D440" s="51"/>
      <c r="E440" s="31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2"/>
        <v>Aderente</v>
      </c>
      <c r="BR440" s="18" t="str">
        <f t="shared" si="43"/>
        <v>*</v>
      </c>
      <c r="BS440" s="18" t="str">
        <f t="shared" si="44"/>
        <v>*</v>
      </c>
      <c r="BT440" s="225" t="str">
        <f t="shared" si="45"/>
        <v/>
      </c>
    </row>
    <row r="441" spans="1:72" hidden="1">
      <c r="A441" s="50" t="str">
        <f t="shared" si="41"/>
        <v/>
      </c>
      <c r="B441" s="171"/>
      <c r="C441" s="8" t="str">
        <f>IF(BS_CONTROLE[[#This Row],[DATA]]="","",WEEKNUM(BS_CONTROLE[[#This Row],[DATA]]))</f>
        <v/>
      </c>
      <c r="D441" s="51"/>
      <c r="E441" s="31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2"/>
        <v>Aderente</v>
      </c>
      <c r="BR441" s="18" t="str">
        <f t="shared" si="43"/>
        <v>*</v>
      </c>
      <c r="BS441" s="18" t="str">
        <f t="shared" si="44"/>
        <v>*</v>
      </c>
      <c r="BT441" s="225" t="str">
        <f t="shared" si="45"/>
        <v/>
      </c>
    </row>
    <row r="442" spans="1:72" hidden="1">
      <c r="A442" s="50" t="str">
        <f t="shared" si="41"/>
        <v/>
      </c>
      <c r="B442" s="171"/>
      <c r="C442" s="8" t="str">
        <f>IF(BS_CONTROLE[[#This Row],[DATA]]="","",WEEKNUM(BS_CONTROLE[[#This Row],[DATA]]))</f>
        <v/>
      </c>
      <c r="D442" s="51"/>
      <c r="E442" s="31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2"/>
        <v>Aderente</v>
      </c>
      <c r="BR442" s="18" t="str">
        <f t="shared" si="43"/>
        <v>*</v>
      </c>
      <c r="BS442" s="18" t="str">
        <f t="shared" si="44"/>
        <v>*</v>
      </c>
      <c r="BT442" s="225" t="str">
        <f t="shared" si="45"/>
        <v/>
      </c>
    </row>
    <row r="443" spans="1:72" hidden="1">
      <c r="A443" s="50" t="str">
        <f t="shared" si="41"/>
        <v/>
      </c>
      <c r="B443" s="171"/>
      <c r="C443" s="8" t="str">
        <f>IF(BS_CONTROLE[[#This Row],[DATA]]="","",WEEKNUM(BS_CONTROLE[[#This Row],[DATA]]))</f>
        <v/>
      </c>
      <c r="D443" s="51"/>
      <c r="E443" s="31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2"/>
        <v>Aderente</v>
      </c>
      <c r="BR443" s="18" t="str">
        <f t="shared" si="43"/>
        <v>*</v>
      </c>
      <c r="BS443" s="18" t="str">
        <f t="shared" si="44"/>
        <v>*</v>
      </c>
      <c r="BT443" s="225" t="str">
        <f t="shared" si="45"/>
        <v/>
      </c>
    </row>
    <row r="444" spans="1:72" hidden="1">
      <c r="A444" s="50" t="str">
        <f t="shared" si="41"/>
        <v/>
      </c>
      <c r="B444" s="171"/>
      <c r="C444" s="8" t="str">
        <f>IF(BS_CONTROLE[[#This Row],[DATA]]="","",WEEKNUM(BS_CONTROLE[[#This Row],[DATA]]))</f>
        <v/>
      </c>
      <c r="D444" s="51"/>
      <c r="E444" s="31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2"/>
        <v>Aderente</v>
      </c>
      <c r="BR444" s="18" t="str">
        <f t="shared" si="43"/>
        <v>*</v>
      </c>
      <c r="BS444" s="18" t="str">
        <f t="shared" si="44"/>
        <v>*</v>
      </c>
      <c r="BT444" s="225" t="str">
        <f t="shared" si="45"/>
        <v/>
      </c>
    </row>
    <row r="445" spans="1:72" hidden="1">
      <c r="A445" s="50" t="str">
        <f t="shared" si="41"/>
        <v/>
      </c>
      <c r="B445" s="171"/>
      <c r="C445" s="8" t="str">
        <f>IF(BS_CONTROLE[[#This Row],[DATA]]="","",WEEKNUM(BS_CONTROLE[[#This Row],[DATA]]))</f>
        <v/>
      </c>
      <c r="D445" s="51"/>
      <c r="E445" s="31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2"/>
        <v>Aderente</v>
      </c>
      <c r="BR445" s="18" t="str">
        <f t="shared" si="43"/>
        <v>*</v>
      </c>
      <c r="BS445" s="18" t="str">
        <f t="shared" si="44"/>
        <v>*</v>
      </c>
      <c r="BT445" s="225" t="str">
        <f t="shared" si="45"/>
        <v/>
      </c>
    </row>
    <row r="446" spans="1:72" hidden="1">
      <c r="A446" s="50" t="str">
        <f t="shared" si="41"/>
        <v/>
      </c>
      <c r="B446" s="171"/>
      <c r="C446" s="8" t="str">
        <f>IF(BS_CONTROLE[[#This Row],[DATA]]="","",WEEKNUM(BS_CONTROLE[[#This Row],[DATA]]))</f>
        <v/>
      </c>
      <c r="D446" s="51"/>
      <c r="E446" s="31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2"/>
        <v>Aderente</v>
      </c>
      <c r="BR446" s="18" t="str">
        <f t="shared" si="43"/>
        <v>*</v>
      </c>
      <c r="BS446" s="18" t="str">
        <f t="shared" si="44"/>
        <v>*</v>
      </c>
      <c r="BT446" s="225" t="str">
        <f t="shared" si="45"/>
        <v/>
      </c>
    </row>
    <row r="447" spans="1:72" hidden="1">
      <c r="A447" s="50" t="str">
        <f t="shared" si="41"/>
        <v/>
      </c>
      <c r="B447" s="171"/>
      <c r="C447" s="8" t="str">
        <f>IF(BS_CONTROLE[[#This Row],[DATA]]="","",WEEKNUM(BS_CONTROLE[[#This Row],[DATA]]))</f>
        <v/>
      </c>
      <c r="D447" s="51"/>
      <c r="E447" s="31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2"/>
        <v>Aderente</v>
      </c>
      <c r="BR447" s="18" t="str">
        <f t="shared" si="43"/>
        <v>*</v>
      </c>
      <c r="BS447" s="18" t="str">
        <f t="shared" si="44"/>
        <v>*</v>
      </c>
      <c r="BT447" s="225" t="str">
        <f t="shared" si="45"/>
        <v/>
      </c>
    </row>
    <row r="448" spans="1:72" hidden="1">
      <c r="A448" s="50" t="str">
        <f t="shared" si="41"/>
        <v/>
      </c>
      <c r="B448" s="171"/>
      <c r="C448" s="8" t="str">
        <f>IF(BS_CONTROLE[[#This Row],[DATA]]="","",WEEKNUM(BS_CONTROLE[[#This Row],[DATA]]))</f>
        <v/>
      </c>
      <c r="D448" s="51"/>
      <c r="E448" s="31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2"/>
        <v>Aderente</v>
      </c>
      <c r="BR448" s="18" t="str">
        <f t="shared" si="43"/>
        <v>*</v>
      </c>
      <c r="BS448" s="18" t="str">
        <f t="shared" si="44"/>
        <v>*</v>
      </c>
      <c r="BT448" s="225" t="str">
        <f t="shared" si="45"/>
        <v/>
      </c>
    </row>
    <row r="449" spans="1:72" hidden="1">
      <c r="A449" s="50" t="str">
        <f t="shared" si="41"/>
        <v/>
      </c>
      <c r="B449" s="171"/>
      <c r="C449" s="8" t="str">
        <f>IF(BS_CONTROLE[[#This Row],[DATA]]="","",WEEKNUM(BS_CONTROLE[[#This Row],[DATA]]))</f>
        <v/>
      </c>
      <c r="D449" s="51"/>
      <c r="E449" s="31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2"/>
        <v>Aderente</v>
      </c>
      <c r="BR449" s="18" t="str">
        <f t="shared" si="43"/>
        <v>*</v>
      </c>
      <c r="BS449" s="18" t="str">
        <f t="shared" si="44"/>
        <v>*</v>
      </c>
      <c r="BT449" s="225" t="str">
        <f t="shared" si="45"/>
        <v/>
      </c>
    </row>
    <row r="450" spans="1:72" hidden="1">
      <c r="A450" s="50" t="str">
        <f t="shared" si="41"/>
        <v/>
      </c>
      <c r="B450" s="171"/>
      <c r="C450" s="8" t="str">
        <f>IF(BS_CONTROLE[[#This Row],[DATA]]="","",WEEKNUM(BS_CONTROLE[[#This Row],[DATA]]))</f>
        <v/>
      </c>
      <c r="D450" s="51"/>
      <c r="E450" s="31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2"/>
        <v>Aderente</v>
      </c>
      <c r="BR450" s="18" t="str">
        <f t="shared" si="43"/>
        <v>*</v>
      </c>
      <c r="BS450" s="18" t="str">
        <f t="shared" si="44"/>
        <v>*</v>
      </c>
      <c r="BT450" s="225" t="str">
        <f t="shared" si="45"/>
        <v/>
      </c>
    </row>
    <row r="451" spans="1:72" hidden="1">
      <c r="A451" s="167" t="str">
        <f t="shared" ref="A451:A453" si="46">D451&amp;B451</f>
        <v/>
      </c>
      <c r="B451" s="168"/>
      <c r="C451" s="8"/>
      <c r="D451" s="51"/>
      <c r="E451" s="314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4"/>
      <c r="W451" s="297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5"/>
        <v/>
      </c>
    </row>
    <row r="452" spans="1:72" hidden="1">
      <c r="A452" s="167" t="str">
        <f t="shared" si="46"/>
        <v/>
      </c>
      <c r="B452" s="168"/>
      <c r="C452" s="8"/>
      <c r="D452" s="51"/>
      <c r="E452" s="314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5"/>
        <v/>
      </c>
    </row>
    <row r="453" spans="1:72" hidden="1">
      <c r="A453" s="167" t="str">
        <f t="shared" si="46"/>
        <v/>
      </c>
      <c r="B453" s="168"/>
      <c r="C453" s="8"/>
      <c r="D453" s="51"/>
      <c r="E453" s="314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5"/>
        <v/>
      </c>
    </row>
    <row r="454" spans="1:72" hidden="1">
      <c r="A454" s="167" t="str">
        <f t="shared" ref="A454:A517" si="47">D454&amp;B454</f>
        <v/>
      </c>
      <c r="B454" s="168"/>
      <c r="C454" s="8"/>
      <c r="D454" s="51"/>
      <c r="E454" s="315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5"/>
        <v/>
      </c>
    </row>
    <row r="455" spans="1:72" hidden="1">
      <c r="A455" s="167" t="str">
        <f t="shared" si="47"/>
        <v/>
      </c>
      <c r="B455" s="168"/>
      <c r="C455" s="8"/>
      <c r="D455" s="51"/>
      <c r="E455" s="314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5"/>
        <v/>
      </c>
    </row>
    <row r="456" spans="1:72" hidden="1">
      <c r="A456" s="167" t="str">
        <f t="shared" si="47"/>
        <v/>
      </c>
      <c r="B456" s="168"/>
      <c r="C456" s="8"/>
      <c r="D456" s="51"/>
      <c r="E456" s="314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5"/>
        <v/>
      </c>
    </row>
    <row r="457" spans="1:72" hidden="1">
      <c r="A457" s="167" t="str">
        <f t="shared" si="47"/>
        <v/>
      </c>
      <c r="B457" s="168"/>
      <c r="C457" s="8"/>
      <c r="D457" s="51"/>
      <c r="E457" s="314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5"/>
        <v/>
      </c>
    </row>
    <row r="458" spans="1:72" hidden="1">
      <c r="A458" s="167" t="str">
        <f t="shared" si="47"/>
        <v/>
      </c>
      <c r="B458" s="168"/>
      <c r="C458" s="8"/>
      <c r="D458" s="51"/>
      <c r="E458" s="314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5"/>
        <v/>
      </c>
    </row>
    <row r="459" spans="1:72" hidden="1">
      <c r="A459" s="167" t="str">
        <f t="shared" si="47"/>
        <v/>
      </c>
      <c r="B459" s="168"/>
      <c r="C459" s="8"/>
      <c r="D459" s="51"/>
      <c r="E459" s="314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5"/>
        <v/>
      </c>
    </row>
    <row r="460" spans="1:72" hidden="1">
      <c r="A460" s="167" t="str">
        <f t="shared" si="47"/>
        <v/>
      </c>
      <c r="B460" s="168"/>
      <c r="C460" s="8"/>
      <c r="D460" s="51"/>
      <c r="E460" s="314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5"/>
        <v/>
      </c>
    </row>
    <row r="461" spans="1:72" hidden="1">
      <c r="A461" s="167" t="str">
        <f t="shared" si="47"/>
        <v/>
      </c>
      <c r="B461" s="168"/>
      <c r="C461" s="8"/>
      <c r="D461" s="51"/>
      <c r="E461" s="314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5"/>
        <v/>
      </c>
    </row>
    <row r="462" spans="1:72" hidden="1">
      <c r="A462" s="167" t="str">
        <f t="shared" si="47"/>
        <v/>
      </c>
      <c r="B462" s="168"/>
      <c r="C462" s="8"/>
      <c r="D462" s="51"/>
      <c r="E462" s="314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5"/>
        <v/>
      </c>
    </row>
    <row r="463" spans="1:72" hidden="1">
      <c r="A463" s="167" t="str">
        <f t="shared" si="47"/>
        <v/>
      </c>
      <c r="B463" s="168"/>
      <c r="C463" s="8"/>
      <c r="D463" s="51"/>
      <c r="E463" s="314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5"/>
        <v/>
      </c>
    </row>
    <row r="464" spans="1:72" hidden="1">
      <c r="A464" s="167" t="str">
        <f t="shared" si="47"/>
        <v/>
      </c>
      <c r="B464" s="168"/>
      <c r="C464" s="8"/>
      <c r="D464" s="51"/>
      <c r="E464" s="314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5"/>
        <v/>
      </c>
    </row>
    <row r="465" spans="1:72" hidden="1">
      <c r="A465" s="167" t="str">
        <f t="shared" si="47"/>
        <v/>
      </c>
      <c r="B465" s="168"/>
      <c r="C465" s="8"/>
      <c r="D465" s="51"/>
      <c r="E465" s="314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5"/>
        <v/>
      </c>
    </row>
    <row r="466" spans="1:72" hidden="1">
      <c r="A466" s="167" t="str">
        <f t="shared" si="47"/>
        <v/>
      </c>
      <c r="B466" s="168"/>
      <c r="C466" s="8"/>
      <c r="D466" s="51"/>
      <c r="E466" s="315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5"/>
        <v/>
      </c>
    </row>
    <row r="467" spans="1:72" hidden="1">
      <c r="A467" s="167" t="str">
        <f t="shared" si="47"/>
        <v/>
      </c>
      <c r="B467" s="168"/>
      <c r="C467" s="8"/>
      <c r="D467" s="51"/>
      <c r="E467" s="314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5"/>
        <v/>
      </c>
    </row>
    <row r="468" spans="1:72" hidden="1">
      <c r="A468" s="167" t="str">
        <f t="shared" si="47"/>
        <v/>
      </c>
      <c r="B468" s="168"/>
      <c r="C468" s="8"/>
      <c r="D468" s="51"/>
      <c r="E468" s="314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5"/>
        <v/>
      </c>
    </row>
    <row r="469" spans="1:72" hidden="1">
      <c r="A469" s="167" t="str">
        <f t="shared" si="47"/>
        <v/>
      </c>
      <c r="B469" s="168"/>
      <c r="C469" s="8"/>
      <c r="D469" s="51"/>
      <c r="E469" s="314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5"/>
        <v/>
      </c>
    </row>
    <row r="470" spans="1:72" hidden="1">
      <c r="A470" s="167" t="str">
        <f t="shared" si="47"/>
        <v/>
      </c>
      <c r="B470" s="168"/>
      <c r="C470" s="8"/>
      <c r="D470" s="51"/>
      <c r="E470" s="314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5"/>
        <v/>
      </c>
    </row>
    <row r="471" spans="1:72" hidden="1">
      <c r="A471" s="167" t="str">
        <f t="shared" si="47"/>
        <v/>
      </c>
      <c r="B471" s="168"/>
      <c r="C471" s="8"/>
      <c r="D471" s="51"/>
      <c r="E471" s="314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5"/>
        <v/>
      </c>
    </row>
    <row r="472" spans="1:72" hidden="1">
      <c r="A472" s="167" t="str">
        <f t="shared" si="47"/>
        <v/>
      </c>
      <c r="B472" s="168"/>
      <c r="C472" s="8"/>
      <c r="D472" s="51"/>
      <c r="E472" s="314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5"/>
        <v/>
      </c>
    </row>
    <row r="473" spans="1:72" hidden="1">
      <c r="A473" s="167" t="str">
        <f t="shared" si="47"/>
        <v/>
      </c>
      <c r="B473" s="168"/>
      <c r="C473" s="8"/>
      <c r="D473" s="51"/>
      <c r="E473" s="314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5"/>
        <v/>
      </c>
    </row>
    <row r="474" spans="1:72" hidden="1">
      <c r="A474" s="167" t="str">
        <f t="shared" si="47"/>
        <v/>
      </c>
      <c r="B474" s="168"/>
      <c r="C474" s="8"/>
      <c r="D474" s="51"/>
      <c r="E474" s="314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5"/>
        <v/>
      </c>
    </row>
    <row r="475" spans="1:72" hidden="1">
      <c r="A475" s="167" t="str">
        <f t="shared" si="47"/>
        <v/>
      </c>
      <c r="B475" s="168"/>
      <c r="C475" s="8"/>
      <c r="D475" s="51"/>
      <c r="E475" s="314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48">IF(BN475="","",SUBSTITUTE(BM475," ","")&amp;SUBSTITUTE(BN475," ",""))</f>
        <v/>
      </c>
    </row>
    <row r="476" spans="1:72" hidden="1">
      <c r="A476" s="167" t="str">
        <f t="shared" si="47"/>
        <v/>
      </c>
      <c r="B476" s="168"/>
      <c r="C476" s="8"/>
      <c r="D476" s="51"/>
      <c r="E476" s="314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49">IF(BN476="","",SUBSTITUTE(BM476," ","")&amp;SUBSTITUTE(BN476," ",""))</f>
        <v/>
      </c>
    </row>
    <row r="477" spans="1:72" hidden="1">
      <c r="A477" s="167" t="str">
        <f t="shared" si="47"/>
        <v/>
      </c>
      <c r="B477" s="168"/>
      <c r="C477" s="8"/>
      <c r="D477" s="51"/>
      <c r="E477" s="314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49"/>
        <v/>
      </c>
    </row>
    <row r="478" spans="1:72" hidden="1">
      <c r="A478" s="167" t="str">
        <f t="shared" si="47"/>
        <v/>
      </c>
      <c r="B478" s="168"/>
      <c r="C478" s="8"/>
      <c r="D478" s="51"/>
      <c r="E478" s="315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49"/>
        <v/>
      </c>
    </row>
    <row r="479" spans="1:72" hidden="1">
      <c r="A479" s="167" t="str">
        <f t="shared" si="47"/>
        <v/>
      </c>
      <c r="B479" s="168"/>
      <c r="C479" s="8"/>
      <c r="D479" s="51"/>
      <c r="E479" s="314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49"/>
        <v/>
      </c>
    </row>
    <row r="480" spans="1:72" hidden="1">
      <c r="A480" s="167" t="str">
        <f t="shared" si="47"/>
        <v/>
      </c>
      <c r="B480" s="168"/>
      <c r="C480" s="8"/>
      <c r="D480" s="51"/>
      <c r="E480" s="314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49"/>
        <v/>
      </c>
    </row>
    <row r="481" spans="1:72" hidden="1">
      <c r="A481" s="167" t="str">
        <f t="shared" si="47"/>
        <v/>
      </c>
      <c r="B481" s="168"/>
      <c r="C481" s="8"/>
      <c r="D481" s="51"/>
      <c r="E481" s="314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49"/>
        <v/>
      </c>
    </row>
    <row r="482" spans="1:72" hidden="1">
      <c r="A482" s="167" t="str">
        <f t="shared" si="47"/>
        <v/>
      </c>
      <c r="B482" s="168"/>
      <c r="C482" s="8"/>
      <c r="D482" s="51"/>
      <c r="E482" s="314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49"/>
        <v/>
      </c>
    </row>
    <row r="483" spans="1:72" hidden="1">
      <c r="A483" s="167" t="str">
        <f t="shared" si="47"/>
        <v/>
      </c>
      <c r="B483" s="168"/>
      <c r="C483" s="8"/>
      <c r="D483" s="51"/>
      <c r="E483" s="314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49"/>
        <v/>
      </c>
    </row>
    <row r="484" spans="1:72" hidden="1">
      <c r="A484" s="167" t="str">
        <f t="shared" si="47"/>
        <v/>
      </c>
      <c r="B484" s="168"/>
      <c r="C484" s="8"/>
      <c r="D484" s="51"/>
      <c r="E484" s="314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49"/>
        <v/>
      </c>
    </row>
    <row r="485" spans="1:72" hidden="1">
      <c r="A485" s="167" t="str">
        <f t="shared" si="47"/>
        <v/>
      </c>
      <c r="B485" s="168"/>
      <c r="C485" s="8"/>
      <c r="D485" s="51"/>
      <c r="E485" s="314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49"/>
        <v/>
      </c>
    </row>
    <row r="486" spans="1:72" hidden="1">
      <c r="A486" s="167" t="str">
        <f t="shared" si="47"/>
        <v/>
      </c>
      <c r="B486" s="168"/>
      <c r="C486" s="8"/>
      <c r="D486" s="51"/>
      <c r="E486" s="314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49"/>
        <v/>
      </c>
    </row>
    <row r="487" spans="1:72" hidden="1">
      <c r="A487" s="167" t="str">
        <f t="shared" si="47"/>
        <v/>
      </c>
      <c r="B487" s="168"/>
      <c r="C487" s="8"/>
      <c r="D487" s="51"/>
      <c r="E487" s="314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49"/>
        <v/>
      </c>
    </row>
    <row r="488" spans="1:72" hidden="1">
      <c r="A488" s="167" t="str">
        <f t="shared" si="47"/>
        <v/>
      </c>
      <c r="B488" s="168"/>
      <c r="C488" s="8"/>
      <c r="D488" s="51"/>
      <c r="E488" s="314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49"/>
        <v/>
      </c>
    </row>
    <row r="489" spans="1:72" hidden="1">
      <c r="A489" s="167" t="str">
        <f t="shared" si="47"/>
        <v/>
      </c>
      <c r="B489" s="168"/>
      <c r="C489" s="8"/>
      <c r="D489" s="51"/>
      <c r="E489" s="314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49"/>
        <v/>
      </c>
    </row>
    <row r="490" spans="1:72" hidden="1">
      <c r="A490" s="167" t="str">
        <f t="shared" si="47"/>
        <v/>
      </c>
      <c r="B490" s="168"/>
      <c r="C490" s="8"/>
      <c r="D490" s="51"/>
      <c r="E490" s="315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49"/>
        <v/>
      </c>
    </row>
    <row r="491" spans="1:72" hidden="1">
      <c r="A491" s="167" t="str">
        <f t="shared" si="47"/>
        <v/>
      </c>
      <c r="B491" s="168"/>
      <c r="C491" s="8"/>
      <c r="D491" s="51"/>
      <c r="E491" s="314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49"/>
        <v/>
      </c>
    </row>
    <row r="492" spans="1:72" hidden="1">
      <c r="A492" s="167" t="str">
        <f t="shared" si="47"/>
        <v/>
      </c>
      <c r="B492" s="168"/>
      <c r="C492" s="8"/>
      <c r="D492" s="51"/>
      <c r="E492" s="314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49"/>
        <v/>
      </c>
    </row>
    <row r="493" spans="1:72" hidden="1">
      <c r="A493" s="167" t="str">
        <f t="shared" si="47"/>
        <v/>
      </c>
      <c r="B493" s="168"/>
      <c r="C493" s="8"/>
      <c r="D493" s="51"/>
      <c r="E493" s="314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49"/>
        <v/>
      </c>
    </row>
    <row r="494" spans="1:72" hidden="1">
      <c r="A494" s="167" t="str">
        <f t="shared" si="47"/>
        <v/>
      </c>
      <c r="B494" s="168"/>
      <c r="C494" s="8"/>
      <c r="D494" s="51"/>
      <c r="E494" s="314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49"/>
        <v/>
      </c>
    </row>
    <row r="495" spans="1:72" hidden="1">
      <c r="A495" s="167" t="str">
        <f t="shared" si="47"/>
        <v/>
      </c>
      <c r="B495" s="168"/>
      <c r="C495" s="8"/>
      <c r="D495" s="51"/>
      <c r="E495" s="314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49"/>
        <v/>
      </c>
    </row>
    <row r="496" spans="1:72" hidden="1">
      <c r="A496" s="167" t="str">
        <f t="shared" si="47"/>
        <v/>
      </c>
      <c r="B496" s="168"/>
      <c r="C496" s="8"/>
      <c r="D496" s="51"/>
      <c r="E496" s="314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49"/>
        <v/>
      </c>
    </row>
    <row r="497" spans="1:72" hidden="1">
      <c r="A497" s="167" t="str">
        <f t="shared" si="47"/>
        <v/>
      </c>
      <c r="B497" s="168"/>
      <c r="C497" s="8"/>
      <c r="D497" s="51"/>
      <c r="E497" s="314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49"/>
        <v/>
      </c>
    </row>
    <row r="498" spans="1:72" hidden="1">
      <c r="A498" s="167" t="str">
        <f t="shared" si="47"/>
        <v/>
      </c>
      <c r="B498" s="168"/>
      <c r="C498" s="8"/>
      <c r="D498" s="51"/>
      <c r="E498" s="314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49"/>
        <v/>
      </c>
    </row>
    <row r="499" spans="1:72" hidden="1">
      <c r="A499" s="167" t="str">
        <f t="shared" si="47"/>
        <v/>
      </c>
      <c r="B499" s="168"/>
      <c r="C499" s="8"/>
      <c r="D499" s="51"/>
      <c r="E499" s="314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49"/>
        <v/>
      </c>
    </row>
    <row r="500" spans="1:72" hidden="1">
      <c r="A500" s="167" t="str">
        <f t="shared" si="47"/>
        <v/>
      </c>
      <c r="B500" s="168"/>
      <c r="C500" s="8"/>
      <c r="D500" s="51"/>
      <c r="E500" s="314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49"/>
        <v/>
      </c>
    </row>
    <row r="501" spans="1:72" hidden="1">
      <c r="A501" s="167" t="str">
        <f t="shared" si="47"/>
        <v/>
      </c>
      <c r="B501" s="168"/>
      <c r="C501" s="8"/>
      <c r="D501" s="51"/>
      <c r="E501" s="314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49"/>
        <v/>
      </c>
    </row>
    <row r="502" spans="1:72" hidden="1">
      <c r="A502" s="167" t="str">
        <f t="shared" si="47"/>
        <v/>
      </c>
      <c r="B502" s="168"/>
      <c r="C502" s="8"/>
      <c r="D502" s="51"/>
      <c r="E502" s="315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49"/>
        <v/>
      </c>
    </row>
    <row r="503" spans="1:72" hidden="1">
      <c r="A503" s="167" t="str">
        <f t="shared" si="47"/>
        <v/>
      </c>
      <c r="B503" s="168"/>
      <c r="C503" s="8"/>
      <c r="D503" s="51"/>
      <c r="E503" s="314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49"/>
        <v/>
      </c>
    </row>
    <row r="504" spans="1:72" hidden="1">
      <c r="A504" s="167" t="str">
        <f t="shared" si="47"/>
        <v/>
      </c>
      <c r="B504" s="168"/>
      <c r="C504" s="8"/>
      <c r="D504" s="51"/>
      <c r="E504" s="314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49"/>
        <v/>
      </c>
    </row>
    <row r="505" spans="1:72" hidden="1">
      <c r="A505" s="167" t="str">
        <f t="shared" si="47"/>
        <v/>
      </c>
      <c r="B505" s="168"/>
      <c r="C505" s="8"/>
      <c r="D505" s="51"/>
      <c r="E505" s="314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49"/>
        <v/>
      </c>
    </row>
    <row r="506" spans="1:72" hidden="1">
      <c r="A506" s="167" t="str">
        <f t="shared" si="47"/>
        <v/>
      </c>
      <c r="B506" s="168"/>
      <c r="C506" s="8"/>
      <c r="D506" s="51"/>
      <c r="E506" s="314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49"/>
        <v/>
      </c>
    </row>
    <row r="507" spans="1:72" hidden="1">
      <c r="A507" s="167" t="str">
        <f t="shared" si="47"/>
        <v/>
      </c>
      <c r="B507" s="168"/>
      <c r="C507" s="8"/>
      <c r="D507" s="51"/>
      <c r="E507" s="314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49"/>
        <v/>
      </c>
    </row>
    <row r="508" spans="1:72" hidden="1">
      <c r="A508" s="167" t="str">
        <f t="shared" si="47"/>
        <v/>
      </c>
      <c r="B508" s="168"/>
      <c r="C508" s="8"/>
      <c r="D508" s="51"/>
      <c r="E508" s="314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49"/>
        <v/>
      </c>
    </row>
    <row r="509" spans="1:72" hidden="1">
      <c r="A509" s="167" t="str">
        <f t="shared" si="47"/>
        <v/>
      </c>
      <c r="B509" s="168"/>
      <c r="C509" s="8"/>
      <c r="D509" s="51"/>
      <c r="E509" s="314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49"/>
        <v/>
      </c>
    </row>
    <row r="510" spans="1:72" hidden="1">
      <c r="A510" s="167" t="str">
        <f t="shared" si="47"/>
        <v/>
      </c>
      <c r="B510" s="168"/>
      <c r="C510" s="8"/>
      <c r="D510" s="51"/>
      <c r="E510" s="314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49"/>
        <v/>
      </c>
    </row>
    <row r="511" spans="1:72" hidden="1">
      <c r="A511" s="167" t="str">
        <f t="shared" si="47"/>
        <v/>
      </c>
      <c r="B511" s="168"/>
      <c r="C511" s="8"/>
      <c r="D511" s="51"/>
      <c r="E511" s="314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49"/>
        <v/>
      </c>
    </row>
    <row r="512" spans="1:72" hidden="1">
      <c r="A512" s="167" t="str">
        <f t="shared" si="47"/>
        <v/>
      </c>
      <c r="B512" s="168"/>
      <c r="C512" s="8"/>
      <c r="D512" s="51"/>
      <c r="E512" s="314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49"/>
        <v/>
      </c>
    </row>
    <row r="513" spans="1:72" hidden="1">
      <c r="A513" s="167" t="str">
        <f t="shared" si="47"/>
        <v/>
      </c>
      <c r="B513" s="168"/>
      <c r="C513" s="8"/>
      <c r="D513" s="51"/>
      <c r="E513" s="314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49"/>
        <v/>
      </c>
    </row>
    <row r="514" spans="1:72" hidden="1">
      <c r="A514" s="167" t="str">
        <f t="shared" si="47"/>
        <v/>
      </c>
      <c r="B514" s="168"/>
      <c r="C514" s="8"/>
      <c r="D514" s="51"/>
      <c r="E514" s="315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49"/>
        <v/>
      </c>
    </row>
    <row r="515" spans="1:72" hidden="1">
      <c r="A515" s="167" t="str">
        <f t="shared" si="47"/>
        <v/>
      </c>
      <c r="B515" s="168"/>
      <c r="C515" s="8"/>
      <c r="D515" s="51"/>
      <c r="E515" s="314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49"/>
        <v/>
      </c>
    </row>
    <row r="516" spans="1:72" hidden="1">
      <c r="A516" s="167" t="str">
        <f t="shared" si="47"/>
        <v/>
      </c>
      <c r="B516" s="168"/>
      <c r="C516" s="8"/>
      <c r="D516" s="51"/>
      <c r="E516" s="314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49"/>
        <v/>
      </c>
    </row>
    <row r="517" spans="1:72" hidden="1">
      <c r="A517" s="167" t="str">
        <f t="shared" si="47"/>
        <v/>
      </c>
      <c r="B517" s="168"/>
      <c r="C517" s="8"/>
      <c r="D517" s="51"/>
      <c r="E517" s="314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49"/>
        <v/>
      </c>
    </row>
    <row r="518" spans="1:72" hidden="1">
      <c r="A518" s="167" t="str">
        <f t="shared" ref="A518:A552" si="50">D518&amp;B518</f>
        <v/>
      </c>
      <c r="B518" s="168"/>
      <c r="C518" s="8"/>
      <c r="D518" s="51"/>
      <c r="E518" s="314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49"/>
        <v/>
      </c>
    </row>
    <row r="519" spans="1:72" hidden="1">
      <c r="A519" s="167" t="str">
        <f t="shared" si="50"/>
        <v/>
      </c>
      <c r="B519" s="168"/>
      <c r="C519" s="8"/>
      <c r="D519" s="51"/>
      <c r="E519" s="314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49"/>
        <v/>
      </c>
    </row>
    <row r="520" spans="1:72" hidden="1">
      <c r="A520" s="167" t="str">
        <f t="shared" si="50"/>
        <v/>
      </c>
      <c r="B520" s="168"/>
      <c r="C520" s="8"/>
      <c r="D520" s="51"/>
      <c r="E520" s="314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49"/>
        <v/>
      </c>
    </row>
    <row r="521" spans="1:72" hidden="1">
      <c r="A521" s="167" t="str">
        <f t="shared" si="50"/>
        <v/>
      </c>
      <c r="B521" s="168"/>
      <c r="C521" s="177"/>
      <c r="D521" s="227"/>
      <c r="E521" s="31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BASE_MAPA!$I$2:$I$359), "ERRO")</f>
        <v>ERRO</v>
      </c>
      <c r="V521" s="295"/>
      <c r="W521" s="29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301"/>
      <c r="AS521" s="301"/>
      <c r="AT521" s="301"/>
      <c r="AU521" s="301"/>
      <c r="AV521" s="301"/>
      <c r="AW521" s="301"/>
      <c r="AX521" s="164"/>
      <c r="AY521" s="313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5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49"/>
        <v/>
      </c>
    </row>
    <row r="522" spans="1:72" hidden="1">
      <c r="A522" s="167" t="str">
        <f t="shared" si="50"/>
        <v/>
      </c>
      <c r="B522" s="168"/>
      <c r="C522" s="8"/>
      <c r="D522" s="51"/>
      <c r="E522" s="314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BASE_MAPA!$I$2:$I$359),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 hidden="1">
      <c r="A523" s="167" t="str">
        <f t="shared" si="50"/>
        <v/>
      </c>
      <c r="B523" s="168"/>
      <c r="C523" s="8"/>
      <c r="D523" s="51"/>
      <c r="E523" s="314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301"/>
      <c r="AS523" s="301"/>
      <c r="AT523" s="301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50"/>
        <v/>
      </c>
      <c r="B524" s="168"/>
      <c r="C524" s="8"/>
      <c r="D524" s="51"/>
      <c r="E524" s="314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0"/>
        <v/>
      </c>
      <c r="B525" s="168"/>
      <c r="C525" s="8"/>
      <c r="D525" s="51"/>
      <c r="E525" s="314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0"/>
        <v/>
      </c>
      <c r="B526" s="168"/>
      <c r="C526" s="8"/>
      <c r="D526" s="51"/>
      <c r="E526" s="315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0"/>
        <v/>
      </c>
      <c r="B527" s="168"/>
      <c r="C527" s="8"/>
      <c r="D527" s="51"/>
      <c r="E527" s="314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0"/>
        <v/>
      </c>
      <c r="B528" s="168"/>
      <c r="C528" s="8"/>
      <c r="D528" s="51"/>
      <c r="E528" s="314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0"/>
        <v/>
      </c>
      <c r="B529" s="168"/>
      <c r="C529" s="8"/>
      <c r="D529" s="51"/>
      <c r="E529" s="314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0"/>
        <v/>
      </c>
      <c r="B530" s="168"/>
      <c r="C530" s="8"/>
      <c r="D530" s="51"/>
      <c r="E530" s="314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0"/>
        <v/>
      </c>
      <c r="B531" s="168"/>
      <c r="C531" s="8"/>
      <c r="D531" s="51"/>
      <c r="E531" s="314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0"/>
        <v/>
      </c>
      <c r="B532" s="168"/>
      <c r="C532" s="8"/>
      <c r="D532" s="51"/>
      <c r="E532" s="314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0"/>
        <v/>
      </c>
      <c r="B533" s="168"/>
      <c r="C533" s="8"/>
      <c r="D533" s="51"/>
      <c r="E533" s="314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0"/>
        <v/>
      </c>
      <c r="B534" s="168"/>
      <c r="C534" s="8"/>
      <c r="D534" s="51"/>
      <c r="E534" s="314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0"/>
        <v/>
      </c>
      <c r="B535" s="168"/>
      <c r="C535" s="8"/>
      <c r="D535" s="51"/>
      <c r="E535" s="314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0"/>
        <v/>
      </c>
      <c r="B536" s="168"/>
      <c r="C536" s="8"/>
      <c r="D536" s="51"/>
      <c r="E536" s="314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0"/>
        <v/>
      </c>
      <c r="B537" s="168"/>
      <c r="C537" s="8"/>
      <c r="D537" s="51"/>
      <c r="E537" s="314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0"/>
        <v/>
      </c>
      <c r="B538" s="168"/>
      <c r="C538" s="8"/>
      <c r="D538" s="51"/>
      <c r="E538" s="315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0"/>
        <v/>
      </c>
      <c r="B539" s="168"/>
      <c r="C539" s="8"/>
      <c r="D539" s="51"/>
      <c r="E539" s="314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0"/>
        <v/>
      </c>
      <c r="B540" s="168"/>
      <c r="C540" s="8"/>
      <c r="D540" s="51"/>
      <c r="E540" s="314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0"/>
        <v/>
      </c>
      <c r="B541" s="168"/>
      <c r="C541" s="8"/>
      <c r="D541" s="51"/>
      <c r="E541" s="314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0"/>
        <v/>
      </c>
      <c r="B542" s="168"/>
      <c r="C542" s="8"/>
      <c r="D542" s="51"/>
      <c r="E542" s="314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0"/>
        <v/>
      </c>
      <c r="B543" s="168"/>
      <c r="C543" s="8"/>
      <c r="D543" s="51"/>
      <c r="E543" s="314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0"/>
        <v/>
      </c>
      <c r="B544" s="168"/>
      <c r="C544" s="8"/>
      <c r="D544" s="51"/>
      <c r="E544" s="314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0"/>
        <v/>
      </c>
      <c r="B545" s="168"/>
      <c r="C545" s="8"/>
      <c r="D545" s="51"/>
      <c r="E545" s="314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0"/>
        <v/>
      </c>
      <c r="B546" s="168"/>
      <c r="C546" s="8"/>
      <c r="D546" s="51"/>
      <c r="E546" s="314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0"/>
        <v/>
      </c>
      <c r="B547" s="168"/>
      <c r="C547" s="8"/>
      <c r="D547" s="51"/>
      <c r="E547" s="314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0"/>
        <v/>
      </c>
      <c r="B548" s="168"/>
      <c r="C548" s="8"/>
      <c r="D548" s="51"/>
      <c r="E548" s="314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0"/>
        <v/>
      </c>
      <c r="B549" s="168"/>
      <c r="C549" s="8"/>
      <c r="D549" s="51"/>
      <c r="E549" s="314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0"/>
        <v/>
      </c>
      <c r="B550" s="168"/>
      <c r="C550" s="8"/>
      <c r="D550" s="51"/>
      <c r="E550" s="315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0"/>
        <v/>
      </c>
      <c r="B551" s="168"/>
      <c r="C551" s="8"/>
      <c r="D551" s="51"/>
      <c r="E551" s="314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0"/>
        <v/>
      </c>
      <c r="B552" s="168"/>
      <c r="C552" s="177"/>
      <c r="D552" s="178"/>
      <c r="E552" s="31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3"/>
      <c r="O552" s="180"/>
      <c r="P552" s="180"/>
      <c r="Q552" s="179"/>
      <c r="R552" s="181"/>
      <c r="S552" s="162"/>
      <c r="T552" s="162"/>
      <c r="U552" s="161"/>
      <c r="V552" s="296"/>
      <c r="W552" s="29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302"/>
      <c r="AV552" s="302"/>
      <c r="AW552" s="302"/>
      <c r="AX552" s="185"/>
      <c r="AY552" s="313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5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2"/>
      <c r="D553" s="273"/>
      <c r="E553" s="31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3"/>
      <c r="O553" s="164"/>
      <c r="P553" s="164"/>
      <c r="Q553" s="179"/>
      <c r="R553" s="181"/>
      <c r="S553" s="162"/>
      <c r="T553" s="162"/>
      <c r="U553" s="161"/>
      <c r="V553" s="296"/>
      <c r="W553" s="299"/>
      <c r="X553" s="27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0"/>
      <c r="AL553" s="300"/>
      <c r="AM553" s="300"/>
      <c r="AN553" s="300"/>
      <c r="AO553" s="279"/>
      <c r="AP553" s="280"/>
      <c r="AQ553" s="280"/>
      <c r="AR553" s="301"/>
      <c r="AS553" s="301"/>
      <c r="AT553" s="301"/>
      <c r="AU553" s="303"/>
      <c r="AV553" s="303"/>
      <c r="AW553" s="303"/>
      <c r="AX553" s="274"/>
      <c r="AY553" s="186"/>
      <c r="AZ553" s="162"/>
      <c r="BA553" s="275"/>
      <c r="BB553" s="181"/>
      <c r="BC553" s="70"/>
      <c r="BD553" s="70"/>
      <c r="BE553" s="163"/>
      <c r="BF553" s="281"/>
      <c r="BG553" s="188"/>
      <c r="BH553" s="276"/>
      <c r="BI553" s="276"/>
      <c r="BJ553" s="306"/>
      <c r="BK553" s="277"/>
      <c r="BL553" s="188"/>
      <c r="BM553" s="182"/>
      <c r="BN553" s="182"/>
      <c r="BO553" s="214"/>
      <c r="BP553" s="277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2"/>
      <c r="D554" s="273"/>
      <c r="E554" s="31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72"/>
      <c r="D599" s="273"/>
      <c r="E599" s="31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07"/>
      <c r="AL599" s="307"/>
      <c r="AM599" s="307"/>
      <c r="AN599" s="307"/>
      <c r="AO599" s="308"/>
      <c r="AP599" s="309"/>
      <c r="AQ599" s="309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233"/>
      <c r="BD599" s="233"/>
      <c r="BE599" s="163"/>
      <c r="BF599" s="310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408:K450 J15:K18 J21:K21 J23:K23 J28:K28 J36:K37 J30:K34 J54:K54 J50:K50 J44:K48 J67:L68 J57:K64 J70:K76 J85:K86 J96:K96 J83:L83 J95:L95 J98:K400 J88:K92 J78:K81" name="Range1_8_1"/>
    <protectedRange sqref="O408:Q450 O15:Q18 O21:Q21 O23:Q23 O28:Q28 O40:Q40 O36:Q37 O30:Q34 O54:Q54 O50:Q51 O44:Q48 O67:Q68 O57:Q65 O70:Q76 O85:Q86 O83:Q83 O95:Q96 O98:Q400 O88:Q93 O78:Q81" name="Range1_9_1"/>
    <protectedRange sqref="V408:Y450 Y6:Y12 X13:Y14 V21:Y21 V15:Y18 Y19:Y20 X28 Y23:Y31 Y37:Y38 Y40:Y43 V36 Y35 V32:Y34 X36:Y36 V44:Y45 V48 X48 V47:X47 Y46:Y56 V67:Y68 Y65:Y66 V57:Y64 V70:X74 Y69:Y74 V75:Y76 V85:X85 V86:Y86 V99:Y400 V83:X83 V95:X95 V98:X98 Y93:Y98 Y87 V88:Y92 V78:X78 V80:X81 Y77:Y85" name="Range1_11_1"/>
    <protectedRange sqref="Z408:AD450 Z6:Z15 Z21:AD21 Z16:AD18 Z23:Z28 Z37 Z36:AD36 Z32:AD34 Z45:AD45 Z41:Z44 Z52:Z53 Z50 Z55 Z47:AD48 Z67:AD68 Z57:AD64 Z69 Z70:AD76 Z84 Z85:AD86 Z83:AD83 Z95:AD95 Z97 Z98:AD400 Z88:AD92 Z78:AD78 Z80:AD81" name="Range1_12_1"/>
    <protectedRange sqref="BF6:BF552" name="Range1_18_1"/>
    <protectedRange sqref="J401:K407 J6:K13 J26:K27 J40:K42 J51:K53 J65:K66 J82:K82 J93:K94 J87:K87" name="Range1_8_1_1"/>
    <protectedRange sqref="O401:Q406 O6:Q11 O12 O26:Q27 O41:Q42 O52:Q53 O66:Q66 O82:Q82 O94:Q94 O87:Q87" name="Range1_9_1_1"/>
    <protectedRange sqref="O407:Q407 O13:Q13 P12:Q12" name="Range1_9_1_4"/>
    <protectedRange sqref="Y404 V401:Y403 V405:Y407 V6:X8 V10:X12 V13:W13 V23:X27 V37:X37 V41:X43 W36 W48 V52:X53 V50:X50 V55:X55 V66 V69:X69 V84:X84 V82 V94 V97:X97 V87 V79" name="Range1_11_1_1"/>
    <protectedRange sqref="Z401:AD403 Z405:AD407 AA6:AD8 AA10:AD13 AA23:AD27 AA37:AD37 AA41:AD43 AA52:AD53 AA50:AD50 AA55:AD55 AA69:AD69 AA84:AD84 AA97:AD97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" name="Range1_8_1_6"/>
    <protectedRange sqref="O24:Q25" name="Range1_9_1_7"/>
    <protectedRange sqref="V40:X40 V51:X51 V65:X65 W66:X66 V93:X93 W82:X82 W94:X94 W87:X87 W79:X79" name="Range1_11_1_6"/>
    <protectedRange sqref="Z40:AD40 Z51:AD51 Z65:AD66 Z82:AD82 Z93:AD94 Z87:AD87 Z79:AD79" name="Range1_12_1_5"/>
    <protectedRange sqref="J39:K39" name="Range1_8_1_5"/>
    <protectedRange sqref="O39:Q39" name="Range1_9_1_6"/>
    <protectedRange sqref="Y39" name="Range1_11_1_7"/>
    <protectedRange sqref="V39:X39 V54:X54 V96:X96" name="Range1_11_1_2_2"/>
    <protectedRange sqref="Z39:AD39 Z54:AD54 Z96:AD96" name="Range1_12_1_1_2"/>
    <protectedRange sqref="J56:K56" name="Range1_8_1_9"/>
    <protectedRange sqref="O56:Q56" name="Range1_9_1_10"/>
    <protectedRange sqref="V56:X56" name="Range1_11_1_8"/>
    <protectedRange sqref="Z56:AD56" name="Range1_12_1_6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861" priority="19431" operator="equal">
      <formula>"ERRO"</formula>
    </cfRule>
  </conditionalFormatting>
  <conditionalFormatting sqref="X4 Y475:Y550 Y408:Z474 Y1:Z18 Y21:Z21 Y23:Z26 Z27:Z28 Z31 Y27:Y31 Y36:Z37 Y32:Z34 Y40:Z45 Y54:Z54 Z47:Z53 Z55 Z65:Z66 Y57:Z64 Y67:Z77 Y97:Z400 Y86:Z95 Z78:Z85">
    <cfRule type="cellIs" dxfId="860" priority="19420" operator="equal">
      <formula>"OPORTUNIDADE"</formula>
    </cfRule>
  </conditionalFormatting>
  <conditionalFormatting sqref="AZ6:AZ522">
    <cfRule type="expression" dxfId="859" priority="19415">
      <formula>$BU6=1</formula>
    </cfRule>
  </conditionalFormatting>
  <conditionalFormatting sqref="BQ6:BQ599">
    <cfRule type="cellIs" dxfId="858" priority="19426" operator="equal">
      <formula>"Produção e Intervalo"</formula>
    </cfRule>
    <cfRule type="cellIs" dxfId="857" priority="19427" operator="equal">
      <formula>"Aderente"</formula>
    </cfRule>
    <cfRule type="cellIs" dxfId="856" priority="19428" operator="equal">
      <formula>"Intervalo"</formula>
    </cfRule>
    <cfRule type="cellIs" dxfId="855" priority="19429" operator="equal">
      <formula>"Produção"</formula>
    </cfRule>
    <cfRule type="cellIs" dxfId="854" priority="19430" operator="equal">
      <formula>"ERRO"</formula>
    </cfRule>
  </conditionalFormatting>
  <conditionalFormatting sqref="BR6:BS552">
    <cfRule type="cellIs" dxfId="853" priority="19408" operator="equal">
      <formula>"*"</formula>
    </cfRule>
    <cfRule type="cellIs" dxfId="852" priority="19409" operator="greaterThanOrEqual">
      <formula>1</formula>
    </cfRule>
    <cfRule type="cellIs" dxfId="851" priority="19410" operator="lessThan">
      <formula>1</formula>
    </cfRule>
  </conditionalFormatting>
  <conditionalFormatting sqref="X475:X522 Y475:Y550 Y408:Z474 Y6:Z18 Y21:Z21 Y23:Z26 Z27:Z28 Z31 Y27:Y31 Y36:Z37 Y32:Z34 Y40:Z45 Y54:Z54 Z47:Z53 Z55 Z65:Z66 Y57:Z64 Y67:Z77 Y97:Z400 Y86:Z95 Z78:Z85">
    <cfRule type="cellIs" dxfId="850" priority="19356" operator="equal">
      <formula>"NÃO"</formula>
    </cfRule>
    <cfRule type="cellIs" dxfId="849" priority="19357" operator="equal">
      <formula>"SIM"</formula>
    </cfRule>
  </conditionalFormatting>
  <conditionalFormatting sqref="X475:X522">
    <cfRule type="cellIs" dxfId="848" priority="19355" operator="equal">
      <formula>"OPORTUNIDADE"</formula>
    </cfRule>
  </conditionalFormatting>
  <conditionalFormatting sqref="Z475:Z522">
    <cfRule type="cellIs" dxfId="847" priority="19353" operator="equal">
      <formula>"NÃO"</formula>
    </cfRule>
    <cfRule type="cellIs" dxfId="846" priority="19354" operator="equal">
      <formula>"SIM"</formula>
    </cfRule>
  </conditionalFormatting>
  <conditionalFormatting sqref="Z475:Z522">
    <cfRule type="cellIs" dxfId="845" priority="19352" operator="equal">
      <formula>"OPORTUNIDADE"</formula>
    </cfRule>
  </conditionalFormatting>
  <conditionalFormatting sqref="Y1048575:Y1048576">
    <cfRule type="cellIs" dxfId="844" priority="19237" operator="equal">
      <formula>"OPORTUNIDADE"</formula>
    </cfRule>
  </conditionalFormatting>
  <conditionalFormatting sqref="Y1048575:Y1048576">
    <cfRule type="cellIs" dxfId="843" priority="19235" operator="equal">
      <formula>"NÃO"</formula>
    </cfRule>
    <cfRule type="cellIs" dxfId="842" priority="19236" operator="equal">
      <formula>"SIM"</formula>
    </cfRule>
  </conditionalFormatting>
  <conditionalFormatting sqref="Z523:Z548">
    <cfRule type="cellIs" dxfId="841" priority="18972" operator="equal">
      <formula>"OPORTUNIDADE"</formula>
    </cfRule>
  </conditionalFormatting>
  <conditionalFormatting sqref="Z523:Z548">
    <cfRule type="cellIs" dxfId="840" priority="18970" operator="equal">
      <formula>"NÃO"</formula>
    </cfRule>
    <cfRule type="cellIs" dxfId="839" priority="18971" operator="equal">
      <formula>"SIM"</formula>
    </cfRule>
  </conditionalFormatting>
  <conditionalFormatting sqref="X549">
    <cfRule type="cellIs" dxfId="838" priority="18958" operator="equal">
      <formula>"NÃO"</formula>
    </cfRule>
    <cfRule type="cellIs" dxfId="837" priority="18959" operator="equal">
      <formula>"SIM"</formula>
    </cfRule>
  </conditionalFormatting>
  <conditionalFormatting sqref="X549">
    <cfRule type="cellIs" dxfId="836" priority="18957" operator="equal">
      <formula>"OPORTUNIDADE"</formula>
    </cfRule>
  </conditionalFormatting>
  <conditionalFormatting sqref="Z549">
    <cfRule type="cellIs" dxfId="835" priority="18955" operator="equal">
      <formula>"NÃO"</formula>
    </cfRule>
    <cfRule type="cellIs" dxfId="834" priority="18956" operator="equal">
      <formula>"SIM"</formula>
    </cfRule>
  </conditionalFormatting>
  <conditionalFormatting sqref="Z549">
    <cfRule type="cellIs" dxfId="833" priority="18954" operator="equal">
      <formula>"OPORTUNIDADE"</formula>
    </cfRule>
  </conditionalFormatting>
  <conditionalFormatting sqref="BI549">
    <cfRule type="iconSet" priority="18963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8964">
      <iconSet showValue="0">
        <cfvo type="percent" val="0"/>
        <cfvo type="num" val="1"/>
        <cfvo type="num" val="1" gte="0"/>
      </iconSet>
    </cfRule>
    <cfRule type="iconSet" priority="18965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8966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832" priority="19574">
      <formula>$BU492=1</formula>
    </cfRule>
  </conditionalFormatting>
  <conditionalFormatting sqref="AZ525:AZ549">
    <cfRule type="expression" dxfId="831" priority="19734">
      <formula>$BU497=1</formula>
    </cfRule>
  </conditionalFormatting>
  <conditionalFormatting sqref="BI523:BI548">
    <cfRule type="iconSet" priority="19735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9737">
      <iconSet showValue="0">
        <cfvo type="percent" val="0"/>
        <cfvo type="num" val="1"/>
        <cfvo type="num" val="1" gte="0"/>
      </iconSet>
    </cfRule>
    <cfRule type="iconSet" priority="19738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9741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9743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9744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830" priority="14369" operator="equal">
      <formula>"*"</formula>
    </cfRule>
    <cfRule type="cellIs" dxfId="829" priority="14370" operator="greaterThanOrEqual">
      <formula>1</formula>
    </cfRule>
    <cfRule type="cellIs" dxfId="828" priority="14371" operator="lessThan">
      <formula>1</formula>
    </cfRule>
  </conditionalFormatting>
  <conditionalFormatting sqref="BI6:BI522">
    <cfRule type="iconSet" priority="19758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19759">
      <iconSet showValue="0">
        <cfvo type="percent" val="0"/>
        <cfvo type="num" val="1"/>
        <cfvo type="num" val="1" gte="0"/>
      </iconSet>
    </cfRule>
    <cfRule type="iconSet" priority="19760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599">
    <cfRule type="iconSet" priority="19776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599">
    <cfRule type="iconSet" priority="19777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23 BP32:BP34 BP26:BP30 BP43:BP49 BP36:BP37 BP39 BP53:BP54 BP56:BP60 BP64:BP65 BP70:BP599 BP67:BP68">
    <cfRule type="iconSet" priority="19778">
      <iconSet showValue="0">
        <cfvo type="percent" val="0"/>
        <cfvo type="num" val="1"/>
        <cfvo type="num" val="1" gte="0"/>
      </iconSet>
    </cfRule>
  </conditionalFormatting>
  <conditionalFormatting sqref="Y401:Z407">
    <cfRule type="cellIs" dxfId="827" priority="1077" operator="equal">
      <formula>"OPORTUNIDADE"</formula>
    </cfRule>
  </conditionalFormatting>
  <conditionalFormatting sqref="Y401:Z407">
    <cfRule type="cellIs" dxfId="826" priority="1075" operator="equal">
      <formula>"NÃO"</formula>
    </cfRule>
    <cfRule type="cellIs" dxfId="825" priority="1076" operator="equal">
      <formula>"SIM"</formula>
    </cfRule>
  </conditionalFormatting>
  <conditionalFormatting sqref="Z404">
    <cfRule type="cellIs" dxfId="824" priority="1074" operator="equal">
      <formula>"OPORTUNIDADE"</formula>
    </cfRule>
  </conditionalFormatting>
  <conditionalFormatting sqref="Z404">
    <cfRule type="cellIs" dxfId="823" priority="1072" operator="equal">
      <formula>"NÃO"</formula>
    </cfRule>
    <cfRule type="cellIs" dxfId="822" priority="1073" operator="equal">
      <formula>"SIM"</formula>
    </cfRule>
  </conditionalFormatting>
  <conditionalFormatting sqref="Z404">
    <cfRule type="cellIs" dxfId="821" priority="1071" operator="equal">
      <formula>"OPORTUNIDADE"</formula>
    </cfRule>
  </conditionalFormatting>
  <conditionalFormatting sqref="Z404">
    <cfRule type="cellIs" dxfId="820" priority="1069" operator="equal">
      <formula>"NÃO"</formula>
    </cfRule>
    <cfRule type="cellIs" dxfId="819" priority="1070" operator="equal">
      <formula>"SIM"</formula>
    </cfRule>
  </conditionalFormatting>
  <conditionalFormatting sqref="Z404">
    <cfRule type="cellIs" dxfId="818" priority="1068" operator="equal">
      <formula>"OPORTUNIDADE"</formula>
    </cfRule>
  </conditionalFormatting>
  <conditionalFormatting sqref="Z404">
    <cfRule type="cellIs" dxfId="817" priority="1066" operator="equal">
      <formula>"NÃO"</formula>
    </cfRule>
    <cfRule type="cellIs" dxfId="816" priority="1067" operator="equal">
      <formula>"SIM"</formula>
    </cfRule>
  </conditionalFormatting>
  <conditionalFormatting sqref="Z404">
    <cfRule type="cellIs" dxfId="815" priority="1065" operator="equal">
      <formula>"OPORTUNIDADE"</formula>
    </cfRule>
  </conditionalFormatting>
  <conditionalFormatting sqref="Z404">
    <cfRule type="cellIs" dxfId="814" priority="1063" operator="equal">
      <formula>"NÃO"</formula>
    </cfRule>
    <cfRule type="cellIs" dxfId="813" priority="1064" operator="equal">
      <formula>"SIM"</formula>
    </cfRule>
  </conditionalFormatting>
  <conditionalFormatting sqref="Z404">
    <cfRule type="cellIs" dxfId="812" priority="1062" operator="equal">
      <formula>"OPORTUNIDADE"</formula>
    </cfRule>
  </conditionalFormatting>
  <conditionalFormatting sqref="Z404">
    <cfRule type="cellIs" dxfId="811" priority="1060" operator="equal">
      <formula>"NÃO"</formula>
    </cfRule>
    <cfRule type="cellIs" dxfId="810" priority="1061" operator="equal">
      <formula>"SIM"</formula>
    </cfRule>
  </conditionalFormatting>
  <conditionalFormatting sqref="Z404">
    <cfRule type="cellIs" dxfId="809" priority="1059" operator="equal">
      <formula>"OPORTUNIDADE"</formula>
    </cfRule>
  </conditionalFormatting>
  <conditionalFormatting sqref="Z404">
    <cfRule type="cellIs" dxfId="808" priority="1057" operator="equal">
      <formula>"NÃO"</formula>
    </cfRule>
    <cfRule type="cellIs" dxfId="807" priority="1058" operator="equal">
      <formula>"SIM"</formula>
    </cfRule>
  </conditionalFormatting>
  <conditionalFormatting sqref="Z404">
    <cfRule type="cellIs" dxfId="806" priority="1056" operator="equal">
      <formula>"OPORTUNIDADE"</formula>
    </cfRule>
  </conditionalFormatting>
  <conditionalFormatting sqref="Z404">
    <cfRule type="cellIs" dxfId="805" priority="1054" operator="equal">
      <formula>"NÃO"</formula>
    </cfRule>
    <cfRule type="cellIs" dxfId="804" priority="1055" operator="equal">
      <formula>"SIM"</formula>
    </cfRule>
  </conditionalFormatting>
  <conditionalFormatting sqref="Z404">
    <cfRule type="cellIs" dxfId="803" priority="1053" operator="equal">
      <formula>"OPORTUNIDADE"</formula>
    </cfRule>
  </conditionalFormatting>
  <conditionalFormatting sqref="Z404">
    <cfRule type="cellIs" dxfId="802" priority="1051" operator="equal">
      <formula>"NÃO"</formula>
    </cfRule>
    <cfRule type="cellIs" dxfId="801" priority="1052" operator="equal">
      <formula>"SIM"</formula>
    </cfRule>
  </conditionalFormatting>
  <conditionalFormatting sqref="Z404">
    <cfRule type="cellIs" dxfId="800" priority="1050" operator="equal">
      <formula>"OPORTUNIDADE"</formula>
    </cfRule>
  </conditionalFormatting>
  <conditionalFormatting sqref="Z404">
    <cfRule type="cellIs" dxfId="799" priority="1048" operator="equal">
      <formula>"NÃO"</formula>
    </cfRule>
    <cfRule type="cellIs" dxfId="798" priority="1049" operator="equal">
      <formula>"SIM"</formula>
    </cfRule>
  </conditionalFormatting>
  <conditionalFormatting sqref="Z404">
    <cfRule type="cellIs" dxfId="797" priority="1047" operator="equal">
      <formula>"OPORTUNIDADE"</formula>
    </cfRule>
  </conditionalFormatting>
  <conditionalFormatting sqref="Z404">
    <cfRule type="cellIs" dxfId="796" priority="1045" operator="equal">
      <formula>"NÃO"</formula>
    </cfRule>
    <cfRule type="cellIs" dxfId="795" priority="1046" operator="equal">
      <formula>"SIM"</formula>
    </cfRule>
  </conditionalFormatting>
  <conditionalFormatting sqref="Z404">
    <cfRule type="cellIs" dxfId="794" priority="1044" operator="equal">
      <formula>"OPORTUNIDADE"</formula>
    </cfRule>
  </conditionalFormatting>
  <conditionalFormatting sqref="Z404">
    <cfRule type="cellIs" dxfId="793" priority="1042" operator="equal">
      <formula>"NÃO"</formula>
    </cfRule>
    <cfRule type="cellIs" dxfId="792" priority="1043" operator="equal">
      <formula>"SIM"</formula>
    </cfRule>
  </conditionalFormatting>
  <conditionalFormatting sqref="Z404">
    <cfRule type="cellIs" dxfId="791" priority="1041" operator="equal">
      <formula>"OPORTUNIDADE"</formula>
    </cfRule>
  </conditionalFormatting>
  <conditionalFormatting sqref="Z404">
    <cfRule type="cellIs" dxfId="790" priority="1039" operator="equal">
      <formula>"NÃO"</formula>
    </cfRule>
    <cfRule type="cellIs" dxfId="789" priority="1040" operator="equal">
      <formula>"SIM"</formula>
    </cfRule>
  </conditionalFormatting>
  <conditionalFormatting sqref="Z404">
    <cfRule type="cellIs" dxfId="788" priority="1038" operator="equal">
      <formula>"OPORTUNIDADE"</formula>
    </cfRule>
  </conditionalFormatting>
  <conditionalFormatting sqref="Z404">
    <cfRule type="cellIs" dxfId="787" priority="1036" operator="equal">
      <formula>"NÃO"</formula>
    </cfRule>
    <cfRule type="cellIs" dxfId="786" priority="1037" operator="equal">
      <formula>"SIM"</formula>
    </cfRule>
  </conditionalFormatting>
  <conditionalFormatting sqref="Z404">
    <cfRule type="cellIs" dxfId="785" priority="1035" operator="equal">
      <formula>"OPORTUNIDADE"</formula>
    </cfRule>
  </conditionalFormatting>
  <conditionalFormatting sqref="Z404">
    <cfRule type="cellIs" dxfId="784" priority="1033" operator="equal">
      <formula>"NÃO"</formula>
    </cfRule>
    <cfRule type="cellIs" dxfId="783" priority="1034" operator="equal">
      <formula>"SIM"</formula>
    </cfRule>
  </conditionalFormatting>
  <conditionalFormatting sqref="Z404">
    <cfRule type="cellIs" dxfId="782" priority="1032" operator="equal">
      <formula>"OPORTUNIDADE"</formula>
    </cfRule>
  </conditionalFormatting>
  <conditionalFormatting sqref="Z404">
    <cfRule type="cellIs" dxfId="781" priority="1030" operator="equal">
      <formula>"NÃO"</formula>
    </cfRule>
    <cfRule type="cellIs" dxfId="780" priority="1031" operator="equal">
      <formula>"SIM"</formula>
    </cfRule>
  </conditionalFormatting>
  <conditionalFormatting sqref="Z404">
    <cfRule type="cellIs" dxfId="779" priority="1029" operator="equal">
      <formula>"OPORTUNIDADE"</formula>
    </cfRule>
  </conditionalFormatting>
  <conditionalFormatting sqref="Z404">
    <cfRule type="cellIs" dxfId="778" priority="1027" operator="equal">
      <formula>"NÃO"</formula>
    </cfRule>
    <cfRule type="cellIs" dxfId="777" priority="1028" operator="equal">
      <formula>"SIM"</formula>
    </cfRule>
  </conditionalFormatting>
  <conditionalFormatting sqref="Z404">
    <cfRule type="cellIs" dxfId="776" priority="1026" operator="equal">
      <formula>"OPORTUNIDADE"</formula>
    </cfRule>
  </conditionalFormatting>
  <conditionalFormatting sqref="Z404">
    <cfRule type="cellIs" dxfId="775" priority="1024" operator="equal">
      <formula>"NÃO"</formula>
    </cfRule>
    <cfRule type="cellIs" dxfId="774" priority="1025" operator="equal">
      <formula>"SIM"</formula>
    </cfRule>
  </conditionalFormatting>
  <conditionalFormatting sqref="Z404">
    <cfRule type="cellIs" dxfId="773" priority="1023" operator="equal">
      <formula>"OPORTUNIDADE"</formula>
    </cfRule>
  </conditionalFormatting>
  <conditionalFormatting sqref="Z404">
    <cfRule type="cellIs" dxfId="772" priority="1021" operator="equal">
      <formula>"NÃO"</formula>
    </cfRule>
    <cfRule type="cellIs" dxfId="771" priority="1022" operator="equal">
      <formula>"SIM"</formula>
    </cfRule>
  </conditionalFormatting>
  <conditionalFormatting sqref="Z404">
    <cfRule type="cellIs" dxfId="770" priority="1020" operator="equal">
      <formula>"OPORTUNIDADE"</formula>
    </cfRule>
  </conditionalFormatting>
  <conditionalFormatting sqref="Z404">
    <cfRule type="cellIs" dxfId="769" priority="1018" operator="equal">
      <formula>"NÃO"</formula>
    </cfRule>
    <cfRule type="cellIs" dxfId="768" priority="1019" operator="equal">
      <formula>"SIM"</formula>
    </cfRule>
  </conditionalFormatting>
  <conditionalFormatting sqref="Z404">
    <cfRule type="cellIs" dxfId="767" priority="1017" operator="equal">
      <formula>"OPORTUNIDADE"</formula>
    </cfRule>
  </conditionalFormatting>
  <conditionalFormatting sqref="Z404">
    <cfRule type="cellIs" dxfId="766" priority="1015" operator="equal">
      <formula>"NÃO"</formula>
    </cfRule>
    <cfRule type="cellIs" dxfId="765" priority="1016" operator="equal">
      <formula>"SIM"</formula>
    </cfRule>
  </conditionalFormatting>
  <conditionalFormatting sqref="Z404">
    <cfRule type="cellIs" dxfId="764" priority="1014" operator="equal">
      <formula>"OPORTUNIDADE"</formula>
    </cfRule>
  </conditionalFormatting>
  <conditionalFormatting sqref="Z404">
    <cfRule type="cellIs" dxfId="763" priority="1012" operator="equal">
      <formula>"NÃO"</formula>
    </cfRule>
    <cfRule type="cellIs" dxfId="762" priority="1013" operator="equal">
      <formula>"SIM"</formula>
    </cfRule>
  </conditionalFormatting>
  <conditionalFormatting sqref="Z404">
    <cfRule type="cellIs" dxfId="761" priority="1011" operator="equal">
      <formula>"OPORTUNIDADE"</formula>
    </cfRule>
  </conditionalFormatting>
  <conditionalFormatting sqref="Z404">
    <cfRule type="cellIs" dxfId="760" priority="1009" operator="equal">
      <formula>"NÃO"</formula>
    </cfRule>
    <cfRule type="cellIs" dxfId="759" priority="1010" operator="equal">
      <formula>"SIM"</formula>
    </cfRule>
  </conditionalFormatting>
  <conditionalFormatting sqref="Z404">
    <cfRule type="cellIs" dxfId="758" priority="1008" operator="equal">
      <formula>"OPORTUNIDADE"</formula>
    </cfRule>
  </conditionalFormatting>
  <conditionalFormatting sqref="Z404">
    <cfRule type="cellIs" dxfId="757" priority="1006" operator="equal">
      <formula>"NÃO"</formula>
    </cfRule>
    <cfRule type="cellIs" dxfId="756" priority="1007" operator="equal">
      <formula>"SIM"</formula>
    </cfRule>
  </conditionalFormatting>
  <conditionalFormatting sqref="Z404">
    <cfRule type="cellIs" dxfId="755" priority="1005" operator="equal">
      <formula>"OPORTUNIDADE"</formula>
    </cfRule>
  </conditionalFormatting>
  <conditionalFormatting sqref="Z404">
    <cfRule type="cellIs" dxfId="754" priority="1003" operator="equal">
      <formula>"NÃO"</formula>
    </cfRule>
    <cfRule type="cellIs" dxfId="753" priority="1004" operator="equal">
      <formula>"SIM"</formula>
    </cfRule>
  </conditionalFormatting>
  <conditionalFormatting sqref="Y404">
    <cfRule type="cellIs" dxfId="752" priority="1002" operator="equal">
      <formula>"OPORTUNIDADE"</formula>
    </cfRule>
  </conditionalFormatting>
  <conditionalFormatting sqref="Y404">
    <cfRule type="cellIs" dxfId="751" priority="1000" operator="equal">
      <formula>"NÃO"</formula>
    </cfRule>
    <cfRule type="cellIs" dxfId="750" priority="1001" operator="equal">
      <formula>"SIM"</formula>
    </cfRule>
  </conditionalFormatting>
  <conditionalFormatting sqref="Y404">
    <cfRule type="cellIs" dxfId="749" priority="999" operator="equal">
      <formula>"OPORTUNIDADE"</formula>
    </cfRule>
  </conditionalFormatting>
  <conditionalFormatting sqref="Y404">
    <cfRule type="cellIs" dxfId="748" priority="997" operator="equal">
      <formula>"NÃO"</formula>
    </cfRule>
    <cfRule type="cellIs" dxfId="747" priority="998" operator="equal">
      <formula>"SIM"</formula>
    </cfRule>
  </conditionalFormatting>
  <conditionalFormatting sqref="Y404">
    <cfRule type="cellIs" dxfId="746" priority="996" operator="equal">
      <formula>"OPORTUNIDADE"</formula>
    </cfRule>
  </conditionalFormatting>
  <conditionalFormatting sqref="Y404">
    <cfRule type="cellIs" dxfId="745" priority="994" operator="equal">
      <formula>"NÃO"</formula>
    </cfRule>
    <cfRule type="cellIs" dxfId="744" priority="995" operator="equal">
      <formula>"SIM"</formula>
    </cfRule>
  </conditionalFormatting>
  <conditionalFormatting sqref="Y404">
    <cfRule type="cellIs" dxfId="743" priority="993" operator="equal">
      <formula>"OPORTUNIDADE"</formula>
    </cfRule>
  </conditionalFormatting>
  <conditionalFormatting sqref="Y404">
    <cfRule type="cellIs" dxfId="742" priority="991" operator="equal">
      <formula>"NÃO"</formula>
    </cfRule>
    <cfRule type="cellIs" dxfId="741" priority="992" operator="equal">
      <formula>"SIM"</formula>
    </cfRule>
  </conditionalFormatting>
  <conditionalFormatting sqref="Y404">
    <cfRule type="cellIs" dxfId="740" priority="990" operator="equal">
      <formula>"OPORTUNIDADE"</formula>
    </cfRule>
  </conditionalFormatting>
  <conditionalFormatting sqref="Y404">
    <cfRule type="cellIs" dxfId="739" priority="988" operator="equal">
      <formula>"NÃO"</formula>
    </cfRule>
    <cfRule type="cellIs" dxfId="738" priority="989" operator="equal">
      <formula>"SIM"</formula>
    </cfRule>
  </conditionalFormatting>
  <conditionalFormatting sqref="Y404">
    <cfRule type="cellIs" dxfId="737" priority="987" operator="equal">
      <formula>"OPORTUNIDADE"</formula>
    </cfRule>
  </conditionalFormatting>
  <conditionalFormatting sqref="Y404">
    <cfRule type="cellIs" dxfId="736" priority="985" operator="equal">
      <formula>"NÃO"</formula>
    </cfRule>
    <cfRule type="cellIs" dxfId="735" priority="986" operator="equal">
      <formula>"SIM"</formula>
    </cfRule>
  </conditionalFormatting>
  <conditionalFormatting sqref="Y404">
    <cfRule type="cellIs" dxfId="734" priority="984" operator="equal">
      <formula>"OPORTUNIDADE"</formula>
    </cfRule>
  </conditionalFormatting>
  <conditionalFormatting sqref="Y404">
    <cfRule type="cellIs" dxfId="733" priority="982" operator="equal">
      <formula>"NÃO"</formula>
    </cfRule>
    <cfRule type="cellIs" dxfId="732" priority="983" operator="equal">
      <formula>"SIM"</formula>
    </cfRule>
  </conditionalFormatting>
  <conditionalFormatting sqref="Y404">
    <cfRule type="cellIs" dxfId="731" priority="981" operator="equal">
      <formula>"OPORTUNIDADE"</formula>
    </cfRule>
  </conditionalFormatting>
  <conditionalFormatting sqref="Y404">
    <cfRule type="cellIs" dxfId="730" priority="979" operator="equal">
      <formula>"NÃO"</formula>
    </cfRule>
    <cfRule type="cellIs" dxfId="729" priority="980" operator="equal">
      <formula>"SIM"</formula>
    </cfRule>
  </conditionalFormatting>
  <conditionalFormatting sqref="Y404">
    <cfRule type="cellIs" dxfId="728" priority="978" operator="equal">
      <formula>"OPORTUNIDADE"</formula>
    </cfRule>
  </conditionalFormatting>
  <conditionalFormatting sqref="Y404">
    <cfRule type="cellIs" dxfId="727" priority="976" operator="equal">
      <formula>"NÃO"</formula>
    </cfRule>
    <cfRule type="cellIs" dxfId="726" priority="977" operator="equal">
      <formula>"SIM"</formula>
    </cfRule>
  </conditionalFormatting>
  <conditionalFormatting sqref="Y404">
    <cfRule type="cellIs" dxfId="725" priority="975" operator="equal">
      <formula>"OPORTUNIDADE"</formula>
    </cfRule>
  </conditionalFormatting>
  <conditionalFormatting sqref="Y404">
    <cfRule type="cellIs" dxfId="724" priority="973" operator="equal">
      <formula>"NÃO"</formula>
    </cfRule>
    <cfRule type="cellIs" dxfId="723" priority="974" operator="equal">
      <formula>"SIM"</formula>
    </cfRule>
  </conditionalFormatting>
  <conditionalFormatting sqref="Y404">
    <cfRule type="cellIs" dxfId="722" priority="972" operator="equal">
      <formula>"OPORTUNIDADE"</formula>
    </cfRule>
  </conditionalFormatting>
  <conditionalFormatting sqref="Y404">
    <cfRule type="cellIs" dxfId="721" priority="970" operator="equal">
      <formula>"NÃO"</formula>
    </cfRule>
    <cfRule type="cellIs" dxfId="720" priority="971" operator="equal">
      <formula>"SIM"</formula>
    </cfRule>
  </conditionalFormatting>
  <conditionalFormatting sqref="Y404">
    <cfRule type="cellIs" dxfId="719" priority="969" operator="equal">
      <formula>"OPORTUNIDADE"</formula>
    </cfRule>
  </conditionalFormatting>
  <conditionalFormatting sqref="Y404">
    <cfRule type="cellIs" dxfId="718" priority="967" operator="equal">
      <formula>"NÃO"</formula>
    </cfRule>
    <cfRule type="cellIs" dxfId="717" priority="968" operator="equal">
      <formula>"SIM"</formula>
    </cfRule>
  </conditionalFormatting>
  <conditionalFormatting sqref="Y404">
    <cfRule type="cellIs" dxfId="716" priority="966" operator="equal">
      <formula>"OPORTUNIDADE"</formula>
    </cfRule>
  </conditionalFormatting>
  <conditionalFormatting sqref="Y404">
    <cfRule type="cellIs" dxfId="715" priority="964" operator="equal">
      <formula>"NÃO"</formula>
    </cfRule>
    <cfRule type="cellIs" dxfId="714" priority="965" operator="equal">
      <formula>"SIM"</formula>
    </cfRule>
  </conditionalFormatting>
  <conditionalFormatting sqref="Y404">
    <cfRule type="cellIs" dxfId="713" priority="963" operator="equal">
      <formula>"OPORTUNIDADE"</formula>
    </cfRule>
  </conditionalFormatting>
  <conditionalFormatting sqref="Y404">
    <cfRule type="cellIs" dxfId="712" priority="961" operator="equal">
      <formula>"NÃO"</formula>
    </cfRule>
    <cfRule type="cellIs" dxfId="711" priority="962" operator="equal">
      <formula>"SIM"</formula>
    </cfRule>
  </conditionalFormatting>
  <conditionalFormatting sqref="Y404">
    <cfRule type="cellIs" dxfId="710" priority="960" operator="equal">
      <formula>"OPORTUNIDADE"</formula>
    </cfRule>
  </conditionalFormatting>
  <conditionalFormatting sqref="Y404">
    <cfRule type="cellIs" dxfId="709" priority="958" operator="equal">
      <formula>"NÃO"</formula>
    </cfRule>
    <cfRule type="cellIs" dxfId="708" priority="959" operator="equal">
      <formula>"SIM"</formula>
    </cfRule>
  </conditionalFormatting>
  <conditionalFormatting sqref="Y404">
    <cfRule type="cellIs" dxfId="707" priority="957" operator="equal">
      <formula>"OPORTUNIDADE"</formula>
    </cfRule>
  </conditionalFormatting>
  <conditionalFormatting sqref="Y404">
    <cfRule type="cellIs" dxfId="706" priority="955" operator="equal">
      <formula>"NÃO"</formula>
    </cfRule>
    <cfRule type="cellIs" dxfId="705" priority="956" operator="equal">
      <formula>"SIM"</formula>
    </cfRule>
  </conditionalFormatting>
  <conditionalFormatting sqref="Y404">
    <cfRule type="cellIs" dxfId="704" priority="954" operator="equal">
      <formula>"OPORTUNIDADE"</formula>
    </cfRule>
  </conditionalFormatting>
  <conditionalFormatting sqref="Y404">
    <cfRule type="cellIs" dxfId="703" priority="952" operator="equal">
      <formula>"NÃO"</formula>
    </cfRule>
    <cfRule type="cellIs" dxfId="702" priority="953" operator="equal">
      <formula>"SIM"</formula>
    </cfRule>
  </conditionalFormatting>
  <conditionalFormatting sqref="Y404">
    <cfRule type="cellIs" dxfId="701" priority="951" operator="equal">
      <formula>"OPORTUNIDADE"</formula>
    </cfRule>
  </conditionalFormatting>
  <conditionalFormatting sqref="Y404">
    <cfRule type="cellIs" dxfId="700" priority="949" operator="equal">
      <formula>"NÃO"</formula>
    </cfRule>
    <cfRule type="cellIs" dxfId="699" priority="950" operator="equal">
      <formula>"SIM"</formula>
    </cfRule>
  </conditionalFormatting>
  <conditionalFormatting sqref="Y404">
    <cfRule type="cellIs" dxfId="698" priority="948" operator="equal">
      <formula>"OPORTUNIDADE"</formula>
    </cfRule>
  </conditionalFormatting>
  <conditionalFormatting sqref="Y404">
    <cfRule type="cellIs" dxfId="697" priority="946" operator="equal">
      <formula>"NÃO"</formula>
    </cfRule>
    <cfRule type="cellIs" dxfId="696" priority="947" operator="equal">
      <formula>"SIM"</formula>
    </cfRule>
  </conditionalFormatting>
  <conditionalFormatting sqref="Y404">
    <cfRule type="cellIs" dxfId="695" priority="945" operator="equal">
      <formula>"OPORTUNIDADE"</formula>
    </cfRule>
  </conditionalFormatting>
  <conditionalFormatting sqref="Y404">
    <cfRule type="cellIs" dxfId="694" priority="943" operator="equal">
      <formula>"NÃO"</formula>
    </cfRule>
    <cfRule type="cellIs" dxfId="693" priority="944" operator="equal">
      <formula>"SIM"</formula>
    </cfRule>
  </conditionalFormatting>
  <conditionalFormatting sqref="Y404">
    <cfRule type="cellIs" dxfId="692" priority="942" operator="equal">
      <formula>"OPORTUNIDADE"</formula>
    </cfRule>
  </conditionalFormatting>
  <conditionalFormatting sqref="Y404">
    <cfRule type="cellIs" dxfId="691" priority="940" operator="equal">
      <formula>"NÃO"</formula>
    </cfRule>
    <cfRule type="cellIs" dxfId="690" priority="941" operator="equal">
      <formula>"SIM"</formula>
    </cfRule>
  </conditionalFormatting>
  <conditionalFormatting sqref="Y404">
    <cfRule type="cellIs" dxfId="689" priority="939" operator="equal">
      <formula>"OPORTUNIDADE"</formula>
    </cfRule>
  </conditionalFormatting>
  <conditionalFormatting sqref="Y404">
    <cfRule type="cellIs" dxfId="688" priority="937" operator="equal">
      <formula>"NÃO"</formula>
    </cfRule>
    <cfRule type="cellIs" dxfId="687" priority="938" operator="equal">
      <formula>"SIM"</formula>
    </cfRule>
  </conditionalFormatting>
  <conditionalFormatting sqref="Y404">
    <cfRule type="cellIs" dxfId="686" priority="936" operator="equal">
      <formula>"OPORTUNIDADE"</formula>
    </cfRule>
  </conditionalFormatting>
  <conditionalFormatting sqref="Y404">
    <cfRule type="cellIs" dxfId="685" priority="934" operator="equal">
      <formula>"NÃO"</formula>
    </cfRule>
    <cfRule type="cellIs" dxfId="684" priority="935" operator="equal">
      <formula>"SIM"</formula>
    </cfRule>
  </conditionalFormatting>
  <conditionalFormatting sqref="Y404">
    <cfRule type="cellIs" dxfId="683" priority="933" operator="equal">
      <formula>"OPORTUNIDADE"</formula>
    </cfRule>
  </conditionalFormatting>
  <conditionalFormatting sqref="Y404">
    <cfRule type="cellIs" dxfId="682" priority="931" operator="equal">
      <formula>"NÃO"</formula>
    </cfRule>
    <cfRule type="cellIs" dxfId="681" priority="932" operator="equal">
      <formula>"SIM"</formula>
    </cfRule>
  </conditionalFormatting>
  <conditionalFormatting sqref="Y404">
    <cfRule type="cellIs" dxfId="680" priority="930" operator="equal">
      <formula>"OPORTUNIDADE"</formula>
    </cfRule>
  </conditionalFormatting>
  <conditionalFormatting sqref="Y404">
    <cfRule type="cellIs" dxfId="679" priority="928" operator="equal">
      <formula>"NÃO"</formula>
    </cfRule>
    <cfRule type="cellIs" dxfId="678" priority="929" operator="equal">
      <formula>"SIM"</formula>
    </cfRule>
  </conditionalFormatting>
  <conditionalFormatting sqref="Y404">
    <cfRule type="cellIs" dxfId="677" priority="927" operator="equal">
      <formula>"OPORTUNIDADE"</formula>
    </cfRule>
  </conditionalFormatting>
  <conditionalFormatting sqref="Y404">
    <cfRule type="cellIs" dxfId="676" priority="925" operator="equal">
      <formula>"NÃO"</formula>
    </cfRule>
    <cfRule type="cellIs" dxfId="675" priority="926" operator="equal">
      <formula>"SIM"</formula>
    </cfRule>
  </conditionalFormatting>
  <conditionalFormatting sqref="Y404">
    <cfRule type="cellIs" dxfId="674" priority="924" operator="equal">
      <formula>"OPORTUNIDADE"</formula>
    </cfRule>
  </conditionalFormatting>
  <conditionalFormatting sqref="Y404">
    <cfRule type="cellIs" dxfId="673" priority="922" operator="equal">
      <formula>"NÃO"</formula>
    </cfRule>
    <cfRule type="cellIs" dxfId="672" priority="923" operator="equal">
      <formula>"SIM"</formula>
    </cfRule>
  </conditionalFormatting>
  <conditionalFormatting sqref="Y404">
    <cfRule type="cellIs" dxfId="671" priority="921" operator="equal">
      <formula>"OPORTUNIDADE"</formula>
    </cfRule>
  </conditionalFormatting>
  <conditionalFormatting sqref="Y404">
    <cfRule type="cellIs" dxfId="670" priority="919" operator="equal">
      <formula>"NÃO"</formula>
    </cfRule>
    <cfRule type="cellIs" dxfId="669" priority="920" operator="equal">
      <formula>"SIM"</formula>
    </cfRule>
  </conditionalFormatting>
  <conditionalFormatting sqref="Y404">
    <cfRule type="cellIs" dxfId="668" priority="918" operator="equal">
      <formula>"OPORTUNIDADE"</formula>
    </cfRule>
  </conditionalFormatting>
  <conditionalFormatting sqref="Y404">
    <cfRule type="cellIs" dxfId="667" priority="916" operator="equal">
      <formula>"NÃO"</formula>
    </cfRule>
    <cfRule type="cellIs" dxfId="666" priority="917" operator="equal">
      <formula>"SIM"</formula>
    </cfRule>
  </conditionalFormatting>
  <conditionalFormatting sqref="Y404">
    <cfRule type="cellIs" dxfId="665" priority="915" operator="equal">
      <formula>"OPORTUNIDADE"</formula>
    </cfRule>
  </conditionalFormatting>
  <conditionalFormatting sqref="Y404">
    <cfRule type="cellIs" dxfId="664" priority="913" operator="equal">
      <formula>"NÃO"</formula>
    </cfRule>
    <cfRule type="cellIs" dxfId="663" priority="914" operator="equal">
      <formula>"SIM"</formula>
    </cfRule>
  </conditionalFormatting>
  <conditionalFormatting sqref="Y404">
    <cfRule type="cellIs" dxfId="662" priority="912" operator="equal">
      <formula>"OPORTUNIDADE"</formula>
    </cfRule>
  </conditionalFormatting>
  <conditionalFormatting sqref="Y404">
    <cfRule type="cellIs" dxfId="661" priority="910" operator="equal">
      <formula>"NÃO"</formula>
    </cfRule>
    <cfRule type="cellIs" dxfId="660" priority="911" operator="equal">
      <formula>"SIM"</formula>
    </cfRule>
  </conditionalFormatting>
  <conditionalFormatting sqref="Y404">
    <cfRule type="cellIs" dxfId="659" priority="909" operator="equal">
      <formula>"OPORTUNIDADE"</formula>
    </cfRule>
  </conditionalFormatting>
  <conditionalFormatting sqref="Y404">
    <cfRule type="cellIs" dxfId="658" priority="907" operator="equal">
      <formula>"NÃO"</formula>
    </cfRule>
    <cfRule type="cellIs" dxfId="657" priority="908" operator="equal">
      <formula>"SIM"</formula>
    </cfRule>
  </conditionalFormatting>
  <conditionalFormatting sqref="Y404">
    <cfRule type="cellIs" dxfId="656" priority="906" operator="equal">
      <formula>"OPORTUNIDADE"</formula>
    </cfRule>
  </conditionalFormatting>
  <conditionalFormatting sqref="Y404">
    <cfRule type="cellIs" dxfId="655" priority="904" operator="equal">
      <formula>"NÃO"</formula>
    </cfRule>
    <cfRule type="cellIs" dxfId="654" priority="905" operator="equal">
      <formula>"SIM"</formula>
    </cfRule>
  </conditionalFormatting>
  <conditionalFormatting sqref="Y407">
    <cfRule type="cellIs" dxfId="653" priority="903" operator="equal">
      <formula>"OPORTUNIDADE"</formula>
    </cfRule>
  </conditionalFormatting>
  <conditionalFormatting sqref="Y407">
    <cfRule type="cellIs" dxfId="652" priority="901" operator="equal">
      <formula>"NÃO"</formula>
    </cfRule>
    <cfRule type="cellIs" dxfId="651" priority="902" operator="equal">
      <formula>"SIM"</formula>
    </cfRule>
  </conditionalFormatting>
  <conditionalFormatting sqref="Z407">
    <cfRule type="cellIs" dxfId="650" priority="900" operator="equal">
      <formula>"OPORTUNIDADE"</formula>
    </cfRule>
  </conditionalFormatting>
  <conditionalFormatting sqref="Z407">
    <cfRule type="cellIs" dxfId="649" priority="898" operator="equal">
      <formula>"NÃO"</formula>
    </cfRule>
    <cfRule type="cellIs" dxfId="648" priority="899" operator="equal">
      <formula>"SIM"</formula>
    </cfRule>
  </conditionalFormatting>
  <conditionalFormatting sqref="Z407">
    <cfRule type="cellIs" dxfId="647" priority="897" operator="equal">
      <formula>"OPORTUNIDADE"</formula>
    </cfRule>
  </conditionalFormatting>
  <conditionalFormatting sqref="Z407">
    <cfRule type="cellIs" dxfId="646" priority="895" operator="equal">
      <formula>"NÃO"</formula>
    </cfRule>
    <cfRule type="cellIs" dxfId="645" priority="896" operator="equal">
      <formula>"SIM"</formula>
    </cfRule>
  </conditionalFormatting>
  <conditionalFormatting sqref="Z407">
    <cfRule type="cellIs" dxfId="644" priority="894" operator="equal">
      <formula>"OPORTUNIDADE"</formula>
    </cfRule>
  </conditionalFormatting>
  <conditionalFormatting sqref="Z407">
    <cfRule type="cellIs" dxfId="643" priority="892" operator="equal">
      <formula>"NÃO"</formula>
    </cfRule>
    <cfRule type="cellIs" dxfId="642" priority="893" operator="equal">
      <formula>"SIM"</formula>
    </cfRule>
  </conditionalFormatting>
  <conditionalFormatting sqref="Z407">
    <cfRule type="cellIs" dxfId="641" priority="891" operator="equal">
      <formula>"OPORTUNIDADE"</formula>
    </cfRule>
  </conditionalFormatting>
  <conditionalFormatting sqref="Z407">
    <cfRule type="cellIs" dxfId="640" priority="889" operator="equal">
      <formula>"NÃO"</formula>
    </cfRule>
    <cfRule type="cellIs" dxfId="639" priority="890" operator="equal">
      <formula>"SIM"</formula>
    </cfRule>
  </conditionalFormatting>
  <conditionalFormatting sqref="Z407">
    <cfRule type="cellIs" dxfId="638" priority="888" operator="equal">
      <formula>"OPORTUNIDADE"</formula>
    </cfRule>
  </conditionalFormatting>
  <conditionalFormatting sqref="Z407">
    <cfRule type="cellIs" dxfId="637" priority="886" operator="equal">
      <formula>"NÃO"</formula>
    </cfRule>
    <cfRule type="cellIs" dxfId="636" priority="887" operator="equal">
      <formula>"SIM"</formula>
    </cfRule>
  </conditionalFormatting>
  <conditionalFormatting sqref="BK10">
    <cfRule type="iconSet" priority="885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884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883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882">
      <iconSet showValue="0">
        <cfvo type="percent" val="0"/>
        <cfvo type="num" val="1"/>
        <cfvo type="num" val="1" gte="0"/>
      </iconSet>
    </cfRule>
  </conditionalFormatting>
  <conditionalFormatting sqref="Z20">
    <cfRule type="cellIs" dxfId="635" priority="881" operator="equal">
      <formula>"OPORTUNIDADE"</formula>
    </cfRule>
  </conditionalFormatting>
  <conditionalFormatting sqref="Z20">
    <cfRule type="cellIs" dxfId="634" priority="879" operator="equal">
      <formula>"NÃO"</formula>
    </cfRule>
    <cfRule type="cellIs" dxfId="633" priority="880" operator="equal">
      <formula>"SIM"</formula>
    </cfRule>
  </conditionalFormatting>
  <conditionalFormatting sqref="Y20">
    <cfRule type="cellIs" dxfId="632" priority="878" operator="equal">
      <formula>"OPORTUNIDADE"</formula>
    </cfRule>
  </conditionalFormatting>
  <conditionalFormatting sqref="Y20">
    <cfRule type="cellIs" dxfId="631" priority="876" operator="equal">
      <formula>"NÃO"</formula>
    </cfRule>
    <cfRule type="cellIs" dxfId="630" priority="877" operator="equal">
      <formula>"SIM"</formula>
    </cfRule>
  </conditionalFormatting>
  <conditionalFormatting sqref="Z19">
    <cfRule type="cellIs" dxfId="629" priority="875" operator="equal">
      <formula>"OPORTUNIDADE"</formula>
    </cfRule>
  </conditionalFormatting>
  <conditionalFormatting sqref="Z19">
    <cfRule type="cellIs" dxfId="628" priority="873" operator="equal">
      <formula>"NÃO"</formula>
    </cfRule>
    <cfRule type="cellIs" dxfId="627" priority="874" operator="equal">
      <formula>"SIM"</formula>
    </cfRule>
  </conditionalFormatting>
  <conditionalFormatting sqref="Z19">
    <cfRule type="cellIs" dxfId="626" priority="857" operator="equal">
      <formula>"OPORTUNIDADE"</formula>
    </cfRule>
  </conditionalFormatting>
  <conditionalFormatting sqref="Z19">
    <cfRule type="cellIs" dxfId="625" priority="855" operator="equal">
      <formula>"NÃO"</formula>
    </cfRule>
    <cfRule type="cellIs" dxfId="624" priority="856" operator="equal">
      <formula>"SIM"</formula>
    </cfRule>
  </conditionalFormatting>
  <conditionalFormatting sqref="Z19">
    <cfRule type="cellIs" dxfId="623" priority="854" operator="equal">
      <formula>"OPORTUNIDADE"</formula>
    </cfRule>
  </conditionalFormatting>
  <conditionalFormatting sqref="Z19">
    <cfRule type="cellIs" dxfId="622" priority="852" operator="equal">
      <formula>"NÃO"</formula>
    </cfRule>
    <cfRule type="cellIs" dxfId="621" priority="853" operator="equal">
      <formula>"SIM"</formula>
    </cfRule>
  </conditionalFormatting>
  <conditionalFormatting sqref="Z19">
    <cfRule type="cellIs" dxfId="620" priority="851" operator="equal">
      <formula>"OPORTUNIDADE"</formula>
    </cfRule>
  </conditionalFormatting>
  <conditionalFormatting sqref="Z19">
    <cfRule type="cellIs" dxfId="619" priority="849" operator="equal">
      <formula>"NÃO"</formula>
    </cfRule>
    <cfRule type="cellIs" dxfId="618" priority="850" operator="equal">
      <formula>"SIM"</formula>
    </cfRule>
  </conditionalFormatting>
  <conditionalFormatting sqref="Z19">
    <cfRule type="cellIs" dxfId="617" priority="848" operator="equal">
      <formula>"OPORTUNIDADE"</formula>
    </cfRule>
  </conditionalFormatting>
  <conditionalFormatting sqref="Z19">
    <cfRule type="cellIs" dxfId="616" priority="846" operator="equal">
      <formula>"NÃO"</formula>
    </cfRule>
    <cfRule type="cellIs" dxfId="615" priority="847" operator="equal">
      <formula>"SIM"</formula>
    </cfRule>
  </conditionalFormatting>
  <conditionalFormatting sqref="Z19">
    <cfRule type="cellIs" dxfId="614" priority="845" operator="equal">
      <formula>"OPORTUNIDADE"</formula>
    </cfRule>
  </conditionalFormatting>
  <conditionalFormatting sqref="Z19">
    <cfRule type="cellIs" dxfId="613" priority="843" operator="equal">
      <formula>"NÃO"</formula>
    </cfRule>
    <cfRule type="cellIs" dxfId="612" priority="844" operator="equal">
      <formula>"SIM"</formula>
    </cfRule>
  </conditionalFormatting>
  <conditionalFormatting sqref="Z19">
    <cfRule type="cellIs" dxfId="611" priority="842" operator="equal">
      <formula>"OPORTUNIDADE"</formula>
    </cfRule>
  </conditionalFormatting>
  <conditionalFormatting sqref="Z19">
    <cfRule type="cellIs" dxfId="610" priority="840" operator="equal">
      <formula>"NÃO"</formula>
    </cfRule>
    <cfRule type="cellIs" dxfId="609" priority="841" operator="equal">
      <formula>"SIM"</formula>
    </cfRule>
  </conditionalFormatting>
  <conditionalFormatting sqref="Z19">
    <cfRule type="cellIs" dxfId="608" priority="839" operator="equal">
      <formula>"OPORTUNIDADE"</formula>
    </cfRule>
  </conditionalFormatting>
  <conditionalFormatting sqref="Z19">
    <cfRule type="cellIs" dxfId="607" priority="837" operator="equal">
      <formula>"NÃO"</formula>
    </cfRule>
    <cfRule type="cellIs" dxfId="606" priority="838" operator="equal">
      <formula>"SIM"</formula>
    </cfRule>
  </conditionalFormatting>
  <conditionalFormatting sqref="Z19">
    <cfRule type="cellIs" dxfId="605" priority="836" operator="equal">
      <formula>"OPORTUNIDADE"</formula>
    </cfRule>
  </conditionalFormatting>
  <conditionalFormatting sqref="Z19">
    <cfRule type="cellIs" dxfId="604" priority="834" operator="equal">
      <formula>"NÃO"</formula>
    </cfRule>
    <cfRule type="cellIs" dxfId="603" priority="835" operator="equal">
      <formula>"SIM"</formula>
    </cfRule>
  </conditionalFormatting>
  <conditionalFormatting sqref="Z19">
    <cfRule type="cellIs" dxfId="602" priority="833" operator="equal">
      <formula>"OPORTUNIDADE"</formula>
    </cfRule>
  </conditionalFormatting>
  <conditionalFormatting sqref="Z19">
    <cfRule type="cellIs" dxfId="601" priority="831" operator="equal">
      <formula>"NÃO"</formula>
    </cfRule>
    <cfRule type="cellIs" dxfId="600" priority="832" operator="equal">
      <formula>"SIM"</formula>
    </cfRule>
  </conditionalFormatting>
  <conditionalFormatting sqref="Z19">
    <cfRule type="cellIs" dxfId="599" priority="827" operator="equal">
      <formula>"OPORTUNIDADE"</formula>
    </cfRule>
  </conditionalFormatting>
  <conditionalFormatting sqref="Z19">
    <cfRule type="cellIs" dxfId="598" priority="825" operator="equal">
      <formula>"NÃO"</formula>
    </cfRule>
    <cfRule type="cellIs" dxfId="597" priority="826" operator="equal">
      <formula>"SIM"</formula>
    </cfRule>
  </conditionalFormatting>
  <conditionalFormatting sqref="Z19">
    <cfRule type="cellIs" dxfId="596" priority="824" operator="equal">
      <formula>"OPORTUNIDADE"</formula>
    </cfRule>
  </conditionalFormatting>
  <conditionalFormatting sqref="Z19">
    <cfRule type="cellIs" dxfId="595" priority="822" operator="equal">
      <formula>"NÃO"</formula>
    </cfRule>
    <cfRule type="cellIs" dxfId="594" priority="823" operator="equal">
      <formula>"SIM"</formula>
    </cfRule>
  </conditionalFormatting>
  <conditionalFormatting sqref="Y19">
    <cfRule type="cellIs" dxfId="593" priority="791" operator="equal">
      <formula>"OPORTUNIDADE"</formula>
    </cfRule>
  </conditionalFormatting>
  <conditionalFormatting sqref="Y19">
    <cfRule type="cellIs" dxfId="592" priority="789" operator="equal">
      <formula>"NÃO"</formula>
    </cfRule>
    <cfRule type="cellIs" dxfId="591" priority="790" operator="equal">
      <formula>"SIM"</formula>
    </cfRule>
  </conditionalFormatting>
  <conditionalFormatting sqref="Y22:Z22">
    <cfRule type="cellIs" dxfId="590" priority="788" operator="equal">
      <formula>"OPORTUNIDADE"</formula>
    </cfRule>
  </conditionalFormatting>
  <conditionalFormatting sqref="Y22:Z22">
    <cfRule type="cellIs" dxfId="589" priority="786" operator="equal">
      <formula>"NÃO"</formula>
    </cfRule>
    <cfRule type="cellIs" dxfId="588" priority="787" operator="equal">
      <formula>"SIM"</formula>
    </cfRule>
  </conditionalFormatting>
  <conditionalFormatting sqref="BP9">
    <cfRule type="iconSet" priority="782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781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780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779">
      <iconSet showValue="0">
        <cfvo type="percent" val="0"/>
        <cfvo type="num" val="1"/>
        <cfvo type="num" val="1" gte="0"/>
      </iconSet>
    </cfRule>
  </conditionalFormatting>
  <conditionalFormatting sqref="Z30">
    <cfRule type="cellIs" dxfId="587" priority="778" operator="equal">
      <formula>"OPORTUNIDADE"</formula>
    </cfRule>
  </conditionalFormatting>
  <conditionalFormatting sqref="Z30">
    <cfRule type="cellIs" dxfId="586" priority="776" operator="equal">
      <formula>"NÃO"</formula>
    </cfRule>
    <cfRule type="cellIs" dxfId="585" priority="777" operator="equal">
      <formula>"SIM"</formula>
    </cfRule>
  </conditionalFormatting>
  <conditionalFormatting sqref="BK14">
    <cfRule type="iconSet" priority="772">
      <iconSet showValue="0">
        <cfvo type="percent" val="0"/>
        <cfvo type="num" val="1"/>
        <cfvo type="num" val="1" gte="0"/>
      </iconSet>
    </cfRule>
  </conditionalFormatting>
  <conditionalFormatting sqref="Z27">
    <cfRule type="cellIs" dxfId="584" priority="771" operator="equal">
      <formula>"OPORTUNIDADE"</formula>
    </cfRule>
  </conditionalFormatting>
  <conditionalFormatting sqref="Z27">
    <cfRule type="cellIs" dxfId="583" priority="769" operator="equal">
      <formula>"NÃO"</formula>
    </cfRule>
    <cfRule type="cellIs" dxfId="582" priority="770" operator="equal">
      <formula>"SIM"</formula>
    </cfRule>
  </conditionalFormatting>
  <conditionalFormatting sqref="Z28">
    <cfRule type="cellIs" dxfId="581" priority="765" operator="equal">
      <formula>"OPORTUNIDADE"</formula>
    </cfRule>
  </conditionalFormatting>
  <conditionalFormatting sqref="Z28">
    <cfRule type="cellIs" dxfId="580" priority="763" operator="equal">
      <formula>"NÃO"</formula>
    </cfRule>
    <cfRule type="cellIs" dxfId="579" priority="764" operator="equal">
      <formula>"SIM"</formula>
    </cfRule>
  </conditionalFormatting>
  <conditionalFormatting sqref="Z29">
    <cfRule type="cellIs" dxfId="578" priority="762" operator="equal">
      <formula>"OPORTUNIDADE"</formula>
    </cfRule>
  </conditionalFormatting>
  <conditionalFormatting sqref="Z29">
    <cfRule type="cellIs" dxfId="577" priority="760" operator="equal">
      <formula>"NÃO"</formula>
    </cfRule>
    <cfRule type="cellIs" dxfId="576" priority="761" operator="equal">
      <formula>"SIM"</formula>
    </cfRule>
  </conditionalFormatting>
  <conditionalFormatting sqref="BK7">
    <cfRule type="iconSet" priority="75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757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756">
      <iconSet showValue="0">
        <cfvo type="percent" val="0"/>
        <cfvo type="num" val="1"/>
        <cfvo type="num" val="1" gte="0"/>
      </iconSet>
    </cfRule>
  </conditionalFormatting>
  <conditionalFormatting sqref="Z29">
    <cfRule type="cellIs" dxfId="575" priority="754" operator="equal">
      <formula>"OPORTUNIDADE"</formula>
    </cfRule>
  </conditionalFormatting>
  <conditionalFormatting sqref="Z29">
    <cfRule type="cellIs" dxfId="574" priority="752" operator="equal">
      <formula>"NÃO"</formula>
    </cfRule>
    <cfRule type="cellIs" dxfId="573" priority="753" operator="equal">
      <formula>"SIM"</formula>
    </cfRule>
  </conditionalFormatting>
  <conditionalFormatting sqref="Z30">
    <cfRule type="cellIs" dxfId="572" priority="751" operator="equal">
      <formula>"OPORTUNIDADE"</formula>
    </cfRule>
  </conditionalFormatting>
  <conditionalFormatting sqref="Z30">
    <cfRule type="cellIs" dxfId="571" priority="749" operator="equal">
      <formula>"NÃO"</formula>
    </cfRule>
    <cfRule type="cellIs" dxfId="570" priority="750" operator="equal">
      <formula>"SIM"</formula>
    </cfRule>
  </conditionalFormatting>
  <conditionalFormatting sqref="Z31">
    <cfRule type="cellIs" dxfId="569" priority="748" operator="equal">
      <formula>"OPORTUNIDADE"</formula>
    </cfRule>
  </conditionalFormatting>
  <conditionalFormatting sqref="Z31">
    <cfRule type="cellIs" dxfId="568" priority="746" operator="equal">
      <formula>"NÃO"</formula>
    </cfRule>
    <cfRule type="cellIs" dxfId="567" priority="747" operator="equal">
      <formula>"SIM"</formula>
    </cfRule>
  </conditionalFormatting>
  <conditionalFormatting sqref="BK13">
    <cfRule type="iconSet" priority="745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744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742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741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74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38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737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736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735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734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733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732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566" priority="731" operator="equal">
      <formula>"OPORTUNIDADE"</formula>
    </cfRule>
  </conditionalFormatting>
  <conditionalFormatting sqref="Z40:Z43">
    <cfRule type="cellIs" dxfId="565" priority="729" operator="equal">
      <formula>"NÃO"</formula>
    </cfRule>
    <cfRule type="cellIs" dxfId="564" priority="730" operator="equal">
      <formula>"SIM"</formula>
    </cfRule>
  </conditionalFormatting>
  <conditionalFormatting sqref="Z38">
    <cfRule type="cellIs" dxfId="563" priority="728" operator="equal">
      <formula>"OPORTUNIDADE"</formula>
    </cfRule>
  </conditionalFormatting>
  <conditionalFormatting sqref="Z38">
    <cfRule type="cellIs" dxfId="562" priority="726" operator="equal">
      <formula>"NÃO"</formula>
    </cfRule>
    <cfRule type="cellIs" dxfId="561" priority="727" operator="equal">
      <formula>"SIM"</formula>
    </cfRule>
  </conditionalFormatting>
  <conditionalFormatting sqref="Y38 Y40">
    <cfRule type="cellIs" dxfId="560" priority="725" operator="equal">
      <formula>"OPORTUNIDADE"</formula>
    </cfRule>
  </conditionalFormatting>
  <conditionalFormatting sqref="Y38 Y40">
    <cfRule type="cellIs" dxfId="559" priority="723" operator="equal">
      <formula>"NÃO"</formula>
    </cfRule>
    <cfRule type="cellIs" dxfId="558" priority="724" operator="equal">
      <formula>"SIM"</formula>
    </cfRule>
  </conditionalFormatting>
  <conditionalFormatting sqref="Z41:Z43">
    <cfRule type="cellIs" dxfId="557" priority="722" operator="equal">
      <formula>"OPORTUNIDADE"</formula>
    </cfRule>
  </conditionalFormatting>
  <conditionalFormatting sqref="Z41:Z43">
    <cfRule type="cellIs" dxfId="556" priority="720" operator="equal">
      <formula>"NÃO"</formula>
    </cfRule>
    <cfRule type="cellIs" dxfId="555" priority="721" operator="equal">
      <formula>"SIM"</formula>
    </cfRule>
  </conditionalFormatting>
  <conditionalFormatting sqref="Z41:Z43">
    <cfRule type="cellIs" dxfId="554" priority="719" operator="equal">
      <formula>"OPORTUNIDADE"</formula>
    </cfRule>
  </conditionalFormatting>
  <conditionalFormatting sqref="Z41:Z43">
    <cfRule type="cellIs" dxfId="553" priority="717" operator="equal">
      <formula>"NÃO"</formula>
    </cfRule>
    <cfRule type="cellIs" dxfId="552" priority="718" operator="equal">
      <formula>"SIM"</formula>
    </cfRule>
  </conditionalFormatting>
  <conditionalFormatting sqref="Z42:Z43">
    <cfRule type="cellIs" dxfId="551" priority="716" operator="equal">
      <formula>"OPORTUNIDADE"</formula>
    </cfRule>
  </conditionalFormatting>
  <conditionalFormatting sqref="Z42:Z43">
    <cfRule type="cellIs" dxfId="550" priority="714" operator="equal">
      <formula>"NÃO"</formula>
    </cfRule>
    <cfRule type="cellIs" dxfId="549" priority="715" operator="equal">
      <formula>"SIM"</formula>
    </cfRule>
  </conditionalFormatting>
  <conditionalFormatting sqref="BJ24:BJ25">
    <cfRule type="iconSet" priority="713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709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707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704">
      <iconSet showValue="0">
        <cfvo type="percent" val="0"/>
        <cfvo type="num" val="1"/>
        <cfvo type="num" val="1" gte="0"/>
      </iconSet>
    </cfRule>
  </conditionalFormatting>
  <conditionalFormatting sqref="Z40">
    <cfRule type="cellIs" dxfId="548" priority="703" operator="equal">
      <formula>"OPORTUNIDADE"</formula>
    </cfRule>
  </conditionalFormatting>
  <conditionalFormatting sqref="Z40">
    <cfRule type="cellIs" dxfId="547" priority="701" operator="equal">
      <formula>"NÃO"</formula>
    </cfRule>
    <cfRule type="cellIs" dxfId="546" priority="702" operator="equal">
      <formula>"SIM"</formula>
    </cfRule>
  </conditionalFormatting>
  <conditionalFormatting sqref="Y39:Z39">
    <cfRule type="cellIs" dxfId="545" priority="700" operator="equal">
      <formula>"OPORTUNIDADE"</formula>
    </cfRule>
  </conditionalFormatting>
  <conditionalFormatting sqref="Y39:Z39">
    <cfRule type="cellIs" dxfId="544" priority="698" operator="equal">
      <formula>"NÃO"</formula>
    </cfRule>
    <cfRule type="cellIs" dxfId="543" priority="699" operator="equal">
      <formula>"SIM"</formula>
    </cfRule>
  </conditionalFormatting>
  <conditionalFormatting sqref="Y39">
    <cfRule type="cellIs" dxfId="542" priority="697" operator="equal">
      <formula>"OPORTUNIDADE"</formula>
    </cfRule>
  </conditionalFormatting>
  <conditionalFormatting sqref="Y39">
    <cfRule type="cellIs" dxfId="541" priority="695" operator="equal">
      <formula>"NÃO"</formula>
    </cfRule>
    <cfRule type="cellIs" dxfId="540" priority="696" operator="equal">
      <formula>"SIM"</formula>
    </cfRule>
  </conditionalFormatting>
  <conditionalFormatting sqref="Y39">
    <cfRule type="cellIs" dxfId="539" priority="694" operator="equal">
      <formula>"OPORTUNIDADE"</formula>
    </cfRule>
  </conditionalFormatting>
  <conditionalFormatting sqref="Y39">
    <cfRule type="cellIs" dxfId="538" priority="692" operator="equal">
      <formula>"NÃO"</formula>
    </cfRule>
    <cfRule type="cellIs" dxfId="537" priority="693" operator="equal">
      <formula>"SIM"</formula>
    </cfRule>
  </conditionalFormatting>
  <conditionalFormatting sqref="Y39">
    <cfRule type="cellIs" dxfId="536" priority="691" operator="equal">
      <formula>"OPORTUNIDADE"</formula>
    </cfRule>
  </conditionalFormatting>
  <conditionalFormatting sqref="Y39">
    <cfRule type="cellIs" dxfId="535" priority="689" operator="equal">
      <formula>"NÃO"</formula>
    </cfRule>
    <cfRule type="cellIs" dxfId="534" priority="690" operator="equal">
      <formula>"SIM"</formula>
    </cfRule>
  </conditionalFormatting>
  <conditionalFormatting sqref="Y39">
    <cfRule type="cellIs" dxfId="533" priority="688" operator="equal">
      <formula>"OPORTUNIDADE"</formula>
    </cfRule>
  </conditionalFormatting>
  <conditionalFormatting sqref="Y39">
    <cfRule type="cellIs" dxfId="532" priority="686" operator="equal">
      <formula>"NÃO"</formula>
    </cfRule>
    <cfRule type="cellIs" dxfId="531" priority="687" operator="equal">
      <formula>"SIM"</formula>
    </cfRule>
  </conditionalFormatting>
  <conditionalFormatting sqref="Y39">
    <cfRule type="cellIs" dxfId="530" priority="685" operator="equal">
      <formula>"OPORTUNIDADE"</formula>
    </cfRule>
  </conditionalFormatting>
  <conditionalFormatting sqref="Y39">
    <cfRule type="cellIs" dxfId="529" priority="683" operator="equal">
      <formula>"NÃO"</formula>
    </cfRule>
    <cfRule type="cellIs" dxfId="528" priority="684" operator="equal">
      <formula>"SIM"</formula>
    </cfRule>
  </conditionalFormatting>
  <conditionalFormatting sqref="Z39">
    <cfRule type="cellIs" dxfId="527" priority="682" operator="equal">
      <formula>"OPORTUNIDADE"</formula>
    </cfRule>
  </conditionalFormatting>
  <conditionalFormatting sqref="Z39">
    <cfRule type="cellIs" dxfId="526" priority="680" operator="equal">
      <formula>"NÃO"</formula>
    </cfRule>
    <cfRule type="cellIs" dxfId="525" priority="681" operator="equal">
      <formula>"SIM"</formula>
    </cfRule>
  </conditionalFormatting>
  <conditionalFormatting sqref="Z39">
    <cfRule type="cellIs" dxfId="524" priority="679" operator="equal">
      <formula>"OPORTUNIDADE"</formula>
    </cfRule>
  </conditionalFormatting>
  <conditionalFormatting sqref="Z39">
    <cfRule type="cellIs" dxfId="523" priority="677" operator="equal">
      <formula>"NÃO"</formula>
    </cfRule>
    <cfRule type="cellIs" dxfId="522" priority="678" operator="equal">
      <formula>"SIM"</formula>
    </cfRule>
  </conditionalFormatting>
  <conditionalFormatting sqref="Z39">
    <cfRule type="cellIs" dxfId="521" priority="676" operator="equal">
      <formula>"OPORTUNIDADE"</formula>
    </cfRule>
  </conditionalFormatting>
  <conditionalFormatting sqref="Z39">
    <cfRule type="cellIs" dxfId="520" priority="674" operator="equal">
      <formula>"NÃO"</formula>
    </cfRule>
    <cfRule type="cellIs" dxfId="519" priority="675" operator="equal">
      <formula>"SIM"</formula>
    </cfRule>
  </conditionalFormatting>
  <conditionalFormatting sqref="Y39">
    <cfRule type="cellIs" dxfId="518" priority="673" operator="equal">
      <formula>"OPORTUNIDADE"</formula>
    </cfRule>
  </conditionalFormatting>
  <conditionalFormatting sqref="Y39">
    <cfRule type="cellIs" dxfId="517" priority="671" operator="equal">
      <formula>"NÃO"</formula>
    </cfRule>
    <cfRule type="cellIs" dxfId="516" priority="672" operator="equal">
      <formula>"SIM"</formula>
    </cfRule>
  </conditionalFormatting>
  <conditionalFormatting sqref="Y39">
    <cfRule type="cellIs" dxfId="515" priority="670" operator="equal">
      <formula>"OPORTUNIDADE"</formula>
    </cfRule>
  </conditionalFormatting>
  <conditionalFormatting sqref="Y39">
    <cfRule type="cellIs" dxfId="514" priority="668" operator="equal">
      <formula>"NÃO"</formula>
    </cfRule>
    <cfRule type="cellIs" dxfId="513" priority="669" operator="equal">
      <formula>"SIM"</formula>
    </cfRule>
  </conditionalFormatting>
  <conditionalFormatting sqref="Y39">
    <cfRule type="cellIs" dxfId="512" priority="667" operator="equal">
      <formula>"OPORTUNIDADE"</formula>
    </cfRule>
  </conditionalFormatting>
  <conditionalFormatting sqref="Y39">
    <cfRule type="cellIs" dxfId="511" priority="665" operator="equal">
      <formula>"NÃO"</formula>
    </cfRule>
    <cfRule type="cellIs" dxfId="510" priority="666" operator="equal">
      <formula>"SIM"</formula>
    </cfRule>
  </conditionalFormatting>
  <conditionalFormatting sqref="Y39">
    <cfRule type="cellIs" dxfId="509" priority="664" operator="equal">
      <formula>"OPORTUNIDADE"</formula>
    </cfRule>
  </conditionalFormatting>
  <conditionalFormatting sqref="Y39">
    <cfRule type="cellIs" dxfId="508" priority="662" operator="equal">
      <formula>"NÃO"</formula>
    </cfRule>
    <cfRule type="cellIs" dxfId="507" priority="663" operator="equal">
      <formula>"SIM"</formula>
    </cfRule>
  </conditionalFormatting>
  <conditionalFormatting sqref="Y39">
    <cfRule type="cellIs" dxfId="506" priority="661" operator="equal">
      <formula>"OPORTUNIDADE"</formula>
    </cfRule>
  </conditionalFormatting>
  <conditionalFormatting sqref="Y39">
    <cfRule type="cellIs" dxfId="505" priority="659" operator="equal">
      <formula>"NÃO"</formula>
    </cfRule>
    <cfRule type="cellIs" dxfId="504" priority="660" operator="equal">
      <formula>"SIM"</formula>
    </cfRule>
  </conditionalFormatting>
  <conditionalFormatting sqref="Y39">
    <cfRule type="cellIs" dxfId="503" priority="658" operator="equal">
      <formula>"OPORTUNIDADE"</formula>
    </cfRule>
  </conditionalFormatting>
  <conditionalFormatting sqref="Y39">
    <cfRule type="cellIs" dxfId="502" priority="656" operator="equal">
      <formula>"NÃO"</formula>
    </cfRule>
    <cfRule type="cellIs" dxfId="501" priority="657" operator="equal">
      <formula>"SIM"</formula>
    </cfRule>
  </conditionalFormatting>
  <conditionalFormatting sqref="Z39">
    <cfRule type="cellIs" dxfId="500" priority="655" operator="equal">
      <formula>"OPORTUNIDADE"</formula>
    </cfRule>
  </conditionalFormatting>
  <conditionalFormatting sqref="Z39">
    <cfRule type="cellIs" dxfId="499" priority="653" operator="equal">
      <formula>"NÃO"</formula>
    </cfRule>
    <cfRule type="cellIs" dxfId="498" priority="654" operator="equal">
      <formula>"SIM"</formula>
    </cfRule>
  </conditionalFormatting>
  <conditionalFormatting sqref="Z39">
    <cfRule type="cellIs" dxfId="497" priority="652" operator="equal">
      <formula>"OPORTUNIDADE"</formula>
    </cfRule>
  </conditionalFormatting>
  <conditionalFormatting sqref="Z39">
    <cfRule type="cellIs" dxfId="496" priority="650" operator="equal">
      <formula>"NÃO"</formula>
    </cfRule>
    <cfRule type="cellIs" dxfId="495" priority="651" operator="equal">
      <formula>"SIM"</formula>
    </cfRule>
  </conditionalFormatting>
  <conditionalFormatting sqref="Y39">
    <cfRule type="cellIs" dxfId="494" priority="649" operator="equal">
      <formula>"OPORTUNIDADE"</formula>
    </cfRule>
  </conditionalFormatting>
  <conditionalFormatting sqref="Y39">
    <cfRule type="cellIs" dxfId="493" priority="647" operator="equal">
      <formula>"NÃO"</formula>
    </cfRule>
    <cfRule type="cellIs" dxfId="492" priority="648" operator="equal">
      <formula>"SIM"</formula>
    </cfRule>
  </conditionalFormatting>
  <conditionalFormatting sqref="Y39">
    <cfRule type="cellIs" dxfId="491" priority="646" operator="equal">
      <formula>"OPORTUNIDADE"</formula>
    </cfRule>
  </conditionalFormatting>
  <conditionalFormatting sqref="Y39">
    <cfRule type="cellIs" dxfId="490" priority="644" operator="equal">
      <formula>"NÃO"</formula>
    </cfRule>
    <cfRule type="cellIs" dxfId="489" priority="645" operator="equal">
      <formula>"SIM"</formula>
    </cfRule>
  </conditionalFormatting>
  <conditionalFormatting sqref="Y39">
    <cfRule type="cellIs" dxfId="488" priority="643" operator="equal">
      <formula>"OPORTUNIDADE"</formula>
    </cfRule>
  </conditionalFormatting>
  <conditionalFormatting sqref="Y39">
    <cfRule type="cellIs" dxfId="487" priority="641" operator="equal">
      <formula>"NÃO"</formula>
    </cfRule>
    <cfRule type="cellIs" dxfId="486" priority="642" operator="equal">
      <formula>"SIM"</formula>
    </cfRule>
  </conditionalFormatting>
  <conditionalFormatting sqref="Y39">
    <cfRule type="cellIs" dxfId="485" priority="640" operator="equal">
      <formula>"OPORTUNIDADE"</formula>
    </cfRule>
  </conditionalFormatting>
  <conditionalFormatting sqref="Y39">
    <cfRule type="cellIs" dxfId="484" priority="638" operator="equal">
      <formula>"NÃO"</formula>
    </cfRule>
    <cfRule type="cellIs" dxfId="483" priority="639" operator="equal">
      <formula>"SIM"</formula>
    </cfRule>
  </conditionalFormatting>
  <conditionalFormatting sqref="Z39">
    <cfRule type="cellIs" dxfId="482" priority="637" operator="equal">
      <formula>"OPORTUNIDADE"</formula>
    </cfRule>
  </conditionalFormatting>
  <conditionalFormatting sqref="Z39">
    <cfRule type="cellIs" dxfId="481" priority="635" operator="equal">
      <formula>"NÃO"</formula>
    </cfRule>
    <cfRule type="cellIs" dxfId="480" priority="636" operator="equal">
      <formula>"SIM"</formula>
    </cfRule>
  </conditionalFormatting>
  <conditionalFormatting sqref="Z39">
    <cfRule type="cellIs" dxfId="479" priority="634" operator="equal">
      <formula>"OPORTUNIDADE"</formula>
    </cfRule>
  </conditionalFormatting>
  <conditionalFormatting sqref="Z39">
    <cfRule type="cellIs" dxfId="478" priority="632" operator="equal">
      <formula>"NÃO"</formula>
    </cfRule>
    <cfRule type="cellIs" dxfId="477" priority="633" operator="equal">
      <formula>"SIM"</formula>
    </cfRule>
  </conditionalFormatting>
  <conditionalFormatting sqref="Z39">
    <cfRule type="cellIs" dxfId="476" priority="631" operator="equal">
      <formula>"OPORTUNIDADE"</formula>
    </cfRule>
  </conditionalFormatting>
  <conditionalFormatting sqref="Z39">
    <cfRule type="cellIs" dxfId="475" priority="629" operator="equal">
      <formula>"NÃO"</formula>
    </cfRule>
    <cfRule type="cellIs" dxfId="474" priority="630" operator="equal">
      <formula>"SIM"</formula>
    </cfRule>
  </conditionalFormatting>
  <conditionalFormatting sqref="Y39">
    <cfRule type="cellIs" dxfId="473" priority="628" operator="equal">
      <formula>"OPORTUNIDADE"</formula>
    </cfRule>
  </conditionalFormatting>
  <conditionalFormatting sqref="Y39">
    <cfRule type="cellIs" dxfId="472" priority="626" operator="equal">
      <formula>"NÃO"</formula>
    </cfRule>
    <cfRule type="cellIs" dxfId="471" priority="627" operator="equal">
      <formula>"SIM"</formula>
    </cfRule>
  </conditionalFormatting>
  <conditionalFormatting sqref="Y39">
    <cfRule type="cellIs" dxfId="470" priority="625" operator="equal">
      <formula>"OPORTUNIDADE"</formula>
    </cfRule>
  </conditionalFormatting>
  <conditionalFormatting sqref="Y39">
    <cfRule type="cellIs" dxfId="469" priority="623" operator="equal">
      <formula>"NÃO"</formula>
    </cfRule>
    <cfRule type="cellIs" dxfId="468" priority="624" operator="equal">
      <formula>"SIM"</formula>
    </cfRule>
  </conditionalFormatting>
  <conditionalFormatting sqref="Y39">
    <cfRule type="cellIs" dxfId="467" priority="622" operator="equal">
      <formula>"OPORTUNIDADE"</formula>
    </cfRule>
  </conditionalFormatting>
  <conditionalFormatting sqref="Y39">
    <cfRule type="cellIs" dxfId="466" priority="620" operator="equal">
      <formula>"NÃO"</formula>
    </cfRule>
    <cfRule type="cellIs" dxfId="465" priority="621" operator="equal">
      <formula>"SIM"</formula>
    </cfRule>
  </conditionalFormatting>
  <conditionalFormatting sqref="Y39">
    <cfRule type="cellIs" dxfId="464" priority="619" operator="equal">
      <formula>"OPORTUNIDADE"</formula>
    </cfRule>
  </conditionalFormatting>
  <conditionalFormatting sqref="Y39">
    <cfRule type="cellIs" dxfId="463" priority="617" operator="equal">
      <formula>"NÃO"</formula>
    </cfRule>
    <cfRule type="cellIs" dxfId="462" priority="618" operator="equal">
      <formula>"SIM"</formula>
    </cfRule>
  </conditionalFormatting>
  <conditionalFormatting sqref="Y39">
    <cfRule type="cellIs" dxfId="461" priority="616" operator="equal">
      <formula>"OPORTUNIDADE"</formula>
    </cfRule>
  </conditionalFormatting>
  <conditionalFormatting sqref="Y39">
    <cfRule type="cellIs" dxfId="460" priority="614" operator="equal">
      <formula>"NÃO"</formula>
    </cfRule>
    <cfRule type="cellIs" dxfId="459" priority="615" operator="equal">
      <formula>"SIM"</formula>
    </cfRule>
  </conditionalFormatting>
  <conditionalFormatting sqref="Y39">
    <cfRule type="cellIs" dxfId="458" priority="613" operator="equal">
      <formula>"OPORTUNIDADE"</formula>
    </cfRule>
  </conditionalFormatting>
  <conditionalFormatting sqref="Y39">
    <cfRule type="cellIs" dxfId="457" priority="611" operator="equal">
      <formula>"NÃO"</formula>
    </cfRule>
    <cfRule type="cellIs" dxfId="456" priority="612" operator="equal">
      <formula>"SIM"</formula>
    </cfRule>
  </conditionalFormatting>
  <conditionalFormatting sqref="Y39">
    <cfRule type="cellIs" dxfId="455" priority="610" operator="equal">
      <formula>"OPORTUNIDADE"</formula>
    </cfRule>
  </conditionalFormatting>
  <conditionalFormatting sqref="Y39">
    <cfRule type="cellIs" dxfId="454" priority="608" operator="equal">
      <formula>"NÃO"</formula>
    </cfRule>
    <cfRule type="cellIs" dxfId="453" priority="609" operator="equal">
      <formula>"SIM"</formula>
    </cfRule>
  </conditionalFormatting>
  <conditionalFormatting sqref="Y39">
    <cfRule type="cellIs" dxfId="452" priority="607" operator="equal">
      <formula>"OPORTUNIDADE"</formula>
    </cfRule>
  </conditionalFormatting>
  <conditionalFormatting sqref="Y39">
    <cfRule type="cellIs" dxfId="451" priority="605" operator="equal">
      <formula>"NÃO"</formula>
    </cfRule>
    <cfRule type="cellIs" dxfId="450" priority="606" operator="equal">
      <formula>"SIM"</formula>
    </cfRule>
  </conditionalFormatting>
  <conditionalFormatting sqref="Y39">
    <cfRule type="cellIs" dxfId="449" priority="604" operator="equal">
      <formula>"OPORTUNIDADE"</formula>
    </cfRule>
  </conditionalFormatting>
  <conditionalFormatting sqref="Y39">
    <cfRule type="cellIs" dxfId="448" priority="602" operator="equal">
      <formula>"NÃO"</formula>
    </cfRule>
    <cfRule type="cellIs" dxfId="447" priority="603" operator="equal">
      <formula>"SIM"</formula>
    </cfRule>
  </conditionalFormatting>
  <conditionalFormatting sqref="Y39:Z39">
    <cfRule type="cellIs" dxfId="446" priority="601" operator="equal">
      <formula>"OPORTUNIDADE"</formula>
    </cfRule>
  </conditionalFormatting>
  <conditionalFormatting sqref="Y39:Z39">
    <cfRule type="cellIs" dxfId="445" priority="599" operator="equal">
      <formula>"NÃO"</formula>
    </cfRule>
    <cfRule type="cellIs" dxfId="444" priority="600" operator="equal">
      <formula>"SIM"</formula>
    </cfRule>
  </conditionalFormatting>
  <conditionalFormatting sqref="Y39:Z39">
    <cfRule type="cellIs" dxfId="443" priority="598" operator="equal">
      <formula>"OPORTUNIDADE"</formula>
    </cfRule>
  </conditionalFormatting>
  <conditionalFormatting sqref="Y39:Z39">
    <cfRule type="cellIs" dxfId="442" priority="596" operator="equal">
      <formula>"NÃO"</formula>
    </cfRule>
    <cfRule type="cellIs" dxfId="441" priority="597" operator="equal">
      <formula>"SIM"</formula>
    </cfRule>
  </conditionalFormatting>
  <conditionalFormatting sqref="Y39:Z39">
    <cfRule type="cellIs" dxfId="440" priority="595" operator="equal">
      <formula>"OPORTUNIDADE"</formula>
    </cfRule>
  </conditionalFormatting>
  <conditionalFormatting sqref="Y39:Z39">
    <cfRule type="cellIs" dxfId="439" priority="593" operator="equal">
      <formula>"NÃO"</formula>
    </cfRule>
    <cfRule type="cellIs" dxfId="438" priority="594" operator="equal">
      <formula>"SIM"</formula>
    </cfRule>
  </conditionalFormatting>
  <conditionalFormatting sqref="Y39:Z39">
    <cfRule type="cellIs" dxfId="437" priority="592" operator="equal">
      <formula>"OPORTUNIDADE"</formula>
    </cfRule>
  </conditionalFormatting>
  <conditionalFormatting sqref="Y39:Z39">
    <cfRule type="cellIs" dxfId="436" priority="590" operator="equal">
      <formula>"NÃO"</formula>
    </cfRule>
    <cfRule type="cellIs" dxfId="435" priority="591" operator="equal">
      <formula>"SIM"</formula>
    </cfRule>
  </conditionalFormatting>
  <conditionalFormatting sqref="Y39:Z39">
    <cfRule type="cellIs" dxfId="434" priority="589" operator="equal">
      <formula>"OPORTUNIDADE"</formula>
    </cfRule>
  </conditionalFormatting>
  <conditionalFormatting sqref="Y39:Z39">
    <cfRule type="cellIs" dxfId="433" priority="587" operator="equal">
      <formula>"NÃO"</formula>
    </cfRule>
    <cfRule type="cellIs" dxfId="432" priority="588" operator="equal">
      <formula>"SIM"</formula>
    </cfRule>
  </conditionalFormatting>
  <conditionalFormatting sqref="Y39:Z39">
    <cfRule type="cellIs" dxfId="431" priority="586" operator="equal">
      <formula>"OPORTUNIDADE"</formula>
    </cfRule>
  </conditionalFormatting>
  <conditionalFormatting sqref="Y39:Z39">
    <cfRule type="cellIs" dxfId="430" priority="584" operator="equal">
      <formula>"NÃO"</formula>
    </cfRule>
    <cfRule type="cellIs" dxfId="429" priority="585" operator="equal">
      <formula>"SIM"</formula>
    </cfRule>
  </conditionalFormatting>
  <conditionalFormatting sqref="Y39:Z39">
    <cfRule type="cellIs" dxfId="428" priority="583" operator="equal">
      <formula>"OPORTUNIDADE"</formula>
    </cfRule>
  </conditionalFormatting>
  <conditionalFormatting sqref="Y39:Z39">
    <cfRule type="cellIs" dxfId="427" priority="581" operator="equal">
      <formula>"NÃO"</formula>
    </cfRule>
    <cfRule type="cellIs" dxfId="426" priority="582" operator="equal">
      <formula>"SIM"</formula>
    </cfRule>
  </conditionalFormatting>
  <conditionalFormatting sqref="Y39:Z39">
    <cfRule type="cellIs" dxfId="425" priority="580" operator="equal">
      <formula>"OPORTUNIDADE"</formula>
    </cfRule>
  </conditionalFormatting>
  <conditionalFormatting sqref="Y39:Z39">
    <cfRule type="cellIs" dxfId="424" priority="578" operator="equal">
      <formula>"NÃO"</formula>
    </cfRule>
    <cfRule type="cellIs" dxfId="423" priority="579" operator="equal">
      <formula>"SIM"</formula>
    </cfRule>
  </conditionalFormatting>
  <conditionalFormatting sqref="Y39:Z39">
    <cfRule type="cellIs" dxfId="422" priority="577" operator="equal">
      <formula>"OPORTUNIDADE"</formula>
    </cfRule>
  </conditionalFormatting>
  <conditionalFormatting sqref="Y39:Z39">
    <cfRule type="cellIs" dxfId="421" priority="575" operator="equal">
      <formula>"NÃO"</formula>
    </cfRule>
    <cfRule type="cellIs" dxfId="420" priority="576" operator="equal">
      <formula>"SIM"</formula>
    </cfRule>
  </conditionalFormatting>
  <conditionalFormatting sqref="Z35">
    <cfRule type="cellIs" dxfId="419" priority="574" operator="equal">
      <formula>"OPORTUNIDADE"</formula>
    </cfRule>
  </conditionalFormatting>
  <conditionalFormatting sqref="Z35">
    <cfRule type="cellIs" dxfId="418" priority="572" operator="equal">
      <formula>"NÃO"</formula>
    </cfRule>
    <cfRule type="cellIs" dxfId="417" priority="573" operator="equal">
      <formula>"SIM"</formula>
    </cfRule>
  </conditionalFormatting>
  <conditionalFormatting sqref="Y35">
    <cfRule type="cellIs" dxfId="416" priority="571" operator="equal">
      <formula>"OPORTUNIDADE"</formula>
    </cfRule>
  </conditionalFormatting>
  <conditionalFormatting sqref="Y35">
    <cfRule type="cellIs" dxfId="415" priority="569" operator="equal">
      <formula>"NÃO"</formula>
    </cfRule>
    <cfRule type="cellIs" dxfId="414" priority="570" operator="equal">
      <formula>"SIM"</formula>
    </cfRule>
  </conditionalFormatting>
  <conditionalFormatting sqref="BK18">
    <cfRule type="iconSet" priority="568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567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56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564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563">
      <iconSet showValue="0">
        <cfvo type="percent" val="0"/>
        <cfvo type="num" val="1"/>
        <cfvo type="num" val="1" gte="0"/>
      </iconSet>
    </cfRule>
  </conditionalFormatting>
  <conditionalFormatting sqref="BP25">
    <cfRule type="iconSet" priority="561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56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557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556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554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552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551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550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413" priority="545" operator="equal">
      <formula>"OPORTUNIDADE"</formula>
    </cfRule>
  </conditionalFormatting>
  <conditionalFormatting sqref="Z52:Z54">
    <cfRule type="cellIs" dxfId="412" priority="543" operator="equal">
      <formula>"NÃO"</formula>
    </cfRule>
    <cfRule type="cellIs" dxfId="411" priority="544" operator="equal">
      <formula>"SIM"</formula>
    </cfRule>
  </conditionalFormatting>
  <conditionalFormatting sqref="Z52:Z54">
    <cfRule type="cellIs" dxfId="410" priority="527" operator="equal">
      <formula>"OPORTUNIDADE"</formula>
    </cfRule>
  </conditionalFormatting>
  <conditionalFormatting sqref="Z52:Z54">
    <cfRule type="cellIs" dxfId="409" priority="525" operator="equal">
      <formula>"NÃO"</formula>
    </cfRule>
    <cfRule type="cellIs" dxfId="408" priority="526" operator="equal">
      <formula>"SIM"</formula>
    </cfRule>
  </conditionalFormatting>
  <conditionalFormatting sqref="Z52:Z54">
    <cfRule type="cellIs" dxfId="407" priority="524" operator="equal">
      <formula>"OPORTUNIDADE"</formula>
    </cfRule>
  </conditionalFormatting>
  <conditionalFormatting sqref="Z52:Z54">
    <cfRule type="cellIs" dxfId="406" priority="522" operator="equal">
      <formula>"NÃO"</formula>
    </cfRule>
    <cfRule type="cellIs" dxfId="405" priority="523" operator="equal">
      <formula>"SIM"</formula>
    </cfRule>
  </conditionalFormatting>
  <conditionalFormatting sqref="Z52:Z54">
    <cfRule type="cellIs" dxfId="404" priority="521" operator="equal">
      <formula>"OPORTUNIDADE"</formula>
    </cfRule>
  </conditionalFormatting>
  <conditionalFormatting sqref="Z52:Z54">
    <cfRule type="cellIs" dxfId="403" priority="519" operator="equal">
      <formula>"NÃO"</formula>
    </cfRule>
    <cfRule type="cellIs" dxfId="402" priority="520" operator="equal">
      <formula>"SIM"</formula>
    </cfRule>
  </conditionalFormatting>
  <conditionalFormatting sqref="Z52:Z54">
    <cfRule type="cellIs" dxfId="401" priority="500" operator="equal">
      <formula>"OPORTUNIDADE"</formula>
    </cfRule>
  </conditionalFormatting>
  <conditionalFormatting sqref="Z52:Z54">
    <cfRule type="cellIs" dxfId="400" priority="498" operator="equal">
      <formula>"NÃO"</formula>
    </cfRule>
    <cfRule type="cellIs" dxfId="399" priority="499" operator="equal">
      <formula>"SIM"</formula>
    </cfRule>
  </conditionalFormatting>
  <conditionalFormatting sqref="Z52:Z54">
    <cfRule type="cellIs" dxfId="398" priority="497" operator="equal">
      <formula>"OPORTUNIDADE"</formula>
    </cfRule>
  </conditionalFormatting>
  <conditionalFormatting sqref="Z52:Z54">
    <cfRule type="cellIs" dxfId="397" priority="495" operator="equal">
      <formula>"NÃO"</formula>
    </cfRule>
    <cfRule type="cellIs" dxfId="396" priority="496" operator="equal">
      <formula>"SIM"</formula>
    </cfRule>
  </conditionalFormatting>
  <conditionalFormatting sqref="Z52:Z54">
    <cfRule type="cellIs" dxfId="395" priority="482" operator="equal">
      <formula>"OPORTUNIDADE"</formula>
    </cfRule>
  </conditionalFormatting>
  <conditionalFormatting sqref="Z52:Z54">
    <cfRule type="cellIs" dxfId="394" priority="480" operator="equal">
      <formula>"NÃO"</formula>
    </cfRule>
    <cfRule type="cellIs" dxfId="393" priority="481" operator="equal">
      <formula>"SIM"</formula>
    </cfRule>
  </conditionalFormatting>
  <conditionalFormatting sqref="Z52:Z54">
    <cfRule type="cellIs" dxfId="392" priority="479" operator="equal">
      <formula>"OPORTUNIDADE"</formula>
    </cfRule>
  </conditionalFormatting>
  <conditionalFormatting sqref="Z52:Z54">
    <cfRule type="cellIs" dxfId="391" priority="477" operator="equal">
      <formula>"NÃO"</formula>
    </cfRule>
    <cfRule type="cellIs" dxfId="390" priority="478" operator="equal">
      <formula>"SIM"</formula>
    </cfRule>
  </conditionalFormatting>
  <conditionalFormatting sqref="Z52:Z54">
    <cfRule type="cellIs" dxfId="389" priority="476" operator="equal">
      <formula>"OPORTUNIDADE"</formula>
    </cfRule>
  </conditionalFormatting>
  <conditionalFormatting sqref="Z52:Z54">
    <cfRule type="cellIs" dxfId="388" priority="474" operator="equal">
      <formula>"NÃO"</formula>
    </cfRule>
    <cfRule type="cellIs" dxfId="387" priority="475" operator="equal">
      <formula>"SIM"</formula>
    </cfRule>
  </conditionalFormatting>
  <conditionalFormatting sqref="Z52:Z54">
    <cfRule type="cellIs" dxfId="386" priority="446" operator="equal">
      <formula>"OPORTUNIDADE"</formula>
    </cfRule>
  </conditionalFormatting>
  <conditionalFormatting sqref="Z52:Z54">
    <cfRule type="cellIs" dxfId="385" priority="444" operator="equal">
      <formula>"NÃO"</formula>
    </cfRule>
    <cfRule type="cellIs" dxfId="384" priority="445" operator="equal">
      <formula>"SIM"</formula>
    </cfRule>
  </conditionalFormatting>
  <conditionalFormatting sqref="Z52:Z54">
    <cfRule type="cellIs" dxfId="383" priority="443" operator="equal">
      <formula>"OPORTUNIDADE"</formula>
    </cfRule>
  </conditionalFormatting>
  <conditionalFormatting sqref="Z52:Z54">
    <cfRule type="cellIs" dxfId="382" priority="441" operator="equal">
      <formula>"NÃO"</formula>
    </cfRule>
    <cfRule type="cellIs" dxfId="381" priority="442" operator="equal">
      <formula>"SIM"</formula>
    </cfRule>
  </conditionalFormatting>
  <conditionalFormatting sqref="Z52:Z54">
    <cfRule type="cellIs" dxfId="380" priority="440" operator="equal">
      <formula>"OPORTUNIDADE"</formula>
    </cfRule>
  </conditionalFormatting>
  <conditionalFormatting sqref="Z52:Z54">
    <cfRule type="cellIs" dxfId="379" priority="438" operator="equal">
      <formula>"NÃO"</formula>
    </cfRule>
    <cfRule type="cellIs" dxfId="378" priority="439" operator="equal">
      <formula>"SIM"</formula>
    </cfRule>
  </conditionalFormatting>
  <conditionalFormatting sqref="Z52:Z54">
    <cfRule type="cellIs" dxfId="377" priority="437" operator="equal">
      <formula>"OPORTUNIDADE"</formula>
    </cfRule>
  </conditionalFormatting>
  <conditionalFormatting sqref="Z52:Z54">
    <cfRule type="cellIs" dxfId="376" priority="435" operator="equal">
      <formula>"NÃO"</formula>
    </cfRule>
    <cfRule type="cellIs" dxfId="375" priority="436" operator="equal">
      <formula>"SIM"</formula>
    </cfRule>
  </conditionalFormatting>
  <conditionalFormatting sqref="Z52:Z54">
    <cfRule type="cellIs" dxfId="374" priority="434" operator="equal">
      <formula>"OPORTUNIDADE"</formula>
    </cfRule>
  </conditionalFormatting>
  <conditionalFormatting sqref="Z52:Z54">
    <cfRule type="cellIs" dxfId="373" priority="432" operator="equal">
      <formula>"NÃO"</formula>
    </cfRule>
    <cfRule type="cellIs" dxfId="372" priority="433" operator="equal">
      <formula>"SIM"</formula>
    </cfRule>
  </conditionalFormatting>
  <conditionalFormatting sqref="Z52:Z54">
    <cfRule type="cellIs" dxfId="371" priority="431" operator="equal">
      <formula>"OPORTUNIDADE"</formula>
    </cfRule>
  </conditionalFormatting>
  <conditionalFormatting sqref="Z52:Z54">
    <cfRule type="cellIs" dxfId="370" priority="429" operator="equal">
      <formula>"NÃO"</formula>
    </cfRule>
    <cfRule type="cellIs" dxfId="369" priority="430" operator="equal">
      <formula>"SIM"</formula>
    </cfRule>
  </conditionalFormatting>
  <conditionalFormatting sqref="Z52:Z54">
    <cfRule type="cellIs" dxfId="368" priority="428" operator="equal">
      <formula>"OPORTUNIDADE"</formula>
    </cfRule>
  </conditionalFormatting>
  <conditionalFormatting sqref="Z52:Z54">
    <cfRule type="cellIs" dxfId="367" priority="426" operator="equal">
      <formula>"NÃO"</formula>
    </cfRule>
    <cfRule type="cellIs" dxfId="366" priority="427" operator="equal">
      <formula>"SIM"</formula>
    </cfRule>
  </conditionalFormatting>
  <conditionalFormatting sqref="Z52:Z54">
    <cfRule type="cellIs" dxfId="365" priority="425" operator="equal">
      <formula>"OPORTUNIDADE"</formula>
    </cfRule>
  </conditionalFormatting>
  <conditionalFormatting sqref="Z52:Z54">
    <cfRule type="cellIs" dxfId="364" priority="423" operator="equal">
      <formula>"NÃO"</formula>
    </cfRule>
    <cfRule type="cellIs" dxfId="363" priority="424" operator="equal">
      <formula>"SIM"</formula>
    </cfRule>
  </conditionalFormatting>
  <conditionalFormatting sqref="Z52:Z54">
    <cfRule type="cellIs" dxfId="362" priority="422" operator="equal">
      <formula>"OPORTUNIDADE"</formula>
    </cfRule>
  </conditionalFormatting>
  <conditionalFormatting sqref="Z52:Z54">
    <cfRule type="cellIs" dxfId="361" priority="420" operator="equal">
      <formula>"NÃO"</formula>
    </cfRule>
    <cfRule type="cellIs" dxfId="360" priority="421" operator="equal">
      <formula>"SIM"</formula>
    </cfRule>
  </conditionalFormatting>
  <conditionalFormatting sqref="Y54">
    <cfRule type="cellIs" dxfId="359" priority="419" operator="equal">
      <formula>"OPORTUNIDADE"</formula>
    </cfRule>
  </conditionalFormatting>
  <conditionalFormatting sqref="Y54">
    <cfRule type="cellIs" dxfId="358" priority="417" operator="equal">
      <formula>"NÃO"</formula>
    </cfRule>
    <cfRule type="cellIs" dxfId="357" priority="418" operator="equal">
      <formula>"SIM"</formula>
    </cfRule>
  </conditionalFormatting>
  <conditionalFormatting sqref="Z50:Z53">
    <cfRule type="cellIs" dxfId="356" priority="415" operator="equal">
      <formula>"OPORTUNIDADE"</formula>
    </cfRule>
  </conditionalFormatting>
  <conditionalFormatting sqref="Z50:Z53">
    <cfRule type="cellIs" dxfId="355" priority="413" operator="equal">
      <formula>"NÃO"</formula>
    </cfRule>
    <cfRule type="cellIs" dxfId="354" priority="414" operator="equal">
      <formula>"SIM"</formula>
    </cfRule>
  </conditionalFormatting>
  <conditionalFormatting sqref="Z50:Z53">
    <cfRule type="cellIs" dxfId="353" priority="409" operator="equal">
      <formula>"OPORTUNIDADE"</formula>
    </cfRule>
  </conditionalFormatting>
  <conditionalFormatting sqref="Z50:Z53">
    <cfRule type="cellIs" dxfId="352" priority="407" operator="equal">
      <formula>"NÃO"</formula>
    </cfRule>
    <cfRule type="cellIs" dxfId="351" priority="408" operator="equal">
      <formula>"SIM"</formula>
    </cfRule>
  </conditionalFormatting>
  <conditionalFormatting sqref="Z50:Z53">
    <cfRule type="cellIs" dxfId="350" priority="406" operator="equal">
      <formula>"OPORTUNIDADE"</formula>
    </cfRule>
  </conditionalFormatting>
  <conditionalFormatting sqref="Z50:Z53">
    <cfRule type="cellIs" dxfId="349" priority="404" operator="equal">
      <formula>"NÃO"</formula>
    </cfRule>
    <cfRule type="cellIs" dxfId="348" priority="405" operator="equal">
      <formula>"SIM"</formula>
    </cfRule>
  </conditionalFormatting>
  <conditionalFormatting sqref="Z51:Z53">
    <cfRule type="cellIs" dxfId="347" priority="403" operator="equal">
      <formula>"OPORTUNIDADE"</formula>
    </cfRule>
  </conditionalFormatting>
  <conditionalFormatting sqref="Z51:Z53">
    <cfRule type="cellIs" dxfId="346" priority="401" operator="equal">
      <formula>"NÃO"</formula>
    </cfRule>
    <cfRule type="cellIs" dxfId="345" priority="402" operator="equal">
      <formula>"SIM"</formula>
    </cfRule>
  </conditionalFormatting>
  <conditionalFormatting sqref="Z50:Z51">
    <cfRule type="cellIs" dxfId="344" priority="400" operator="equal">
      <formula>"OPORTUNIDADE"</formula>
    </cfRule>
  </conditionalFormatting>
  <conditionalFormatting sqref="Z50:Z51">
    <cfRule type="cellIs" dxfId="343" priority="398" operator="equal">
      <formula>"NÃO"</formula>
    </cfRule>
    <cfRule type="cellIs" dxfId="342" priority="399" operator="equal">
      <formula>"SIM"</formula>
    </cfRule>
  </conditionalFormatting>
  <conditionalFormatting sqref="Z48:Z49">
    <cfRule type="cellIs" dxfId="341" priority="397" operator="equal">
      <formula>"OPORTUNIDADE"</formula>
    </cfRule>
  </conditionalFormatting>
  <conditionalFormatting sqref="Z48:Z49">
    <cfRule type="cellIs" dxfId="340" priority="395" operator="equal">
      <formula>"NÃO"</formula>
    </cfRule>
    <cfRule type="cellIs" dxfId="339" priority="396" operator="equal">
      <formula>"SIM"</formula>
    </cfRule>
  </conditionalFormatting>
  <conditionalFormatting sqref="Z46">
    <cfRule type="cellIs" dxfId="338" priority="388" operator="equal">
      <formula>"OPORTUNIDADE"</formula>
    </cfRule>
  </conditionalFormatting>
  <conditionalFormatting sqref="Z46">
    <cfRule type="cellIs" dxfId="337" priority="386" operator="equal">
      <formula>"NÃO"</formula>
    </cfRule>
    <cfRule type="cellIs" dxfId="336" priority="387" operator="equal">
      <formula>"SIM"</formula>
    </cfRule>
  </conditionalFormatting>
  <conditionalFormatting sqref="Y46:Y53 Y55:Y56">
    <cfRule type="cellIs" dxfId="335" priority="382" operator="equal">
      <formula>"OPORTUNIDADE"</formula>
    </cfRule>
  </conditionalFormatting>
  <conditionalFormatting sqref="Y46:Y53 Y55:Y56">
    <cfRule type="cellIs" dxfId="334" priority="380" operator="equal">
      <formula>"NÃO"</formula>
    </cfRule>
    <cfRule type="cellIs" dxfId="333" priority="381" operator="equal">
      <formula>"SIM"</formula>
    </cfRule>
  </conditionalFormatting>
  <conditionalFormatting sqref="Z54:Z55">
    <cfRule type="cellIs" dxfId="332" priority="379" operator="equal">
      <formula>"OPORTUNIDADE"</formula>
    </cfRule>
  </conditionalFormatting>
  <conditionalFormatting sqref="Z54:Z55">
    <cfRule type="cellIs" dxfId="331" priority="377" operator="equal">
      <formula>"NÃO"</formula>
    </cfRule>
    <cfRule type="cellIs" dxfId="330" priority="378" operator="equal">
      <formula>"SIM"</formula>
    </cfRule>
  </conditionalFormatting>
  <conditionalFormatting sqref="Z54:Z55">
    <cfRule type="cellIs" dxfId="329" priority="376" operator="equal">
      <formula>"OPORTUNIDADE"</formula>
    </cfRule>
  </conditionalFormatting>
  <conditionalFormatting sqref="Z54:Z55">
    <cfRule type="cellIs" dxfId="328" priority="374" operator="equal">
      <formula>"NÃO"</formula>
    </cfRule>
    <cfRule type="cellIs" dxfId="327" priority="375" operator="equal">
      <formula>"SIM"</formula>
    </cfRule>
  </conditionalFormatting>
  <conditionalFormatting sqref="Z54:Z55">
    <cfRule type="cellIs" dxfId="326" priority="373" operator="equal">
      <formula>"OPORTUNIDADE"</formula>
    </cfRule>
  </conditionalFormatting>
  <conditionalFormatting sqref="Z54:Z55">
    <cfRule type="cellIs" dxfId="325" priority="371" operator="equal">
      <formula>"NÃO"</formula>
    </cfRule>
    <cfRule type="cellIs" dxfId="324" priority="372" operator="equal">
      <formula>"SIM"</formula>
    </cfRule>
  </conditionalFormatting>
  <conditionalFormatting sqref="Z54:Z55">
    <cfRule type="cellIs" dxfId="323" priority="370" operator="equal">
      <formula>"OPORTUNIDADE"</formula>
    </cfRule>
  </conditionalFormatting>
  <conditionalFormatting sqref="Z54:Z55">
    <cfRule type="cellIs" dxfId="322" priority="368" operator="equal">
      <formula>"NÃO"</formula>
    </cfRule>
    <cfRule type="cellIs" dxfId="321" priority="369" operator="equal">
      <formula>"SIM"</formula>
    </cfRule>
  </conditionalFormatting>
  <conditionalFormatting sqref="BJ35:BK35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20" priority="355" operator="equal">
      <formula>"OPORTUNIDADE"</formula>
    </cfRule>
  </conditionalFormatting>
  <conditionalFormatting sqref="Z56">
    <cfRule type="cellIs" dxfId="319" priority="353" operator="equal">
      <formula>"NÃO"</formula>
    </cfRule>
    <cfRule type="cellIs" dxfId="318" priority="354" operator="equal">
      <formula>"SIM"</formula>
    </cfRule>
  </conditionalFormatting>
  <conditionalFormatting sqref="BK43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17" priority="336" operator="equal">
      <formula>"OPORTUNIDADE"</formula>
    </cfRule>
  </conditionalFormatting>
  <conditionalFormatting sqref="Z66">
    <cfRule type="cellIs" dxfId="316" priority="334" operator="equal">
      <formula>"NÃO"</formula>
    </cfRule>
    <cfRule type="cellIs" dxfId="315" priority="335" operator="equal">
      <formula>"SIM"</formula>
    </cfRule>
  </conditionalFormatting>
  <conditionalFormatting sqref="Z66">
    <cfRule type="cellIs" dxfId="314" priority="333" operator="equal">
      <formula>"OPORTUNIDADE"</formula>
    </cfRule>
  </conditionalFormatting>
  <conditionalFormatting sqref="Z66">
    <cfRule type="cellIs" dxfId="313" priority="331" operator="equal">
      <formula>"NÃO"</formula>
    </cfRule>
    <cfRule type="cellIs" dxfId="312" priority="332" operator="equal">
      <formula>"SIM"</formula>
    </cfRule>
  </conditionalFormatting>
  <conditionalFormatting sqref="Z66">
    <cfRule type="cellIs" dxfId="311" priority="330" operator="equal">
      <formula>"OPORTUNIDADE"</formula>
    </cfRule>
  </conditionalFormatting>
  <conditionalFormatting sqref="Z66">
    <cfRule type="cellIs" dxfId="310" priority="328" operator="equal">
      <formula>"NÃO"</formula>
    </cfRule>
    <cfRule type="cellIs" dxfId="309" priority="329" operator="equal">
      <formula>"SIM"</formula>
    </cfRule>
  </conditionalFormatting>
  <conditionalFormatting sqref="Z66">
    <cfRule type="cellIs" dxfId="308" priority="327" operator="equal">
      <formula>"OPORTUNIDADE"</formula>
    </cfRule>
  </conditionalFormatting>
  <conditionalFormatting sqref="Z66">
    <cfRule type="cellIs" dxfId="307" priority="325" operator="equal">
      <formula>"NÃO"</formula>
    </cfRule>
    <cfRule type="cellIs" dxfId="306" priority="326" operator="equal">
      <formula>"SIM"</formula>
    </cfRule>
  </conditionalFormatting>
  <conditionalFormatting sqref="Z66">
    <cfRule type="cellIs" dxfId="305" priority="324" operator="equal">
      <formula>"OPORTUNIDADE"</formula>
    </cfRule>
  </conditionalFormatting>
  <conditionalFormatting sqref="Z66">
    <cfRule type="cellIs" dxfId="304" priority="322" operator="equal">
      <formula>"NÃO"</formula>
    </cfRule>
    <cfRule type="cellIs" dxfId="303" priority="323" operator="equal">
      <formula>"SIM"</formula>
    </cfRule>
  </conditionalFormatting>
  <conditionalFormatting sqref="Y66">
    <cfRule type="cellIs" dxfId="302" priority="321" operator="equal">
      <formula>"OPORTUNIDADE"</formula>
    </cfRule>
  </conditionalFormatting>
  <conditionalFormatting sqref="Y66">
    <cfRule type="cellIs" dxfId="301" priority="319" operator="equal">
      <formula>"NÃO"</formula>
    </cfRule>
    <cfRule type="cellIs" dxfId="300" priority="320" operator="equal">
      <formula>"SIM"</formula>
    </cfRule>
  </conditionalFormatting>
  <conditionalFormatting sqref="Z65">
    <cfRule type="cellIs" dxfId="299" priority="318" operator="equal">
      <formula>"OPORTUNIDADE"</formula>
    </cfRule>
  </conditionalFormatting>
  <conditionalFormatting sqref="Z65">
    <cfRule type="cellIs" dxfId="298" priority="316" operator="equal">
      <formula>"NÃO"</formula>
    </cfRule>
    <cfRule type="cellIs" dxfId="297" priority="317" operator="equal">
      <formula>"SIM"</formula>
    </cfRule>
  </conditionalFormatting>
  <conditionalFormatting sqref="Z65">
    <cfRule type="cellIs" dxfId="296" priority="315" operator="equal">
      <formula>"OPORTUNIDADE"</formula>
    </cfRule>
  </conditionalFormatting>
  <conditionalFormatting sqref="Z65">
    <cfRule type="cellIs" dxfId="295" priority="313" operator="equal">
      <formula>"NÃO"</formula>
    </cfRule>
    <cfRule type="cellIs" dxfId="294" priority="314" operator="equal">
      <formula>"SIM"</formula>
    </cfRule>
  </conditionalFormatting>
  <conditionalFormatting sqref="Z65">
    <cfRule type="cellIs" dxfId="293" priority="312" operator="equal">
      <formula>"OPORTUNIDADE"</formula>
    </cfRule>
  </conditionalFormatting>
  <conditionalFormatting sqref="Z65">
    <cfRule type="cellIs" dxfId="292" priority="310" operator="equal">
      <formula>"NÃO"</formula>
    </cfRule>
    <cfRule type="cellIs" dxfId="291" priority="311" operator="equal">
      <formula>"SIM"</formula>
    </cfRule>
  </conditionalFormatting>
  <conditionalFormatting sqref="Z65">
    <cfRule type="cellIs" dxfId="290" priority="309" operator="equal">
      <formula>"OPORTUNIDADE"</formula>
    </cfRule>
  </conditionalFormatting>
  <conditionalFormatting sqref="Z65">
    <cfRule type="cellIs" dxfId="289" priority="307" operator="equal">
      <formula>"NÃO"</formula>
    </cfRule>
    <cfRule type="cellIs" dxfId="288" priority="308" operator="equal">
      <formula>"SIM"</formula>
    </cfRule>
  </conditionalFormatting>
  <conditionalFormatting sqref="Z65">
    <cfRule type="cellIs" dxfId="287" priority="306" operator="equal">
      <formula>"OPORTUNIDADE"</formula>
    </cfRule>
  </conditionalFormatting>
  <conditionalFormatting sqref="Z65">
    <cfRule type="cellIs" dxfId="286" priority="304" operator="equal">
      <formula>"NÃO"</formula>
    </cfRule>
    <cfRule type="cellIs" dxfId="285" priority="305" operator="equal">
      <formula>"SIM"</formula>
    </cfRule>
  </conditionalFormatting>
  <conditionalFormatting sqref="Y65">
    <cfRule type="cellIs" dxfId="284" priority="303" operator="equal">
      <formula>"OPORTUNIDADE"</formula>
    </cfRule>
  </conditionalFormatting>
  <conditionalFormatting sqref="Y65">
    <cfRule type="cellIs" dxfId="283" priority="301" operator="equal">
      <formula>"NÃO"</formula>
    </cfRule>
    <cfRule type="cellIs" dxfId="282" priority="302" operator="equal">
      <formula>"SIM"</formula>
    </cfRule>
  </conditionalFormatting>
  <conditionalFormatting sqref="Z69">
    <cfRule type="cellIs" dxfId="281" priority="297" operator="equal">
      <formula>"OPORTUNIDADE"</formula>
    </cfRule>
  </conditionalFormatting>
  <conditionalFormatting sqref="Z69">
    <cfRule type="cellIs" dxfId="280" priority="295" operator="equal">
      <formula>"NÃO"</formula>
    </cfRule>
    <cfRule type="cellIs" dxfId="279" priority="296" operator="equal">
      <formula>"SIM"</formula>
    </cfRule>
  </conditionalFormatting>
  <conditionalFormatting sqref="Z69">
    <cfRule type="cellIs" dxfId="278" priority="294" operator="equal">
      <formula>"OPORTUNIDADE"</formula>
    </cfRule>
  </conditionalFormatting>
  <conditionalFormatting sqref="Z69">
    <cfRule type="cellIs" dxfId="277" priority="292" operator="equal">
      <formula>"NÃO"</formula>
    </cfRule>
    <cfRule type="cellIs" dxfId="276" priority="293" operator="equal">
      <formula>"SIM"</formula>
    </cfRule>
  </conditionalFormatting>
  <conditionalFormatting sqref="Z69">
    <cfRule type="cellIs" dxfId="275" priority="291" operator="equal">
      <formula>"OPORTUNIDADE"</formula>
    </cfRule>
  </conditionalFormatting>
  <conditionalFormatting sqref="Z69">
    <cfRule type="cellIs" dxfId="274" priority="289" operator="equal">
      <formula>"NÃO"</formula>
    </cfRule>
    <cfRule type="cellIs" dxfId="273" priority="290" operator="equal">
      <formula>"SIM"</formula>
    </cfRule>
  </conditionalFormatting>
  <conditionalFormatting sqref="Z69">
    <cfRule type="cellIs" dxfId="272" priority="288" operator="equal">
      <formula>"OPORTUNIDADE"</formula>
    </cfRule>
  </conditionalFormatting>
  <conditionalFormatting sqref="Z69">
    <cfRule type="cellIs" dxfId="271" priority="286" operator="equal">
      <formula>"NÃO"</formula>
    </cfRule>
    <cfRule type="cellIs" dxfId="270" priority="287" operator="equal">
      <formula>"SIM"</formula>
    </cfRule>
  </conditionalFormatting>
  <conditionalFormatting sqref="BP50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269" priority="278" operator="equal">
      <formula>"OPORTUNIDADE"</formula>
    </cfRule>
  </conditionalFormatting>
  <conditionalFormatting sqref="Z77:Z78">
    <cfRule type="cellIs" dxfId="268" priority="276" operator="equal">
      <formula>"NÃO"</formula>
    </cfRule>
    <cfRule type="cellIs" dxfId="267" priority="277" operator="equal">
      <formula>"SIM"</formula>
    </cfRule>
  </conditionalFormatting>
  <conditionalFormatting sqref="Y77:Y78 Y80:Y85">
    <cfRule type="cellIs" dxfId="266" priority="272" operator="equal">
      <formula>"OPORTUNIDADE"</formula>
    </cfRule>
  </conditionalFormatting>
  <conditionalFormatting sqref="Y77:Y78 Y80:Y85">
    <cfRule type="cellIs" dxfId="265" priority="270" operator="equal">
      <formula>"NÃO"</formula>
    </cfRule>
    <cfRule type="cellIs" dxfId="264" priority="271" operator="equal">
      <formula>"SIM"</formula>
    </cfRule>
  </conditionalFormatting>
  <conditionalFormatting sqref="BK69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Z84">
    <cfRule type="cellIs" dxfId="263" priority="265" operator="equal">
      <formula>"OPORTUNIDADE"</formula>
    </cfRule>
  </conditionalFormatting>
  <conditionalFormatting sqref="Z84">
    <cfRule type="cellIs" dxfId="262" priority="263" operator="equal">
      <formula>"NÃO"</formula>
    </cfRule>
    <cfRule type="cellIs" dxfId="261" priority="264" operator="equal">
      <formula>"SIM"</formula>
    </cfRule>
  </conditionalFormatting>
  <conditionalFormatting sqref="Z84">
    <cfRule type="cellIs" dxfId="260" priority="262" operator="equal">
      <formula>"OPORTUNIDADE"</formula>
    </cfRule>
  </conditionalFormatting>
  <conditionalFormatting sqref="Z84">
    <cfRule type="cellIs" dxfId="259" priority="260" operator="equal">
      <formula>"NÃO"</formula>
    </cfRule>
    <cfRule type="cellIs" dxfId="258" priority="261" operator="equal">
      <formula>"SIM"</formula>
    </cfRule>
  </conditionalFormatting>
  <conditionalFormatting sqref="Z84">
    <cfRule type="cellIs" dxfId="257" priority="259" operator="equal">
      <formula>"OPORTUNIDADE"</formula>
    </cfRule>
  </conditionalFormatting>
  <conditionalFormatting sqref="Z84">
    <cfRule type="cellIs" dxfId="256" priority="257" operator="equal">
      <formula>"NÃO"</formula>
    </cfRule>
    <cfRule type="cellIs" dxfId="255" priority="258" operator="equal">
      <formula>"SIM"</formula>
    </cfRule>
  </conditionalFormatting>
  <conditionalFormatting sqref="Z84">
    <cfRule type="cellIs" dxfId="254" priority="256" operator="equal">
      <formula>"OPORTUNIDADE"</formula>
    </cfRule>
  </conditionalFormatting>
  <conditionalFormatting sqref="Z84">
    <cfRule type="cellIs" dxfId="253" priority="254" operator="equal">
      <formula>"NÃO"</formula>
    </cfRule>
    <cfRule type="cellIs" dxfId="252" priority="255" operator="equal">
      <formula>"SIM"</formula>
    </cfRule>
  </conditionalFormatting>
  <conditionalFormatting sqref="Z93">
    <cfRule type="cellIs" dxfId="251" priority="253" operator="equal">
      <formula>"OPORTUNIDADE"</formula>
    </cfRule>
  </conditionalFormatting>
  <conditionalFormatting sqref="Z93">
    <cfRule type="cellIs" dxfId="250" priority="251" operator="equal">
      <formula>"NÃO"</formula>
    </cfRule>
    <cfRule type="cellIs" dxfId="249" priority="252" operator="equal">
      <formula>"SIM"</formula>
    </cfRule>
  </conditionalFormatting>
  <conditionalFormatting sqref="Z93">
    <cfRule type="cellIs" dxfId="248" priority="250" operator="equal">
      <formula>"OPORTUNIDADE"</formula>
    </cfRule>
  </conditionalFormatting>
  <conditionalFormatting sqref="Z93">
    <cfRule type="cellIs" dxfId="247" priority="248" operator="equal">
      <formula>"NÃO"</formula>
    </cfRule>
    <cfRule type="cellIs" dxfId="246" priority="249" operator="equal">
      <formula>"SIM"</formula>
    </cfRule>
  </conditionalFormatting>
  <conditionalFormatting sqref="Z93">
    <cfRule type="cellIs" dxfId="245" priority="247" operator="equal">
      <formula>"OPORTUNIDADE"</formula>
    </cfRule>
  </conditionalFormatting>
  <conditionalFormatting sqref="Z93">
    <cfRule type="cellIs" dxfId="244" priority="245" operator="equal">
      <formula>"NÃO"</formula>
    </cfRule>
    <cfRule type="cellIs" dxfId="243" priority="246" operator="equal">
      <formula>"SIM"</formula>
    </cfRule>
  </conditionalFormatting>
  <conditionalFormatting sqref="Z93">
    <cfRule type="cellIs" dxfId="242" priority="244" operator="equal">
      <formula>"OPORTUNIDADE"</formula>
    </cfRule>
  </conditionalFormatting>
  <conditionalFormatting sqref="Z93">
    <cfRule type="cellIs" dxfId="241" priority="242" operator="equal">
      <formula>"NÃO"</formula>
    </cfRule>
    <cfRule type="cellIs" dxfId="240" priority="243" operator="equal">
      <formula>"SIM"</formula>
    </cfRule>
  </conditionalFormatting>
  <conditionalFormatting sqref="Z93">
    <cfRule type="cellIs" dxfId="239" priority="241" operator="equal">
      <formula>"OPORTUNIDADE"</formula>
    </cfRule>
  </conditionalFormatting>
  <conditionalFormatting sqref="Z93">
    <cfRule type="cellIs" dxfId="238" priority="239" operator="equal">
      <formula>"NÃO"</formula>
    </cfRule>
    <cfRule type="cellIs" dxfId="237" priority="240" operator="equal">
      <formula>"SIM"</formula>
    </cfRule>
  </conditionalFormatting>
  <conditionalFormatting sqref="Z82">
    <cfRule type="cellIs" dxfId="236" priority="235" operator="equal">
      <formula>"OPORTUNIDADE"</formula>
    </cfRule>
  </conditionalFormatting>
  <conditionalFormatting sqref="Z82">
    <cfRule type="cellIs" dxfId="235" priority="233" operator="equal">
      <formula>"NÃO"</formula>
    </cfRule>
    <cfRule type="cellIs" dxfId="234" priority="234" operator="equal">
      <formula>"SIM"</formula>
    </cfRule>
  </conditionalFormatting>
  <conditionalFormatting sqref="Z82">
    <cfRule type="cellIs" dxfId="233" priority="232" operator="equal">
      <formula>"OPORTUNIDADE"</formula>
    </cfRule>
  </conditionalFormatting>
  <conditionalFormatting sqref="Z82">
    <cfRule type="cellIs" dxfId="232" priority="230" operator="equal">
      <formula>"NÃO"</formula>
    </cfRule>
    <cfRule type="cellIs" dxfId="231" priority="231" operator="equal">
      <formula>"SIM"</formula>
    </cfRule>
  </conditionalFormatting>
  <conditionalFormatting sqref="Z82">
    <cfRule type="cellIs" dxfId="230" priority="229" operator="equal">
      <formula>"OPORTUNIDADE"</formula>
    </cfRule>
  </conditionalFormatting>
  <conditionalFormatting sqref="Z82">
    <cfRule type="cellIs" dxfId="229" priority="227" operator="equal">
      <formula>"NÃO"</formula>
    </cfRule>
    <cfRule type="cellIs" dxfId="228" priority="228" operator="equal">
      <formula>"SIM"</formula>
    </cfRule>
  </conditionalFormatting>
  <conditionalFormatting sqref="Z82">
    <cfRule type="cellIs" dxfId="227" priority="226" operator="equal">
      <formula>"OPORTUNIDADE"</formula>
    </cfRule>
  </conditionalFormatting>
  <conditionalFormatting sqref="Z82">
    <cfRule type="cellIs" dxfId="226" priority="224" operator="equal">
      <formula>"NÃO"</formula>
    </cfRule>
    <cfRule type="cellIs" dxfId="225" priority="225" operator="equal">
      <formula>"SIM"</formula>
    </cfRule>
  </conditionalFormatting>
  <conditionalFormatting sqref="Z82">
    <cfRule type="cellIs" dxfId="224" priority="223" operator="equal">
      <formula>"OPORTUNIDADE"</formula>
    </cfRule>
  </conditionalFormatting>
  <conditionalFormatting sqref="Z82">
    <cfRule type="cellIs" dxfId="223" priority="221" operator="equal">
      <formula>"NÃO"</formula>
    </cfRule>
    <cfRule type="cellIs" dxfId="222" priority="222" operator="equal">
      <formula>"SIM"</formula>
    </cfRule>
  </conditionalFormatting>
  <conditionalFormatting sqref="Z87">
    <cfRule type="cellIs" dxfId="221" priority="217" operator="equal">
      <formula>"OPORTUNIDADE"</formula>
    </cfRule>
  </conditionalFormatting>
  <conditionalFormatting sqref="Z87">
    <cfRule type="cellIs" dxfId="220" priority="215" operator="equal">
      <formula>"NÃO"</formula>
    </cfRule>
    <cfRule type="cellIs" dxfId="219" priority="216" operator="equal">
      <formula>"SIM"</formula>
    </cfRule>
  </conditionalFormatting>
  <conditionalFormatting sqref="Z87">
    <cfRule type="cellIs" dxfId="218" priority="214" operator="equal">
      <formula>"OPORTUNIDADE"</formula>
    </cfRule>
  </conditionalFormatting>
  <conditionalFormatting sqref="Z87">
    <cfRule type="cellIs" dxfId="217" priority="212" operator="equal">
      <formula>"NÃO"</formula>
    </cfRule>
    <cfRule type="cellIs" dxfId="216" priority="213" operator="equal">
      <formula>"SIM"</formula>
    </cfRule>
  </conditionalFormatting>
  <conditionalFormatting sqref="Z87">
    <cfRule type="cellIs" dxfId="215" priority="211" operator="equal">
      <formula>"OPORTUNIDADE"</formula>
    </cfRule>
  </conditionalFormatting>
  <conditionalFormatting sqref="Z87">
    <cfRule type="cellIs" dxfId="214" priority="209" operator="equal">
      <formula>"NÃO"</formula>
    </cfRule>
    <cfRule type="cellIs" dxfId="213" priority="210" operator="equal">
      <formula>"SIM"</formula>
    </cfRule>
  </conditionalFormatting>
  <conditionalFormatting sqref="Z87">
    <cfRule type="cellIs" dxfId="212" priority="208" operator="equal">
      <formula>"OPORTUNIDADE"</formula>
    </cfRule>
  </conditionalFormatting>
  <conditionalFormatting sqref="Z87">
    <cfRule type="cellIs" dxfId="211" priority="206" operator="equal">
      <formula>"NÃO"</formula>
    </cfRule>
    <cfRule type="cellIs" dxfId="210" priority="207" operator="equal">
      <formula>"SIM"</formula>
    </cfRule>
  </conditionalFormatting>
  <conditionalFormatting sqref="Z87">
    <cfRule type="cellIs" dxfId="209" priority="205" operator="equal">
      <formula>"OPORTUNIDADE"</formula>
    </cfRule>
  </conditionalFormatting>
  <conditionalFormatting sqref="Z87">
    <cfRule type="cellIs" dxfId="208" priority="203" operator="equal">
      <formula>"NÃO"</formula>
    </cfRule>
    <cfRule type="cellIs" dxfId="207" priority="204" operator="equal">
      <formula>"SIM"</formula>
    </cfRule>
  </conditionalFormatting>
  <conditionalFormatting sqref="Z94">
    <cfRule type="cellIs" dxfId="206" priority="202" operator="equal">
      <formula>"OPORTUNIDADE"</formula>
    </cfRule>
  </conditionalFormatting>
  <conditionalFormatting sqref="Z94">
    <cfRule type="cellIs" dxfId="205" priority="200" operator="equal">
      <formula>"NÃO"</formula>
    </cfRule>
    <cfRule type="cellIs" dxfId="204" priority="201" operator="equal">
      <formula>"SIM"</formula>
    </cfRule>
  </conditionalFormatting>
  <conditionalFormatting sqref="Z94">
    <cfRule type="cellIs" dxfId="203" priority="199" operator="equal">
      <formula>"OPORTUNIDADE"</formula>
    </cfRule>
  </conditionalFormatting>
  <conditionalFormatting sqref="Z94">
    <cfRule type="cellIs" dxfId="202" priority="197" operator="equal">
      <formula>"NÃO"</formula>
    </cfRule>
    <cfRule type="cellIs" dxfId="201" priority="198" operator="equal">
      <formula>"SIM"</formula>
    </cfRule>
  </conditionalFormatting>
  <conditionalFormatting sqref="Z94">
    <cfRule type="cellIs" dxfId="200" priority="196" operator="equal">
      <formula>"OPORTUNIDADE"</formula>
    </cfRule>
  </conditionalFormatting>
  <conditionalFormatting sqref="Z94">
    <cfRule type="cellIs" dxfId="199" priority="194" operator="equal">
      <formula>"NÃO"</formula>
    </cfRule>
    <cfRule type="cellIs" dxfId="198" priority="195" operator="equal">
      <formula>"SIM"</formula>
    </cfRule>
  </conditionalFormatting>
  <conditionalFormatting sqref="Z94">
    <cfRule type="cellIs" dxfId="197" priority="193" operator="equal">
      <formula>"OPORTUNIDADE"</formula>
    </cfRule>
  </conditionalFormatting>
  <conditionalFormatting sqref="Z94">
    <cfRule type="cellIs" dxfId="196" priority="191" operator="equal">
      <formula>"NÃO"</formula>
    </cfRule>
    <cfRule type="cellIs" dxfId="195" priority="192" operator="equal">
      <formula>"SIM"</formula>
    </cfRule>
  </conditionalFormatting>
  <conditionalFormatting sqref="Z94">
    <cfRule type="cellIs" dxfId="194" priority="190" operator="equal">
      <formula>"OPORTUNIDADE"</formula>
    </cfRule>
  </conditionalFormatting>
  <conditionalFormatting sqref="Z94">
    <cfRule type="cellIs" dxfId="193" priority="188" operator="equal">
      <formula>"NÃO"</formula>
    </cfRule>
    <cfRule type="cellIs" dxfId="192" priority="189" operator="equal">
      <formula>"SIM"</formula>
    </cfRule>
  </conditionalFormatting>
  <conditionalFormatting sqref="Z96">
    <cfRule type="cellIs" dxfId="191" priority="187" operator="equal">
      <formula>"OPORTUNIDADE"</formula>
    </cfRule>
  </conditionalFormatting>
  <conditionalFormatting sqref="Z96">
    <cfRule type="cellIs" dxfId="190" priority="185" operator="equal">
      <formula>"NÃO"</formula>
    </cfRule>
    <cfRule type="cellIs" dxfId="189" priority="186" operator="equal">
      <formula>"SIM"</formula>
    </cfRule>
  </conditionalFormatting>
  <conditionalFormatting sqref="Z96">
    <cfRule type="cellIs" dxfId="188" priority="169" operator="equal">
      <formula>"OPORTUNIDADE"</formula>
    </cfRule>
  </conditionalFormatting>
  <conditionalFormatting sqref="Z96">
    <cfRule type="cellIs" dxfId="187" priority="167" operator="equal">
      <formula>"NÃO"</formula>
    </cfRule>
    <cfRule type="cellIs" dxfId="186" priority="168" operator="equal">
      <formula>"SIM"</formula>
    </cfRule>
  </conditionalFormatting>
  <conditionalFormatting sqref="Z96">
    <cfRule type="cellIs" dxfId="185" priority="166" operator="equal">
      <formula>"OPORTUNIDADE"</formula>
    </cfRule>
  </conditionalFormatting>
  <conditionalFormatting sqref="Z96">
    <cfRule type="cellIs" dxfId="184" priority="164" operator="equal">
      <formula>"NÃO"</formula>
    </cfRule>
    <cfRule type="cellIs" dxfId="183" priority="165" operator="equal">
      <formula>"SIM"</formula>
    </cfRule>
  </conditionalFormatting>
  <conditionalFormatting sqref="Z96">
    <cfRule type="cellIs" dxfId="182" priority="163" operator="equal">
      <formula>"OPORTUNIDADE"</formula>
    </cfRule>
  </conditionalFormatting>
  <conditionalFormatting sqref="Z96">
    <cfRule type="cellIs" dxfId="181" priority="161" operator="equal">
      <formula>"NÃO"</formula>
    </cfRule>
    <cfRule type="cellIs" dxfId="180" priority="162" operator="equal">
      <formula>"SIM"</formula>
    </cfRule>
  </conditionalFormatting>
  <conditionalFormatting sqref="Z96">
    <cfRule type="cellIs" dxfId="179" priority="142" operator="equal">
      <formula>"OPORTUNIDADE"</formula>
    </cfRule>
  </conditionalFormatting>
  <conditionalFormatting sqref="Z96">
    <cfRule type="cellIs" dxfId="178" priority="140" operator="equal">
      <formula>"NÃO"</formula>
    </cfRule>
    <cfRule type="cellIs" dxfId="177" priority="141" operator="equal">
      <formula>"SIM"</formula>
    </cfRule>
  </conditionalFormatting>
  <conditionalFormatting sqref="Z96">
    <cfRule type="cellIs" dxfId="176" priority="139" operator="equal">
      <formula>"OPORTUNIDADE"</formula>
    </cfRule>
  </conditionalFormatting>
  <conditionalFormatting sqref="Z96">
    <cfRule type="cellIs" dxfId="175" priority="137" operator="equal">
      <formula>"NÃO"</formula>
    </cfRule>
    <cfRule type="cellIs" dxfId="174" priority="138" operator="equal">
      <formula>"SIM"</formula>
    </cfRule>
  </conditionalFormatting>
  <conditionalFormatting sqref="Z96">
    <cfRule type="cellIs" dxfId="173" priority="124" operator="equal">
      <formula>"OPORTUNIDADE"</formula>
    </cfRule>
  </conditionalFormatting>
  <conditionalFormatting sqref="Z96">
    <cfRule type="cellIs" dxfId="172" priority="122" operator="equal">
      <formula>"NÃO"</formula>
    </cfRule>
    <cfRule type="cellIs" dxfId="171" priority="123" operator="equal">
      <formula>"SIM"</formula>
    </cfRule>
  </conditionalFormatting>
  <conditionalFormatting sqref="Z96">
    <cfRule type="cellIs" dxfId="170" priority="121" operator="equal">
      <formula>"OPORTUNIDADE"</formula>
    </cfRule>
  </conditionalFormatting>
  <conditionalFormatting sqref="Z96">
    <cfRule type="cellIs" dxfId="169" priority="119" operator="equal">
      <formula>"NÃO"</formula>
    </cfRule>
    <cfRule type="cellIs" dxfId="168" priority="120" operator="equal">
      <formula>"SIM"</formula>
    </cfRule>
  </conditionalFormatting>
  <conditionalFormatting sqref="Z96">
    <cfRule type="cellIs" dxfId="167" priority="118" operator="equal">
      <formula>"OPORTUNIDADE"</formula>
    </cfRule>
  </conditionalFormatting>
  <conditionalFormatting sqref="Z96">
    <cfRule type="cellIs" dxfId="166" priority="116" operator="equal">
      <formula>"NÃO"</formula>
    </cfRule>
    <cfRule type="cellIs" dxfId="165" priority="117" operator="equal">
      <formula>"SIM"</formula>
    </cfRule>
  </conditionalFormatting>
  <conditionalFormatting sqref="Z96">
    <cfRule type="cellIs" dxfId="164" priority="88" operator="equal">
      <formula>"OPORTUNIDADE"</formula>
    </cfRule>
  </conditionalFormatting>
  <conditionalFormatting sqref="Z96">
    <cfRule type="cellIs" dxfId="163" priority="86" operator="equal">
      <formula>"NÃO"</formula>
    </cfRule>
    <cfRule type="cellIs" dxfId="162" priority="87" operator="equal">
      <formula>"SIM"</formula>
    </cfRule>
  </conditionalFormatting>
  <conditionalFormatting sqref="Z96">
    <cfRule type="cellIs" dxfId="161" priority="85" operator="equal">
      <formula>"OPORTUNIDADE"</formula>
    </cfRule>
  </conditionalFormatting>
  <conditionalFormatting sqref="Z96">
    <cfRule type="cellIs" dxfId="160" priority="83" operator="equal">
      <formula>"NÃO"</formula>
    </cfRule>
    <cfRule type="cellIs" dxfId="159" priority="84" operator="equal">
      <formula>"SIM"</formula>
    </cfRule>
  </conditionalFormatting>
  <conditionalFormatting sqref="Z96">
    <cfRule type="cellIs" dxfId="158" priority="82" operator="equal">
      <formula>"OPORTUNIDADE"</formula>
    </cfRule>
  </conditionalFormatting>
  <conditionalFormatting sqref="Z96">
    <cfRule type="cellIs" dxfId="157" priority="80" operator="equal">
      <formula>"NÃO"</formula>
    </cfRule>
    <cfRule type="cellIs" dxfId="156" priority="81" operator="equal">
      <formula>"SIM"</formula>
    </cfRule>
  </conditionalFormatting>
  <conditionalFormatting sqref="Z96">
    <cfRule type="cellIs" dxfId="155" priority="79" operator="equal">
      <formula>"OPORTUNIDADE"</formula>
    </cfRule>
  </conditionalFormatting>
  <conditionalFormatting sqref="Z96">
    <cfRule type="cellIs" dxfId="154" priority="77" operator="equal">
      <formula>"NÃO"</formula>
    </cfRule>
    <cfRule type="cellIs" dxfId="153" priority="78" operator="equal">
      <formula>"SIM"</formula>
    </cfRule>
  </conditionalFormatting>
  <conditionalFormatting sqref="Z96">
    <cfRule type="cellIs" dxfId="152" priority="76" operator="equal">
      <formula>"OPORTUNIDADE"</formula>
    </cfRule>
  </conditionalFormatting>
  <conditionalFormatting sqref="Z96">
    <cfRule type="cellIs" dxfId="151" priority="74" operator="equal">
      <formula>"NÃO"</formula>
    </cfRule>
    <cfRule type="cellIs" dxfId="150" priority="75" operator="equal">
      <formula>"SIM"</formula>
    </cfRule>
  </conditionalFormatting>
  <conditionalFormatting sqref="Z96">
    <cfRule type="cellIs" dxfId="149" priority="73" operator="equal">
      <formula>"OPORTUNIDADE"</formula>
    </cfRule>
  </conditionalFormatting>
  <conditionalFormatting sqref="Z96">
    <cfRule type="cellIs" dxfId="148" priority="71" operator="equal">
      <formula>"NÃO"</formula>
    </cfRule>
    <cfRule type="cellIs" dxfId="147" priority="72" operator="equal">
      <formula>"SIM"</formula>
    </cfRule>
  </conditionalFormatting>
  <conditionalFormatting sqref="Z96">
    <cfRule type="cellIs" dxfId="146" priority="70" operator="equal">
      <formula>"OPORTUNIDADE"</formula>
    </cfRule>
  </conditionalFormatting>
  <conditionalFormatting sqref="Z96">
    <cfRule type="cellIs" dxfId="145" priority="68" operator="equal">
      <formula>"NÃO"</formula>
    </cfRule>
    <cfRule type="cellIs" dxfId="144" priority="69" operator="equal">
      <formula>"SIM"</formula>
    </cfRule>
  </conditionalFormatting>
  <conditionalFormatting sqref="Z96">
    <cfRule type="cellIs" dxfId="143" priority="67" operator="equal">
      <formula>"OPORTUNIDADE"</formula>
    </cfRule>
  </conditionalFormatting>
  <conditionalFormatting sqref="Z96">
    <cfRule type="cellIs" dxfId="142" priority="65" operator="equal">
      <formula>"NÃO"</formula>
    </cfRule>
    <cfRule type="cellIs" dxfId="141" priority="66" operator="equal">
      <formula>"SIM"</formula>
    </cfRule>
  </conditionalFormatting>
  <conditionalFormatting sqref="Z96">
    <cfRule type="cellIs" dxfId="140" priority="64" operator="equal">
      <formula>"OPORTUNIDADE"</formula>
    </cfRule>
  </conditionalFormatting>
  <conditionalFormatting sqref="Z96">
    <cfRule type="cellIs" dxfId="139" priority="62" operator="equal">
      <formula>"NÃO"</formula>
    </cfRule>
    <cfRule type="cellIs" dxfId="138" priority="63" operator="equal">
      <formula>"SIM"</formula>
    </cfRule>
  </conditionalFormatting>
  <conditionalFormatting sqref="Y96">
    <cfRule type="cellIs" dxfId="137" priority="61" operator="equal">
      <formula>"OPORTUNIDADE"</formula>
    </cfRule>
  </conditionalFormatting>
  <conditionalFormatting sqref="Y96">
    <cfRule type="cellIs" dxfId="136" priority="59" operator="equal">
      <formula>"NÃO"</formula>
    </cfRule>
    <cfRule type="cellIs" dxfId="135" priority="60" operator="equal">
      <formula>"SIM"</formula>
    </cfRule>
  </conditionalFormatting>
  <conditionalFormatting sqref="Z97">
    <cfRule type="cellIs" dxfId="134" priority="58" operator="equal">
      <formula>"OPORTUNIDADE"</formula>
    </cfRule>
  </conditionalFormatting>
  <conditionalFormatting sqref="Z97">
    <cfRule type="cellIs" dxfId="133" priority="56" operator="equal">
      <formula>"NÃO"</formula>
    </cfRule>
    <cfRule type="cellIs" dxfId="132" priority="57" operator="equal">
      <formula>"SIM"</formula>
    </cfRule>
  </conditionalFormatting>
  <conditionalFormatting sqref="Z97">
    <cfRule type="cellIs" dxfId="131" priority="55" operator="equal">
      <formula>"OPORTUNIDADE"</formula>
    </cfRule>
  </conditionalFormatting>
  <conditionalFormatting sqref="Z97">
    <cfRule type="cellIs" dxfId="130" priority="53" operator="equal">
      <formula>"NÃO"</formula>
    </cfRule>
    <cfRule type="cellIs" dxfId="129" priority="54" operator="equal">
      <formula>"SIM"</formula>
    </cfRule>
  </conditionalFormatting>
  <conditionalFormatting sqref="Z97">
    <cfRule type="cellIs" dxfId="128" priority="52" operator="equal">
      <formula>"OPORTUNIDADE"</formula>
    </cfRule>
  </conditionalFormatting>
  <conditionalFormatting sqref="Z97">
    <cfRule type="cellIs" dxfId="127" priority="50" operator="equal">
      <formula>"NÃO"</formula>
    </cfRule>
    <cfRule type="cellIs" dxfId="126" priority="51" operator="equal">
      <formula>"SIM"</formula>
    </cfRule>
  </conditionalFormatting>
  <conditionalFormatting sqref="Z97">
    <cfRule type="cellIs" dxfId="125" priority="49" operator="equal">
      <formula>"OPORTUNIDADE"</formula>
    </cfRule>
  </conditionalFormatting>
  <conditionalFormatting sqref="Z97">
    <cfRule type="cellIs" dxfId="124" priority="47" operator="equal">
      <formula>"NÃO"</formula>
    </cfRule>
    <cfRule type="cellIs" dxfId="123" priority="48" operator="equal">
      <formula>"SIM"</formula>
    </cfRule>
  </conditionalFormatting>
  <conditionalFormatting sqref="BK65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Z79">
    <cfRule type="cellIs" dxfId="122" priority="18" operator="equal">
      <formula>"OPORTUNIDADE"</formula>
    </cfRule>
  </conditionalFormatting>
  <conditionalFormatting sqref="Z79">
    <cfRule type="cellIs" dxfId="121" priority="16" operator="equal">
      <formula>"NÃO"</formula>
    </cfRule>
    <cfRule type="cellIs" dxfId="120" priority="17" operator="equal">
      <formula>"SIM"</formula>
    </cfRule>
  </conditionalFormatting>
  <conditionalFormatting sqref="Z79">
    <cfRule type="cellIs" dxfId="119" priority="15" operator="equal">
      <formula>"OPORTUNIDADE"</formula>
    </cfRule>
  </conditionalFormatting>
  <conditionalFormatting sqref="Z79">
    <cfRule type="cellIs" dxfId="118" priority="13" operator="equal">
      <formula>"NÃO"</formula>
    </cfRule>
    <cfRule type="cellIs" dxfId="117" priority="14" operator="equal">
      <formula>"SIM"</formula>
    </cfRule>
  </conditionalFormatting>
  <conditionalFormatting sqref="Z79">
    <cfRule type="cellIs" dxfId="116" priority="12" operator="equal">
      <formula>"OPORTUNIDADE"</formula>
    </cfRule>
  </conditionalFormatting>
  <conditionalFormatting sqref="Z79">
    <cfRule type="cellIs" dxfId="115" priority="10" operator="equal">
      <formula>"NÃO"</formula>
    </cfRule>
    <cfRule type="cellIs" dxfId="114" priority="11" operator="equal">
      <formula>"SIM"</formula>
    </cfRule>
  </conditionalFormatting>
  <conditionalFormatting sqref="Z79">
    <cfRule type="cellIs" dxfId="113" priority="9" operator="equal">
      <formula>"OPORTUNIDADE"</formula>
    </cfRule>
  </conditionalFormatting>
  <conditionalFormatting sqref="Z79">
    <cfRule type="cellIs" dxfId="112" priority="7" operator="equal">
      <formula>"NÃO"</formula>
    </cfRule>
    <cfRule type="cellIs" dxfId="111" priority="8" operator="equal">
      <formula>"SIM"</formula>
    </cfRule>
  </conditionalFormatting>
  <conditionalFormatting sqref="Z79">
    <cfRule type="cellIs" dxfId="110" priority="6" operator="equal">
      <formula>"OPORTUNIDADE"</formula>
    </cfRule>
  </conditionalFormatting>
  <conditionalFormatting sqref="Z79">
    <cfRule type="cellIs" dxfId="109" priority="4" operator="equal">
      <formula>"NÃO"</formula>
    </cfRule>
    <cfRule type="cellIs" dxfId="108" priority="5" operator="equal">
      <formula>"SIM"</formula>
    </cfRule>
  </conditionalFormatting>
  <conditionalFormatting sqref="Y79">
    <cfRule type="cellIs" dxfId="107" priority="3" operator="equal">
      <formula>"OPORTUNIDADE"</formula>
    </cfRule>
  </conditionalFormatting>
  <conditionalFormatting sqref="Y79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X6:X599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BAAF1-41A5-406C-99C1-1BEE00F1A433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3" t="s">
        <v>1403</v>
      </c>
      <c r="D5" s="354"/>
      <c r="E5" s="354"/>
      <c r="F5" s="354"/>
      <c r="G5" s="354"/>
      <c r="H5" s="354"/>
      <c r="I5" s="354"/>
      <c r="J5" s="355"/>
      <c r="K5" s="356" t="s">
        <v>1404</v>
      </c>
      <c r="L5" s="357"/>
      <c r="M5" s="357"/>
      <c r="N5" s="357"/>
      <c r="O5" s="358" t="s">
        <v>1405</v>
      </c>
      <c r="P5" s="359"/>
      <c r="Q5" s="360"/>
    </row>
    <row r="6" spans="1:17" s="93" customFormat="1" ht="15.75" customHeight="1">
      <c r="A6" s="87" t="s">
        <v>1406</v>
      </c>
      <c r="B6" s="94" t="s">
        <v>1407</v>
      </c>
      <c r="C6" s="95" t="s">
        <v>1164</v>
      </c>
      <c r="D6" s="96" t="s">
        <v>1165</v>
      </c>
      <c r="E6" s="95" t="s">
        <v>1408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1409</v>
      </c>
      <c r="M6" s="139" t="s">
        <v>626</v>
      </c>
      <c r="N6" s="140" t="s">
        <v>1159</v>
      </c>
      <c r="O6" s="246" t="s">
        <v>1202</v>
      </c>
      <c r="P6" s="157"/>
      <c r="Q6" s="193" t="s">
        <v>1410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Condedido intervalo execução da solda 10:36 ate 12:06, liberado 12h30/prod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 xml:space="preserve">TP pronta 08:30, realizado intervalo execução solda 10:42 ate 12:42 km 311+950/ prod 2 soldas 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0.125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realizado intervalo para descarga de dormentes as 13;13 ate 14:45 km 221/descarregou 1130 devido a quantidade que tinha nos vagoes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221/descarregou 1130 devido a quantidade que tinha nos vagoes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>MC1 08;52, realizado intervalo francionado da socada 10:18 ate 12:03, segundo intervalo 14:22 ate 15:10/prod 582m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realizado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realizado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 xml:space="preserve">TP pronta 09hrs, realizado intervalo troca de jacare das 09hrs ate 11:30 km 615/ substituido jacaré 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>*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Posicionado às 16h42 em 512521 para iniciar a descarga de pedra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realizado inspeção R7D entre TGR-TIQ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Realizado intervalo, Prod. 2 Soldas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07h51, autorizado na VIA às 08h36 para serviços DOL no km 416+450 em 416TPC / Realizado intervalo, prod. 3645m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impossibilitando acesso para VIA1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Solicitado MC1 às 09h28 para desc. de pedra entre TCS-TJA / Negada MC1 pelo CCO às 09h55 devido sem oportunidade de FX por condições do trecho saturado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Solicitado MC1 às 09h10 para socaria no km 195+450 em TID201 / Realizado intervalo, Prod. 300m (Baixa produtividade)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Realizado Prod. 1 Solda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Solicitado MC1 às 08h07, autorizado às 08h20 / Realizado intervalo no km 293+400 ao km 292+000 em ZRIZGT (Prod. 1020m)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Solicitado MC1 às 09h41, autorizado na VIA às 09h44 para exec. de soldas entre ZVT-ZDK / Realizado 3 soldas em 01h17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Realizado MNB em ZTP, solicitado MC1 às 15h27, autorizado na VIA às 15h31 / Em deslocamento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>MC1 07:46, realizado  intervalo da doll fracionado 09:37 ate 11:54/ prod 2290 metros, devido fluxo de trens foi concedido total 02hr17 minutos de intervalo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realizado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8.3333333333333329E-2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1</v>
      </c>
      <c r="P79" s="90"/>
      <c r="Q79" s="145" t="str">
        <f>IF($A$2=1,IF(FN_MC!BJ77="","*",FN_MC!BJ77),IF(FN_MC!BK77="","*",FN_MC!BK77))</f>
        <v>*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>*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1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*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1</v>
      </c>
      <c r="P83" s="90"/>
      <c r="Q83" s="145" t="str">
        <f>IF($A$2=1,IF(FN_MC!BJ81="","*",FN_MC!BJ81),IF(FN_MC!BK81="","*",FN_MC!BK81))</f>
        <v>*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1</v>
      </c>
      <c r="P84" s="90"/>
      <c r="Q84" s="145" t="str">
        <f>IF($A$2=1,IF(FN_MC!BJ82="","*",FN_MC!BJ82),IF(FN_MC!BK82="","*",FN_MC!BK82))</f>
        <v>*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*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1</v>
      </c>
      <c r="P86" s="90"/>
      <c r="Q86" s="145" t="str">
        <f>IF($A$2=1,IF(FN_MC!BJ84="","*",FN_MC!BJ84),IF(FN_MC!BK84="","*",FN_MC!BK84))</f>
        <v>*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>*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6.25E-2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>*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310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310</v>
      </c>
      <c r="N90" s="141" t="str">
        <f>IF(FN_MC!AM88="","*",FN_MC!AM88)</f>
        <v>ZGT-ZXE</v>
      </c>
      <c r="O90" s="174">
        <f>FN_MC!BH88</f>
        <v>0</v>
      </c>
      <c r="P90" s="90"/>
      <c r="Q90" s="145" t="str">
        <f>IF($A$2=1,IF(FN_MC!BJ88="","*",FN_MC!BJ88),IF(FN_MC!BK88="","*",FN_MC!BK88))</f>
        <v>*</v>
      </c>
    </row>
    <row r="91" spans="1:17" hidden="1">
      <c r="A91" s="97" t="str">
        <f>IF(FN_MC!B89="","*",FN_MC!B89)</f>
        <v>*</v>
      </c>
      <c r="B91" s="98" t="str">
        <f>IF(FN_MC!X89="","*",FN_MC!X89)</f>
        <v>*</v>
      </c>
      <c r="C91" s="99" t="str">
        <f>IF(FN_MC!S89="","*",FN_MC!S89)</f>
        <v>-</v>
      </c>
      <c r="D91" s="99" t="str">
        <f>IF(FN_MC!T89="","*",FN_MC!T89)</f>
        <v>-</v>
      </c>
      <c r="E91" s="99" t="str">
        <f>IF(FN_MC!D89="","*",FN_MC!D89)</f>
        <v>*</v>
      </c>
      <c r="F91" s="99" t="str">
        <f>IF(FN_MC!H89="","*",FN_MC!H89)</f>
        <v>*</v>
      </c>
      <c r="G91" s="99" t="str">
        <f>IF(FN_MC!M89="","*",FN_MC!M89)</f>
        <v>-</v>
      </c>
      <c r="H91" s="154" t="str">
        <f>IF(FN_MC!K89="","*",FN_MC!K89)</f>
        <v>*</v>
      </c>
      <c r="I91" s="132" t="str">
        <f>IF(FN_MC!O89="","*",FN_MC!O89)</f>
        <v>*</v>
      </c>
      <c r="J91" s="132" t="str">
        <f>IF(FN_MC!P89="","*",FN_MC!P89)</f>
        <v>*</v>
      </c>
      <c r="K91" s="141" t="str">
        <f>IF(FN_MC!AK89="","*",FN_MC!AK89)</f>
        <v>-</v>
      </c>
      <c r="L91" s="141" t="str">
        <f>IF(FN_MC!AM89="","*",FN_MC!AM89)</f>
        <v>-</v>
      </c>
      <c r="M91" s="141" t="str">
        <f>IF(FN_MC!AP89="","*",FN_MC!AP89)</f>
        <v>-</v>
      </c>
      <c r="N91" s="141" t="str">
        <f>IF(FN_MC!AM89="","*",FN_MC!AM89)</f>
        <v>-</v>
      </c>
      <c r="O91" s="174">
        <f>FN_MC!BH89</f>
        <v>0</v>
      </c>
      <c r="P91" s="90"/>
      <c r="Q91" s="145" t="str">
        <f>IF($A$2=1,IF(FN_MC!BJ89="","*",FN_MC!BJ89),IF(FN_MC!BK89="","*",FN_MC!BK89))</f>
        <v>*</v>
      </c>
    </row>
    <row r="92" spans="1:17" hidden="1">
      <c r="A92" s="97">
        <f>IF(FN_MC!B90="","*",FN_MC!B90)</f>
        <v>45999</v>
      </c>
      <c r="B92" s="98" t="str">
        <f>IF(FN_MC!X90="","*",FN_MC!X90)</f>
        <v>Oportunidade</v>
      </c>
      <c r="C92" s="99" t="str">
        <f>IF(FN_MC!S90="","*",FN_MC!S90)</f>
        <v>FERRONORTE</v>
      </c>
      <c r="D92" s="99" t="str">
        <f>IF(FN_MC!T90="","*",FN_MC!T90)</f>
        <v>TGR-TRO</v>
      </c>
      <c r="E92" s="99" t="str">
        <f>IF(FN_MC!D90="","*",FN_MC!D90)</f>
        <v>W70</v>
      </c>
      <c r="F92" s="99" t="str">
        <f>IF(FN_MC!H90="","*",FN_MC!H90)</f>
        <v>TGR2</v>
      </c>
      <c r="G92" s="99" t="str">
        <f>IF(FN_MC!M90="","*",FN_MC!M90)</f>
        <v>TGR-TBE</v>
      </c>
      <c r="H92" s="154">
        <f>IF(FN_MC!K90="","*",FN_MC!K90)</f>
        <v>501.5</v>
      </c>
      <c r="I92" s="132">
        <f>IF(FN_MC!O90="","*",FN_MC!O90)</f>
        <v>0.39583333333333331</v>
      </c>
      <c r="J92" s="132">
        <f>IF(FN_MC!P90="","*",FN_MC!P90)</f>
        <v>4.1666666666666664E-2</v>
      </c>
      <c r="K92" s="141" t="str">
        <f>IF(FN_MC!AK90="","*",FN_MC!AK90)</f>
        <v>TGR2</v>
      </c>
      <c r="L92" s="141" t="str">
        <f>IF(FN_MC!AM90="","*",FN_MC!AM90)</f>
        <v>TGR-TBE</v>
      </c>
      <c r="M92" s="141">
        <f>IF(FN_MC!AP90="","*",FN_MC!AP90)</f>
        <v>501.5</v>
      </c>
      <c r="N92" s="141" t="str">
        <f>IF(FN_MC!AM90="","*",FN_MC!AM90)</f>
        <v>TGR-TBE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TCS-TGR</v>
      </c>
      <c r="E93" s="99" t="str">
        <f>IF(FN_MC!D91="","*",FN_MC!D91)</f>
        <v>BRUNO (TF-525)</v>
      </c>
      <c r="F93" s="99" t="str">
        <f>IF(FN_MC!H91="","*",FN_MC!H91)</f>
        <v>440TVL</v>
      </c>
      <c r="G93" s="99" t="str">
        <f>IF(FN_MC!M91="","*",FN_MC!M91)</f>
        <v>TPC-TVL</v>
      </c>
      <c r="H93" s="154">
        <f>IF(FN_MC!K91="","*",FN_MC!K91)</f>
        <v>446</v>
      </c>
      <c r="I93" s="132">
        <f>IF(FN_MC!O91="","*",FN_MC!O91)</f>
        <v>0.33333333333333331</v>
      </c>
      <c r="J93" s="132">
        <f>IF(FN_MC!P91="","*",FN_MC!P91)</f>
        <v>6.25E-2</v>
      </c>
      <c r="K93" s="141" t="str">
        <f>IF(FN_MC!AK91="","*",FN_MC!AK91)</f>
        <v>440TVL</v>
      </c>
      <c r="L93" s="141" t="str">
        <f>IF(FN_MC!AM91="","*",FN_MC!AM91)</f>
        <v>TPC-TVL</v>
      </c>
      <c r="M93" s="141">
        <f>IF(FN_MC!AP91="","*",FN_MC!AP91)</f>
        <v>446</v>
      </c>
      <c r="N93" s="141" t="str">
        <f>IF(FN_MC!AM91="","*",FN_MC!AM91)</f>
        <v>TPC-TVL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ELSON (TF-526)</v>
      </c>
      <c r="F94" s="99" t="str">
        <f>IF(FN_MC!H92="","*",FN_MC!H92)</f>
        <v>TMR326</v>
      </c>
      <c r="G94" s="99" t="str">
        <f>IF(FN_MC!M92="","*",FN_MC!M92)</f>
        <v>TMR-TLA</v>
      </c>
      <c r="H94" s="154">
        <f>IF(FN_MC!K92="","*",FN_MC!K92)</f>
        <v>321</v>
      </c>
      <c r="I94" s="132">
        <f>IF(FN_MC!O92="","*",FN_MC!O92)</f>
        <v>0.375</v>
      </c>
      <c r="J94" s="132">
        <f>IF(FN_MC!P92="","*",FN_MC!P92)</f>
        <v>6.25E-2</v>
      </c>
      <c r="K94" s="141" t="str">
        <f>IF(FN_MC!AK92="","*",FN_MC!AK92)</f>
        <v>TMR326</v>
      </c>
      <c r="L94" s="141" t="str">
        <f>IF(FN_MC!AM92="","*",FN_MC!AM92)</f>
        <v>TMR-TLA</v>
      </c>
      <c r="M94" s="141">
        <f>IF(FN_MC!AP92="","*",FN_MC!AP92)</f>
        <v>321</v>
      </c>
      <c r="N94" s="141" t="str">
        <f>IF(FN_MC!AM92="","*",FN_MC!AM92)</f>
        <v>TMR-TLA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W50</v>
      </c>
      <c r="F95" s="99" t="str">
        <f>IF(FN_MC!H93="","*",FN_MC!H93)</f>
        <v>TCS</v>
      </c>
      <c r="G95" s="99" t="str">
        <f>IF(FN_MC!M93="","*",FN_MC!M93)</f>
        <v>TCS</v>
      </c>
      <c r="H95" s="154">
        <f>IF(FN_MC!K93="","*",FN_MC!K93)</f>
        <v>290</v>
      </c>
      <c r="I95" s="132">
        <f>IF(FN_MC!O93="","*",FN_MC!O93)</f>
        <v>0.5</v>
      </c>
      <c r="J95" s="132">
        <f>IF(FN_MC!P93="","*",FN_MC!P93)</f>
        <v>8.3333333333333329E-2</v>
      </c>
      <c r="K95" s="141" t="str">
        <f>IF(FN_MC!AK93="","*",FN_MC!AK93)</f>
        <v>TCS</v>
      </c>
      <c r="L95" s="141" t="str">
        <f>IF(FN_MC!AM93="","*",FN_MC!AM93)</f>
        <v>TCS</v>
      </c>
      <c r="M95" s="141">
        <f>IF(FN_MC!AP93="","*",FN_MC!AP93)</f>
        <v>290</v>
      </c>
      <c r="N95" s="141" t="str">
        <f>IF(FN_MC!AM93="","*",FN_MC!AM93)</f>
        <v>TCS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TMI-TCS</v>
      </c>
      <c r="E96" s="99" t="str">
        <f>IF(FN_MC!D94="","*",FN_MC!D94)</f>
        <v>V86</v>
      </c>
      <c r="F96" s="99" t="str">
        <f>IF(FN_MC!H94="","*",FN_MC!H94)</f>
        <v>TID2</v>
      </c>
      <c r="G96" s="99" t="str">
        <f>IF(FN_MC!M94="","*",FN_MC!M94)</f>
        <v>TID-TVI</v>
      </c>
      <c r="H96" s="154">
        <f>IF(FN_MC!K94="","*",FN_MC!K94)</f>
        <v>200</v>
      </c>
      <c r="I96" s="132">
        <f>IF(FN_MC!O94="","*",FN_MC!O94)</f>
        <v>0.39583333333333331</v>
      </c>
      <c r="J96" s="132">
        <f>IF(FN_MC!P94="","*",FN_MC!P94)</f>
        <v>6.25E-2</v>
      </c>
      <c r="K96" s="141" t="str">
        <f>IF(FN_MC!AK94="","*",FN_MC!AK94)</f>
        <v>TID2</v>
      </c>
      <c r="L96" s="141" t="str">
        <f>IF(FN_MC!AM94="","*",FN_MC!AM94)</f>
        <v>TID-TVI</v>
      </c>
      <c r="M96" s="141">
        <f>IF(FN_MC!AP94="","*",FN_MC!AP94)</f>
        <v>200</v>
      </c>
      <c r="N96" s="141" t="str">
        <f>IF(FN_MC!AM94="","*",FN_MC!AM94)</f>
        <v>TID-TVI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>
        <f>IF(FN_MC!B95="","*",FN_MC!B95)</f>
        <v>45999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FRANCISCO (TF-670)</v>
      </c>
      <c r="F97" s="99" t="str">
        <f>IF(FN_MC!H95="","*",FN_MC!H95)</f>
        <v>TQIK73</v>
      </c>
      <c r="G97" s="99" t="str">
        <f>IF(FN_MC!M95="","*",FN_MC!M95)</f>
        <v>TQI-TSP</v>
      </c>
      <c r="H97" s="154">
        <f>IF(FN_MC!K95="","*",FN_MC!K95)</f>
        <v>64.563999999999993</v>
      </c>
      <c r="I97" s="132">
        <f>IF(FN_MC!O95="","*",FN_MC!O95)</f>
        <v>0.375</v>
      </c>
      <c r="J97" s="132">
        <f>IF(FN_MC!P95="","*",FN_MC!P95)</f>
        <v>6.25E-2</v>
      </c>
      <c r="K97" s="141" t="str">
        <f>IF(FN_MC!AK95="","*",FN_MC!AK95)</f>
        <v>TQIK73</v>
      </c>
      <c r="L97" s="141" t="str">
        <f>IF(FN_MC!AM95="","*",FN_MC!AM95)</f>
        <v>TQI-TSP</v>
      </c>
      <c r="M97" s="141">
        <f>IF(FN_MC!AP95="","*",FN_MC!AP95)</f>
        <v>64.563999999999993</v>
      </c>
      <c r="N97" s="141" t="str">
        <f>IF(FN_MC!AM95="","*",FN_MC!AM95)</f>
        <v>TQI-TSP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A60</v>
      </c>
      <c r="F98" s="99" t="str">
        <f>IF(FN_MC!H96="","*",FN_MC!H96)</f>
        <v>TMI</v>
      </c>
      <c r="G98" s="99" t="str">
        <f>IF(FN_MC!M96="","*",FN_MC!M96)</f>
        <v>TMI-TCS</v>
      </c>
      <c r="H98" s="154">
        <f>IF(FN_MC!K96="","*",FN_MC!K96)</f>
        <v>10</v>
      </c>
      <c r="I98" s="132">
        <f>IF(FN_MC!O96="","*",FN_MC!O96)</f>
        <v>0.35416666666666669</v>
      </c>
      <c r="J98" s="132">
        <f>IF(FN_MC!P96="","*",FN_MC!P96)</f>
        <v>4.1666666666666664E-2</v>
      </c>
      <c r="K98" s="141" t="str">
        <f>IF(FN_MC!AK96="","*",FN_MC!AK96)</f>
        <v>TMI</v>
      </c>
      <c r="L98" s="141" t="str">
        <f>IF(FN_MC!AM96="","*",FN_MC!AM96)</f>
        <v>TMI-TCS</v>
      </c>
      <c r="M98" s="141">
        <f>IF(FN_MC!AP96="","*",FN_MC!AP96)</f>
        <v>10</v>
      </c>
      <c r="N98" s="141" t="str">
        <f>IF(FN_MC!AM96="","*",FN_MC!AM96)</f>
        <v>TMI-TCS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MALHA CENTRAL</v>
      </c>
      <c r="D99" s="99" t="str">
        <f>IF(FN_MC!T97="","*",FN_MC!T97)</f>
        <v>RAMAL</v>
      </c>
      <c r="E99" s="99" t="str">
        <f>IF(FN_MC!D97="","*",FN_MC!D97)</f>
        <v>E17</v>
      </c>
      <c r="F99" s="99" t="str">
        <f>IF(FN_MC!H97="","*",FN_MC!H97)</f>
        <v>ZDK1</v>
      </c>
      <c r="G99" s="99" t="str">
        <f>IF(FN_MC!M97="","*",FN_MC!M97)</f>
        <v>ZDK-ZVT</v>
      </c>
      <c r="H99" s="154">
        <f>IF(FN_MC!K97="","*",FN_MC!K97)</f>
        <v>251</v>
      </c>
      <c r="I99" s="132">
        <f>IF(FN_MC!O97="","*",FN_MC!O97)</f>
        <v>0.375</v>
      </c>
      <c r="J99" s="132">
        <f>IF(FN_MC!P97="","*",FN_MC!P97)</f>
        <v>0.125</v>
      </c>
      <c r="K99" s="141" t="str">
        <f>IF(FN_MC!AK97="","*",FN_MC!AK97)</f>
        <v>ZDK1</v>
      </c>
      <c r="L99" s="141" t="str">
        <f>IF(FN_MC!AM97="","*",FN_MC!AM97)</f>
        <v>ZDK-ZVT</v>
      </c>
      <c r="M99" s="141">
        <f>IF(FN_MC!AP97="","*",FN_MC!AP97)</f>
        <v>251</v>
      </c>
      <c r="N99" s="141" t="str">
        <f>IF(FN_MC!AM97="","*",FN_MC!AM97)</f>
        <v>ZDK-ZVT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MALHA CENTRAL</v>
      </c>
      <c r="D100" s="99" t="str">
        <f>IF(FN_MC!T98="","*",FN_MC!T98)</f>
        <v>RAMAL</v>
      </c>
      <c r="E100" s="99" t="str">
        <f>IF(FN_MC!D98="","*",FN_MC!D98)</f>
        <v>V42</v>
      </c>
      <c r="F100" s="99" t="str">
        <f>IF(FN_MC!H98="","*",FN_MC!H98)</f>
        <v>ZGT1</v>
      </c>
      <c r="G100" s="99" t="str">
        <f>IF(FN_MC!M98="","*",FN_MC!M98)</f>
        <v>ZGT-ZXE</v>
      </c>
      <c r="H100" s="154">
        <f>IF(FN_MC!K98="","*",FN_MC!K98)</f>
        <v>311</v>
      </c>
      <c r="I100" s="132">
        <f>IF(FN_MC!O98="","*",FN_MC!O98)</f>
        <v>0.35416666666666669</v>
      </c>
      <c r="J100" s="132">
        <f>IF(FN_MC!P98="","*",FN_MC!P98)</f>
        <v>0.16666666666666666</v>
      </c>
      <c r="K100" s="141" t="str">
        <f>IF(FN_MC!AK98="","*",FN_MC!AK98)</f>
        <v>ZGT1</v>
      </c>
      <c r="L100" s="141" t="str">
        <f>IF(FN_MC!AM98="","*",FN_MC!AM98)</f>
        <v>ZGT-ZXE</v>
      </c>
      <c r="M100" s="141">
        <f>IF(FN_MC!AP98="","*",FN_MC!AP98)</f>
        <v>311</v>
      </c>
      <c r="N100" s="141" t="str">
        <f>IF(FN_MC!AM98="","*",FN_MC!AM98)</f>
        <v>ZGT-ZXE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W94</v>
      </c>
      <c r="F101" s="99" t="str">
        <f>IF(FN_MC!H99="","*",FN_MC!H99)</f>
        <v>PUD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PUD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*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*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*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*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*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*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*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1410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abSelected="1" workbookViewId="0">
      <selection activeCell="H3009" sqref="H3009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1212</v>
      </c>
      <c r="R1" s="365"/>
      <c r="U1" s="102"/>
      <c r="V1" s="366" t="s">
        <v>1411</v>
      </c>
      <c r="W1" s="366"/>
      <c r="X1" s="366"/>
      <c r="Y1" s="104"/>
    </row>
    <row r="2" spans="1:25" s="100" customFormat="1" ht="11.25" customHeight="1">
      <c r="A2" s="105" t="s">
        <v>1412</v>
      </c>
      <c r="B2" s="105" t="s">
        <v>1407</v>
      </c>
      <c r="C2" s="105" t="s">
        <v>603</v>
      </c>
      <c r="D2" s="106" t="s">
        <v>1164</v>
      </c>
      <c r="E2" s="106" t="s">
        <v>1165</v>
      </c>
      <c r="F2" s="106" t="s">
        <v>1406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1413</v>
      </c>
      <c r="U2" s="108" t="s">
        <v>1167</v>
      </c>
      <c r="V2" s="103">
        <f ca="1">TODAY()-1</f>
        <v>45996</v>
      </c>
      <c r="W2" s="103">
        <f ca="1">V2-1</f>
        <v>45995</v>
      </c>
      <c r="X2" s="103">
        <f ca="1">W2-1</f>
        <v>45994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15</v>
      </c>
      <c r="W4" s="112">
        <f ca="1">_xlfn.XLOOKUP(G4&amp;$W$2,BS_CONTROLE[CHAVE],BS_CONTROLE[Quantidade_11],"-")</f>
        <v>16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2</v>
      </c>
      <c r="X5" s="112">
        <f ca="1">_xlfn.XLOOKUP(G5&amp;$X$2,BS_CONTROLE[CHAVE],BS_CONTROLE[Quantidade_11],"-")</f>
        <v>2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>
        <f ca="1">_xlfn.XLOOKUP(G6&amp;$V$2,BS_CONTROLE[CHAVE],BS_CONTROLE[Quantidade_11],"-")</f>
        <v>2</v>
      </c>
      <c r="W6" s="112">
        <f ca="1">_xlfn.XLOOKUP(G6&amp;$W$2,BS_CONTROLE[CHAVE],BS_CONTROLE[Quantidade_11],"-")</f>
        <v>0</v>
      </c>
      <c r="X6" s="112">
        <f ca="1">_xlfn.XLOOKUP(G6&amp;$X$2,BS_CONTROLE[CHAVE],BS_CONTROLE[Quantidade_11],"-")</f>
        <v>2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134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150</v>
      </c>
      <c r="W8" s="112">
        <f ca="1">_xlfn.XLOOKUP(G8&amp;$W$2,BS_CONTROLE[CHAVE],BS_CONTROLE[Quantidade_11],"-")</f>
        <v>300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>
        <f ca="1">_xlfn.XLOOKUP(G9&amp;$V$2,BS_CONTROLE[CHAVE],BS_CONTROLE[Quantidade_11],"-")</f>
        <v>1</v>
      </c>
      <c r="W9" s="112">
        <f ca="1">_xlfn.XLOOKUP(G9&amp;$W$2,BS_CONTROLE[CHAVE],BS_CONTROLE[Quantidade_11],"-")</f>
        <v>1</v>
      </c>
      <c r="X9" s="112">
        <f ca="1">_xlfn.XLOOKUP(G9&amp;$X$2,BS_CONTROLE[CHAVE],BS_CONTROLE[Quantidade_11],"-")</f>
        <v>0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>
        <f ca="1">_xlfn.XLOOKUP(G10&amp;$V$2,BS_CONTROLE[CHAVE],BS_CONTROLE[Quantidade_11],"-")</f>
        <v>20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1080</v>
      </c>
      <c r="W11" s="112">
        <f ca="1">_xlfn.XLOOKUP(G11&amp;$W$2,BS_CONTROLE[CHAVE],BS_CONTROLE[Quantidade_11],"-")</f>
        <v>1020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>
        <f ca="1">_xlfn.XLOOKUP(G13&amp;$X$2,BS_CONTROLE[CHAVE],BS_CONTROLE[Quantidade_11],"-")</f>
        <v>1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>
        <f ca="1">_xlfn.XLOOKUP(G16&amp;$X$2,BS_CONTROLE[CHAVE],BS_CONTROLE[Quantidade_11],"-")</f>
        <v>1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>
        <f ca="1">_xlfn.XLOOKUP(G17&amp;$X$2,BS_CONTROLE[CHAVE],BS_CONTROLE[Quantidade_11],"-")</f>
        <v>134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15</v>
      </c>
      <c r="W18" s="112">
        <f ca="1">_xlfn.XLOOKUP(G18&amp;$W$2,BS_CONTROLE[CHAVE],BS_CONTROLE[Quantidade_11],"-")</f>
        <v>16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>
        <f ca="1">_xlfn.XLOOKUP(G19&amp;$V$2,BS_CONTROLE[CHAVE],BS_CONTROLE[Quantidade_11],"-")</f>
        <v>624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2290</v>
      </c>
      <c r="W20" s="112">
        <f ca="1">_xlfn.XLOOKUP(G20&amp;$W$2,BS_CONTROLE[CHAVE],BS_CONTROLE[Quantidade_11],"-")</f>
        <v>3645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>
        <f ca="1">_xlfn.XLOOKUP(G21&amp;$V$2,BS_CONTROLE[CHAVE],BS_CONTROLE[Quantidade_11],"-")</f>
        <v>2</v>
      </c>
      <c r="W21" s="112">
        <f ca="1">_xlfn.XLOOKUP(G21&amp;$W$2,BS_CONTROLE[CHAVE],BS_CONTROLE[Quantidade_11],"-")</f>
        <v>0</v>
      </c>
      <c r="X21" s="112">
        <f ca="1">_xlfn.XLOOKUP(G21&amp;$X$2,BS_CONTROLE[CHAVE],BS_CONTROLE[Quantidade_11],"-")</f>
        <v>2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0.125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1400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25</v>
      </c>
      <c r="W23" s="112">
        <f ca="1">_xlfn.XLOOKUP(G23&amp;$W$2,BS_CONTROLE[CHAVE],BS_CONTROLE[Quantidade_11],"-")</f>
        <v>0</v>
      </c>
      <c r="X23" s="112">
        <f ca="1">_xlfn.XLOOKUP(G23&amp;$X$2,BS_CONTROLE[CHAVE],BS_CONTROLE[Quantidade_11],"-")</f>
        <v>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150</v>
      </c>
      <c r="W24" s="112">
        <f ca="1">_xlfn.XLOOKUP(G24&amp;$W$2,BS_CONTROLE[CHAVE],BS_CONTROLE[Quantidade_11],"-")</f>
        <v>300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>
        <f ca="1">_xlfn.XLOOKUP(G25&amp;$V$2,BS_CONTROLE[CHAVE],BS_CONTROLE[Quantidade_11],"-")</f>
        <v>1</v>
      </c>
      <c r="W25" s="112">
        <f ca="1">_xlfn.XLOOKUP(G25&amp;$W$2,BS_CONTROLE[CHAVE],BS_CONTROLE[Quantidade_11],"-")</f>
        <v>1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0</v>
      </c>
      <c r="W27" s="112">
        <f ca="1">_xlfn.XLOOKUP(G27&amp;$W$2,BS_CONTROLE[CHAVE],BS_CONTROLE[Quantidade_11],"-")</f>
        <v>3</v>
      </c>
      <c r="X27" s="112">
        <f ca="1">_xlfn.XLOOKUP(G27&amp;$X$2,BS_CONTROLE[CHAVE],BS_CONTROLE[Quantidade_11],"-")</f>
        <v>6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>
        <f ca="1">_xlfn.XLOOKUP(G29&amp;$X$2,BS_CONTROLE[CHAVE],BS_CONTROLE[Quantidade_11],"-")</f>
        <v>1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>
        <f ca="1">_xlfn.XLOOKUP(G31&amp;$W$2,BS_CONTROLE[CHAVE],BS_CONTROLE[Quantidade_11],"-")</f>
        <v>1</v>
      </c>
      <c r="X31" s="112">
        <f ca="1">_xlfn.XLOOKUP(G31&amp;$X$2,BS_CONTROLE[CHAVE],BS_CONTROLE[Quantidade_11],"-")</f>
        <v>1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1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15</v>
      </c>
      <c r="W33" s="112">
        <f ca="1">_xlfn.XLOOKUP(G33&amp;$W$2,BS_CONTROLE[CHAVE],BS_CONTROLE[Quantidade_11],"-")</f>
        <v>16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2</v>
      </c>
      <c r="X34" s="112">
        <f ca="1">_xlfn.XLOOKUP(G34&amp;$X$2,BS_CONTROLE[CHAVE],BS_CONTROLE[Quantidade_11],"-")</f>
        <v>2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>
        <f ca="1">_xlfn.XLOOKUP(G35&amp;$V$2,BS_CONTROLE[CHAVE],BS_CONTROLE[Quantidade_11],"-")</f>
        <v>2</v>
      </c>
      <c r="W35" s="112">
        <f ca="1">_xlfn.XLOOKUP(G35&amp;$W$2,BS_CONTROLE[CHAVE],BS_CONTROLE[Quantidade_11],"-")</f>
        <v>0</v>
      </c>
      <c r="X35" s="112">
        <f ca="1">_xlfn.XLOOKUP(G35&amp;$X$2,BS_CONTROLE[CHAVE],BS_CONTROLE[Quantidade_11],"-")</f>
        <v>2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2290</v>
      </c>
      <c r="W36" s="112">
        <f ca="1">_xlfn.XLOOKUP(G36&amp;$W$2,BS_CONTROLE[CHAVE],BS_CONTROLE[Quantidade_11],"-")</f>
        <v>3645</v>
      </c>
      <c r="X36" s="112">
        <f ca="1">_xlfn.XLOOKUP(G36&amp;$X$2,BS_CONTROLE[CHAVE],BS_CONTROLE[Quantidade_11],"-")</f>
        <v>0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>
        <f ca="1">_xlfn.XLOOKUP(G37&amp;$X$2,BS_CONTROLE[CHAVE],BS_CONTROLE[Quantidade_11],"-")</f>
        <v>134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25</v>
      </c>
      <c r="W38" s="112">
        <f ca="1">_xlfn.XLOOKUP(G38&amp;$W$2,BS_CONTROLE[CHAVE],BS_CONTROLE[Quantidade_11],"-")</f>
        <v>0</v>
      </c>
      <c r="X38" s="112">
        <f ca="1">_xlfn.XLOOKUP(G38&amp;$X$2,BS_CONTROLE[CHAVE],BS_CONTROLE[Quantidade_11],"-")</f>
        <v>0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150</v>
      </c>
      <c r="W39" s="112">
        <f ca="1">_xlfn.XLOOKUP(G39&amp;$W$2,BS_CONTROLE[CHAVE],BS_CONTROLE[Quantidade_11],"-")</f>
        <v>300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>
        <f ca="1">_xlfn.XLOOKUP(G40&amp;$V$2,BS_CONTROLE[CHAVE],BS_CONTROLE[Quantidade_11],"-")</f>
        <v>1</v>
      </c>
      <c r="W40" s="112">
        <f ca="1">_xlfn.XLOOKUP(G40&amp;$W$2,BS_CONTROLE[CHAVE],BS_CONTROLE[Quantidade_11],"-")</f>
        <v>1</v>
      </c>
      <c r="X40" s="112">
        <f ca="1">_xlfn.XLOOKUP(G40&amp;$X$2,BS_CONTROLE[CHAVE],BS_CONTROLE[Quantidade_11],"-")</f>
        <v>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0</v>
      </c>
      <c r="W41" s="112">
        <f ca="1">_xlfn.XLOOKUP(G41&amp;$W$2,BS_CONTROLE[CHAVE],BS_CONTROLE[Quantidade_11],"-")</f>
        <v>3</v>
      </c>
      <c r="X41" s="112">
        <f ca="1">_xlfn.XLOOKUP(G41&amp;$X$2,BS_CONTROLE[CHAVE],BS_CONTROLE[Quantidade_11],"-")</f>
        <v>6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>
        <f ca="1">_xlfn.XLOOKUP(G42&amp;$X$2,BS_CONTROLE[CHAVE],BS_CONTROLE[Quantidade_11],"-")</f>
        <v>1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15</v>
      </c>
      <c r="W44" s="112">
        <f ca="1">_xlfn.XLOOKUP(G44&amp;$W$2,BS_CONTROLE[CHAVE],BS_CONTROLE[Quantidade_11],"-")</f>
        <v>16</v>
      </c>
      <c r="X44" s="112">
        <f ca="1">_xlfn.XLOOKUP(G44&amp;$X$2,BS_CONTROLE[CHAVE],BS_CONTROLE[Quantidade_11],"-")</f>
        <v>0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>
        <f ca="1">_xlfn.XLOOKUP(G45&amp;$W$2,BS_CONTROLE[CHAVE],BS_CONTROLE[Quantidade_11],"-")</f>
        <v>1</v>
      </c>
      <c r="X45" s="112">
        <f ca="1">_xlfn.XLOOKUP(G45&amp;$X$2,BS_CONTROLE[CHAVE],BS_CONTROLE[Quantidade_11],"-")</f>
        <v>1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>
        <f ca="1">_xlfn.XLOOKUP(G46&amp;$V$2,BS_CONTROLE[CHAVE],BS_CONTROLE[Quantidade_11],"-")</f>
        <v>0</v>
      </c>
      <c r="W46" s="112">
        <f ca="1">_xlfn.XLOOKUP(G46&amp;$W$2,BS_CONTROLE[CHAVE],BS_CONTROLE[Quantidade_11],"-")</f>
        <v>2</v>
      </c>
      <c r="X46" s="112">
        <f ca="1">_xlfn.XLOOKUP(G46&amp;$X$2,BS_CONTROLE[CHAVE],BS_CONTROLE[Quantidade_11],"-")</f>
        <v>2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2290</v>
      </c>
      <c r="W47" s="112">
        <f ca="1">_xlfn.XLOOKUP(G47&amp;$W$2,BS_CONTROLE[CHAVE],BS_CONTROLE[Quantidade_11],"-")</f>
        <v>3645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>
        <f ca="1">_xlfn.XLOOKUP(G48&amp;$V$2,BS_CONTROLE[CHAVE],BS_CONTROLE[Quantidade_11],"-")</f>
        <v>2</v>
      </c>
      <c r="W48" s="112">
        <f ca="1">_xlfn.XLOOKUP(G48&amp;$W$2,BS_CONTROLE[CHAVE],BS_CONTROLE[Quantidade_11],"-")</f>
        <v>0</v>
      </c>
      <c r="X48" s="112">
        <f ca="1">_xlfn.XLOOKUP(G48&amp;$X$2,BS_CONTROLE[CHAVE],BS_CONTROLE[Quantidade_11],"-")</f>
        <v>2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25</v>
      </c>
      <c r="W49" s="112">
        <f ca="1">_xlfn.XLOOKUP(G49&amp;$W$2,BS_CONTROLE[CHAVE],BS_CONTROLE[Quantidade_11],"-")</f>
        <v>0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150</v>
      </c>
      <c r="W50" s="112">
        <f ca="1">_xlfn.XLOOKUP(G50&amp;$W$2,BS_CONTROLE[CHAVE],BS_CONTROLE[Quantidade_11],"-")</f>
        <v>300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>
        <f ca="1">_xlfn.XLOOKUP(G51&amp;$V$2,BS_CONTROLE[CHAVE],BS_CONTROLE[Quantidade_11],"-")</f>
        <v>1</v>
      </c>
      <c r="W51" s="112">
        <f ca="1">_xlfn.XLOOKUP(G51&amp;$W$2,BS_CONTROLE[CHAVE],BS_CONTROLE[Quantidade_11],"-")</f>
        <v>1</v>
      </c>
      <c r="X51" s="112">
        <f ca="1">_xlfn.XLOOKUP(G51&amp;$X$2,BS_CONTROLE[CHAVE],BS_CONTROLE[Quantidade_11],"-")</f>
        <v>0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1080</v>
      </c>
      <c r="W52" s="112">
        <f ca="1">_xlfn.XLOOKUP(G52&amp;$W$2,BS_CONTROLE[CHAVE],BS_CONTROLE[Quantidade_11],"-")</f>
        <v>1020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0</v>
      </c>
      <c r="W53" s="112">
        <f ca="1">_xlfn.XLOOKUP(G53&amp;$W$2,BS_CONTROLE[CHAVE],BS_CONTROLE[Quantidade_11],"-")</f>
        <v>3</v>
      </c>
      <c r="X53" s="112">
        <f ca="1">_xlfn.XLOOKUP(G53&amp;$X$2,BS_CONTROLE[CHAVE],BS_CONTROLE[Quantidade_11],"-")</f>
        <v>6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>
        <f ca="1">_xlfn.XLOOKUP(G54&amp;$W$2,BS_CONTROLE[CHAVE],BS_CONTROLE[Quantidade_11],"-")</f>
        <v>1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15</v>
      </c>
      <c r="W57" s="112">
        <f ca="1">_xlfn.XLOOKUP(G57&amp;$W$2,BS_CONTROLE[CHAVE],BS_CONTROLE[Quantidade_11],"-")</f>
        <v>16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>
        <f ca="1">_xlfn.XLOOKUP(G58&amp;$V$2,BS_CONTROLE[CHAVE],BS_CONTROLE[Quantidade_11],"-")</f>
        <v>624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>
        <f ca="1">_xlfn.XLOOKUP(G59&amp;$V$2,BS_CONTROLE[CHAVE],BS_CONTROLE[Quantidade_11],"-")</f>
        <v>0</v>
      </c>
      <c r="W59" s="112">
        <f ca="1">_xlfn.XLOOKUP(G59&amp;$W$2,BS_CONTROLE[CHAVE],BS_CONTROLE[Quantidade_11],"-")</f>
        <v>2</v>
      </c>
      <c r="X59" s="112">
        <f ca="1">_xlfn.XLOOKUP(G59&amp;$X$2,BS_CONTROLE[CHAVE],BS_CONTROLE[Quantidade_11],"-")</f>
        <v>2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>
        <f ca="1">_xlfn.XLOOKUP(G60&amp;$V$2,BS_CONTROLE[CHAVE],BS_CONTROLE[Quantidade_11],"-")</f>
        <v>2</v>
      </c>
      <c r="W60" s="112">
        <f ca="1">_xlfn.XLOOKUP(G60&amp;$W$2,BS_CONTROLE[CHAVE],BS_CONTROLE[Quantidade_11],"-")</f>
        <v>0</v>
      </c>
      <c r="X60" s="112">
        <f ca="1">_xlfn.XLOOKUP(G60&amp;$X$2,BS_CONTROLE[CHAVE],BS_CONTROLE[Quantidade_11],"-")</f>
        <v>2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2290</v>
      </c>
      <c r="W61" s="112">
        <f ca="1">_xlfn.XLOOKUP(G61&amp;$W$2,BS_CONTROLE[CHAVE],BS_CONTROLE[Quantidade_11],"-")</f>
        <v>3645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>
        <f ca="1">_xlfn.XLOOKUP(G62&amp;$V$2,BS_CONTROLE[CHAVE],BS_CONTROLE[Quantidade_11],"-")</f>
        <v>300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25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0</v>
      </c>
    </row>
    <row r="64" spans="1:24" s="113" customFormat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150</v>
      </c>
      <c r="W64" s="112">
        <f ca="1">_xlfn.XLOOKUP(G64&amp;$W$2,BS_CONTROLE[CHAVE],BS_CONTROLE[Quantidade_11],"-")</f>
        <v>300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>
        <f ca="1">_xlfn.XLOOKUP(G65&amp;$V$2,BS_CONTROLE[CHAVE],BS_CONTROLE[Quantidade_11],"-")</f>
        <v>1</v>
      </c>
      <c r="W65" s="112">
        <f ca="1">_xlfn.XLOOKUP(G65&amp;$W$2,BS_CONTROLE[CHAVE],BS_CONTROLE[Quantidade_11],"-")</f>
        <v>1</v>
      </c>
      <c r="X65" s="112">
        <f ca="1">_xlfn.XLOOKUP(G65&amp;$X$2,BS_CONTROLE[CHAVE],BS_CONTROLE[Quantidade_11],"-")</f>
        <v>0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>
        <f ca="1">_xlfn.XLOOKUP(G66&amp;$V$2,BS_CONTROLE[CHAVE],BS_CONTROLE[Quantidade_11],"-")</f>
        <v>20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0</v>
      </c>
      <c r="W67" s="112">
        <f ca="1">_xlfn.XLOOKUP(G67&amp;$W$2,BS_CONTROLE[CHAVE],BS_CONTROLE[Quantidade_11],"-")</f>
        <v>3</v>
      </c>
      <c r="X67" s="112">
        <f ca="1">_xlfn.XLOOKUP(G67&amp;$X$2,BS_CONTROLE[CHAVE],BS_CONTROLE[Quantidade_11],"-")</f>
        <v>6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1080</v>
      </c>
      <c r="W68" s="112">
        <f ca="1">_xlfn.XLOOKUP(G68&amp;$W$2,BS_CONTROLE[CHAVE],BS_CONTROLE[Quantidade_11],"-")</f>
        <v>1020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>
        <f ca="1">_xlfn.XLOOKUP(G69&amp;$V$2,BS_CONTROLE[CHAVE],BS_CONTROLE[Quantidade_11],"-")</f>
        <v>20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>
        <f ca="1">_xlfn.XLOOKUP(G70&amp;$V$2,BS_CONTROLE[CHAVE],BS_CONTROLE[Quantidade_11],"-")</f>
        <v>3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>
        <f ca="1">_xlfn.XLOOKUP(G71&amp;$V$2,BS_CONTROLE[CHAVE],BS_CONTROLE[Quantidade_11],"-")</f>
        <v>22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>
        <f ca="1">_xlfn.XLOOKUP(G72&amp;$V$2,BS_CONTROLE[CHAVE],BS_CONTROLE[Quantidade_11],"-")</f>
        <v>1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90">
        <f>IF(FN_MC!K77="","*",FN_MC!K77)</f>
        <v>529</v>
      </c>
      <c r="O75" s="290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8.3333333333333329E-2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15</v>
      </c>
      <c r="W75" s="112">
        <f ca="1">_xlfn.XLOOKUP(G75&amp;$W$2,BS_CONTROLE[CHAVE],BS_CONTROLE[Quantidade_11],"-")</f>
        <v>16</v>
      </c>
      <c r="X75" s="112">
        <f ca="1">_xlfn.XLOOKUP(G75&amp;$X$2,BS_CONTROLE[CHAVE],BS_CONTROLE[Quantidade_11],"-")</f>
        <v>0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90">
        <f>IF(FN_MC!K78="","*",FN_MC!K78)</f>
        <v>446</v>
      </c>
      <c r="O76" s="290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>
        <f ca="1">_xlfn.XLOOKUP(G76&amp;$V$2,BS_CONTROLE[CHAVE],BS_CONTROLE[Quantidade_11],"-")</f>
        <v>0</v>
      </c>
      <c r="W76" s="112">
        <f ca="1">_xlfn.XLOOKUP(G76&amp;$W$2,BS_CONTROLE[CHAVE],BS_CONTROLE[Quantidade_11],"-")</f>
        <v>2</v>
      </c>
      <c r="X76" s="112">
        <f ca="1">_xlfn.XLOOKUP(G76&amp;$X$2,BS_CONTROLE[CHAVE],BS_CONTROLE[Quantidade_11],"-")</f>
        <v>2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90">
        <f>IF(FN_MC!K79="","*",FN_MC!K79)</f>
        <v>412</v>
      </c>
      <c r="O77" s="290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socaria mecanizada</v>
      </c>
      <c r="V77" s="112">
        <f ca="1">_xlfn.XLOOKUP(G77&amp;$V$2,BS_CONTROLE[CHAVE],BS_CONTROLE[Quantidade_11],"-")</f>
        <v>2290</v>
      </c>
      <c r="W77" s="112">
        <f ca="1">_xlfn.XLOOKUP(G77&amp;$W$2,BS_CONTROLE[CHAVE],BS_CONTROLE[Quantidade_11],"-")</f>
        <v>3645</v>
      </c>
      <c r="X77" s="112">
        <f ca="1">_xlfn.XLOOKUP(G77&amp;$X$2,BS_CONTROLE[CHAVE],BS_CONTROLE[Quantidade_11],"-")</f>
        <v>0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90">
        <f>IF(FN_MC!K80="","*",FN_MC!K80)</f>
        <v>446</v>
      </c>
      <c r="O78" s="290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>
        <f ca="1">_xlfn.XLOOKUP(G78&amp;$V$2,BS_CONTROLE[CHAVE],BS_CONTROLE[Quantidade_11],"-")</f>
        <v>2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2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</v>
      </c>
      <c r="V79" s="112">
        <f ca="1">_xlfn.XLOOKUP(G79&amp;$V$2,BS_CONTROLE[CHAVE],BS_CONTROLE[Quantidade_11],"-")</f>
        <v>300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150</v>
      </c>
      <c r="W80" s="112">
        <f ca="1">_xlfn.XLOOKUP(G80&amp;$W$2,BS_CONTROLE[CHAVE],BS_CONTROLE[Quantidade_11],"-")</f>
        <v>300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>
        <f ca="1">_xlfn.XLOOKUP(G81&amp;$V$2,BS_CONTROLE[CHAVE],BS_CONTROLE[Quantidade_11],"-")</f>
        <v>1</v>
      </c>
      <c r="W81" s="112">
        <f ca="1">_xlfn.XLOOKUP(G81&amp;$W$2,BS_CONTROLE[CHAVE],BS_CONTROLE[Quantidade_11],"-")</f>
        <v>1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0</v>
      </c>
      <c r="W82" s="112">
        <f ca="1">_xlfn.XLOOKUP(G82&amp;$W$2,BS_CONTROLE[CHAVE],BS_CONTROLE[Quantidade_11],"-")</f>
        <v>3</v>
      </c>
      <c r="X82" s="112">
        <f ca="1">_xlfn.XLOOKUP(G82&amp;$X$2,BS_CONTROLE[CHAVE],BS_CONTROLE[Quantidade_11],"-")</f>
        <v>6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1080</v>
      </c>
      <c r="W83" s="112">
        <f ca="1">_xlfn.XLOOKUP(G83&amp;$W$2,BS_CONTROLE[CHAVE],BS_CONTROLE[Quantidade_11],"-")</f>
        <v>1020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6.25E-2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150</v>
      </c>
      <c r="W85" s="112">
        <f ca="1">_xlfn.XLOOKUP(G85&amp;$W$2,BS_CONTROLE[CHAVE],BS_CONTROLE[Quantidade_11],"-")</f>
        <v>300</v>
      </c>
      <c r="X85" s="112">
        <f ca="1">_xlfn.XLOOKUP(G85&amp;$X$2,BS_CONTROLE[CHAVE],BS_CONTROLE[Quantidade_11],"-")</f>
        <v>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310</v>
      </c>
      <c r="O86" s="290">
        <f>IF(FN_MC!L88="","*",FN_MC!L88)</f>
        <v>311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1080</v>
      </c>
      <c r="W86" s="112">
        <f ca="1">_xlfn.XLOOKUP(G86&amp;$W$2,BS_CONTROLE[CHAVE],BS_CONTROLE[Quantidade_11],"-")</f>
        <v>1020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*</v>
      </c>
      <c r="C87" s="109" t="str">
        <f>IF(FN_MC!Z89="","*",FN_MC!Z89)</f>
        <v>*</v>
      </c>
      <c r="D87" s="110" t="str">
        <f>IF(FN_MC!S89="","*",FN_MC!S89)</f>
        <v>-</v>
      </c>
      <c r="E87" s="110" t="str">
        <f>IF(FN_MC!T89="","*",FN_MC!T89)</f>
        <v>-</v>
      </c>
      <c r="F87" s="110" t="str">
        <f>IF(FN_MC!B89="","*",FN_MC!B89)</f>
        <v>*</v>
      </c>
      <c r="G87" s="110" t="str">
        <f>IF(FN_MC!D89="","*",FN_MC!D89)</f>
        <v>*</v>
      </c>
      <c r="H87" s="110" t="str">
        <f>IF(FN_MC!F89="","*",FN_MC!F89)</f>
        <v>*</v>
      </c>
      <c r="I87" s="110" t="str">
        <f>IF(FN_MC!H89="","*",FN_MC!H89)</f>
        <v>*</v>
      </c>
      <c r="J87" s="110" t="str">
        <f>IF(FN_MC!I89="","*",FN_MC!I89)</f>
        <v>*</v>
      </c>
      <c r="K87" s="110" t="str">
        <f>IF(FN_MC!M89="","*",FN_MC!M89)</f>
        <v>-</v>
      </c>
      <c r="L87" s="110" t="str">
        <f>IF(FN_MC!N89="","*",FN_MC!N89)</f>
        <v>-</v>
      </c>
      <c r="M87" s="111" t="str">
        <f>IF(FN_MC!J89="","*",FN_MC!J89)</f>
        <v>*</v>
      </c>
      <c r="N87" s="290" t="str">
        <f>IF(FN_MC!K89="","*",FN_MC!K89)</f>
        <v>*</v>
      </c>
      <c r="O87" s="290" t="str">
        <f>IF(FN_MC!L89="","*",FN_MC!L89)</f>
        <v>-</v>
      </c>
      <c r="P87" s="111"/>
      <c r="Q87" s="128" t="str">
        <f>IF(FN_MC!O89="","*",FN_MC!O89)</f>
        <v>*</v>
      </c>
      <c r="R87" s="128" t="str">
        <f>IF(FN_MC!P89="","*",FN_MC!P89)</f>
        <v>*</v>
      </c>
      <c r="S87" s="110" t="str">
        <f>IF(FN_MC!Q89="","*",CONCATENATE(FN_MC!Q89," ",FN_MC!R89))</f>
        <v>*</v>
      </c>
      <c r="T87" s="110" t="str">
        <f>IF(FN_MC!V89="","*",FN_MC!V89)</f>
        <v>*</v>
      </c>
      <c r="U87" s="110" t="str">
        <f>IF(FN_MC!W89="","*",FN_MC!W89)</f>
        <v>*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FERRONORTE</v>
      </c>
      <c r="E88" s="110" t="str">
        <f>IF(FN_MC!T90="","*",FN_MC!T90)</f>
        <v>TGR-TRO</v>
      </c>
      <c r="F88" s="110">
        <f>IF(FN_MC!B90="","*",FN_MC!B90)</f>
        <v>45999</v>
      </c>
      <c r="G88" s="110" t="str">
        <f>IF(FN_MC!D90="","*",FN_MC!D90)</f>
        <v>W70</v>
      </c>
      <c r="H88" s="110" t="str">
        <f>IF(FN_MC!F90="","*",FN_MC!F90)</f>
        <v>PDM - PEDRA - CARGA</v>
      </c>
      <c r="I88" s="110" t="str">
        <f>IF(FN_MC!H90="","*",FN_MC!H90)</f>
        <v>TGR2</v>
      </c>
      <c r="J88" s="110" t="str">
        <f>IF(FN_MC!I90="","*",FN_MC!I90)</f>
        <v>TGR2</v>
      </c>
      <c r="K88" s="110" t="str">
        <f>IF(FN_MC!M90="","*",FN_MC!M90)</f>
        <v>TGR-TBE</v>
      </c>
      <c r="L88" s="110" t="str">
        <f>IF(FN_MC!N90="","*",FN_MC!N90)</f>
        <v>TGR512</v>
      </c>
      <c r="M88" s="111">
        <f>IF(FN_MC!J90="","*",FN_MC!J90)</f>
        <v>98</v>
      </c>
      <c r="N88" s="290">
        <f>IF(FN_MC!K90="","*",FN_MC!K90)</f>
        <v>501.5</v>
      </c>
      <c r="O88" s="290" t="str">
        <f>IF(FN_MC!L90="","*",FN_MC!L90)</f>
        <v>-</v>
      </c>
      <c r="P88" s="111"/>
      <c r="Q88" s="128">
        <f>IF(FN_MC!O90="","*",FN_MC!O90)</f>
        <v>0.39583333333333331</v>
      </c>
      <c r="R88" s="128">
        <f>IF(FN_MC!P90="","*",FN_MC!P90)</f>
        <v>4.1666666666666664E-2</v>
      </c>
      <c r="S88" s="110" t="str">
        <f>IF(FN_MC!Q90="","*",CONCATENATE(FN_MC!Q90," ",FN_MC!R90))</f>
        <v>16 VAGÕES</v>
      </c>
      <c r="T88" s="110" t="str">
        <f>IF(FN_MC!V90="","*",FN_MC!V90)</f>
        <v xml:space="preserve">camila </v>
      </c>
      <c r="U88" s="110" t="str">
        <f>IF(FN_MC!W90="","*",FN_MC!W90)</f>
        <v>Carga de pedra em TGR</v>
      </c>
      <c r="V88" s="112">
        <f ca="1">_xlfn.XLOOKUP(G88&amp;$V$2,BS_CONTROLE[CHAVE],BS_CONTROLE[Quantidade_11],"-")</f>
        <v>15</v>
      </c>
      <c r="W88" s="112">
        <f ca="1">_xlfn.XLOOKUP(G88&amp;$W$2,BS_CONTROLE[CHAVE],BS_CONTROLE[Quantidade_11],"-")</f>
        <v>16</v>
      </c>
      <c r="X88" s="112">
        <f ca="1">_xlfn.XLOOKUP(G88&amp;$X$2,BS_CONTROLE[CHAVE],BS_CONTROLE[Quantidade_11],"-")</f>
        <v>0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P1</v>
      </c>
      <c r="D89" s="110" t="str">
        <f>IF(FN_MC!S91="","*",FN_MC!S91)</f>
        <v>FERRONORTE</v>
      </c>
      <c r="E89" s="110" t="str">
        <f>IF(FN_MC!T91="","*",FN_MC!T91)</f>
        <v>TCS-TGR</v>
      </c>
      <c r="F89" s="110">
        <f>IF(FN_MC!B91="","*",FN_MC!B91)</f>
        <v>45999</v>
      </c>
      <c r="G89" s="110" t="str">
        <f>IF(FN_MC!D91="","*",FN_MC!D91)</f>
        <v>BRUNO (TF-525)</v>
      </c>
      <c r="H89" s="110" t="str">
        <f>IF(FN_MC!F91="","*",FN_MC!F91)</f>
        <v>PDM - SOLDA</v>
      </c>
      <c r="I89" s="110" t="str">
        <f>IF(FN_MC!H91="","*",FN_MC!H91)</f>
        <v>440TVL</v>
      </c>
      <c r="J89" s="110" t="str">
        <f>IF(FN_MC!I91="","*",FN_MC!I91)</f>
        <v>-</v>
      </c>
      <c r="K89" s="110" t="str">
        <f>IF(FN_MC!M91="","*",FN_MC!M91)</f>
        <v>TPC-TVL</v>
      </c>
      <c r="L89" s="110" t="str">
        <f>IF(FN_MC!N91="","*",FN_MC!N91)</f>
        <v>440TVL</v>
      </c>
      <c r="M89" s="111">
        <f>IF(FN_MC!J91="","*",FN_MC!J91)</f>
        <v>74</v>
      </c>
      <c r="N89" s="290">
        <f>IF(FN_MC!K91="","*",FN_MC!K91)</f>
        <v>446</v>
      </c>
      <c r="O89" s="290">
        <f>IF(FN_MC!L91="","*",FN_MC!L91)</f>
        <v>445.7</v>
      </c>
      <c r="P89" s="111"/>
      <c r="Q89" s="128">
        <f>IF(FN_MC!O91="","*",FN_MC!O91)</f>
        <v>0.33333333333333331</v>
      </c>
      <c r="R89" s="128">
        <f>IF(FN_MC!P91="","*",FN_MC!P91)</f>
        <v>6.25E-2</v>
      </c>
      <c r="S89" s="110" t="str">
        <f>IF(FN_MC!Q91="","*",CONCATENATE(FN_MC!Q91," ",FN_MC!R91))</f>
        <v>1 Nº DE SOLDA</v>
      </c>
      <c r="T89" s="110" t="str">
        <f>IF(FN_MC!V91="","*",FN_MC!V91)</f>
        <v>Bruno</v>
      </c>
      <c r="U89" s="110" t="str">
        <f>IF(FN_MC!W91="","*",FN_MC!W91)</f>
        <v>Execução de solda - Condicinado à temperatura</v>
      </c>
      <c r="V89" s="112">
        <f ca="1">_xlfn.XLOOKUP(G89&amp;$V$2,BS_CONTROLE[CHAVE],BS_CONTROLE[Quantidade_11],"-")</f>
        <v>0</v>
      </c>
      <c r="W89" s="112">
        <f ca="1">_xlfn.XLOOKUP(G89&amp;$W$2,BS_CONTROLE[CHAVE],BS_CONTROLE[Quantidade_11],"-")</f>
        <v>2</v>
      </c>
      <c r="X89" s="112">
        <f ca="1">_xlfn.XLOOKUP(G89&amp;$X$2,BS_CONTROLE[CHAVE],BS_CONTROLE[Quantidade_11],"-")</f>
        <v>2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P2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ELSON (TF-526)</v>
      </c>
      <c r="H90" s="110" t="str">
        <f>IF(FN_MC!F92="","*",FN_MC!F92)</f>
        <v>PDM - SOLDA</v>
      </c>
      <c r="I90" s="110" t="str">
        <f>IF(FN_MC!H92="","*",FN_MC!H92)</f>
        <v>TMR326</v>
      </c>
      <c r="J90" s="110" t="str">
        <f>IF(FN_MC!I92="","*",FN_MC!I92)</f>
        <v>-</v>
      </c>
      <c r="K90" s="110" t="str">
        <f>IF(FN_MC!M92="","*",FN_MC!M92)</f>
        <v>TMR-TLA</v>
      </c>
      <c r="L90" s="110" t="str">
        <f>IF(FN_MC!N92="","*",FN_MC!N92)</f>
        <v>TMR326</v>
      </c>
      <c r="M90" s="111">
        <f>IF(FN_MC!J92="","*",FN_MC!J92)</f>
        <v>74</v>
      </c>
      <c r="N90" s="290">
        <f>IF(FN_MC!K92="","*",FN_MC!K92)</f>
        <v>321</v>
      </c>
      <c r="O90" s="290" t="str">
        <f>IF(FN_MC!L92="","*",FN_MC!L92)</f>
        <v>-</v>
      </c>
      <c r="P90" s="111"/>
      <c r="Q90" s="128">
        <f>IF(FN_MC!O92="","*",FN_MC!O92)</f>
        <v>0.375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Elson</v>
      </c>
      <c r="U90" s="110" t="str">
        <f>IF(FN_MC!W92="","*",FN_MC!W92)</f>
        <v>Execução de solda - Condicinado à temperatura</v>
      </c>
      <c r="V90" s="112">
        <f ca="1">_xlfn.XLOOKUP(G90&amp;$V$2,BS_CONTROLE[CHAVE],BS_CONTROLE[Quantidade_11],"-")</f>
        <v>2</v>
      </c>
      <c r="W90" s="112">
        <f ca="1">_xlfn.XLOOKUP(G90&amp;$W$2,BS_CONTROLE[CHAVE],BS_CONTROLE[Quantidade_11],"-")</f>
        <v>0</v>
      </c>
      <c r="X90" s="112">
        <f ca="1">_xlfn.XLOOKUP(G90&amp;$X$2,BS_CONTROLE[CHAVE],BS_CONTROLE[Quantidade_11],"-")</f>
        <v>2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45999</v>
      </c>
      <c r="G91" s="110" t="str">
        <f>IF(FN_MC!D93="","*",FN_MC!D93)</f>
        <v>W50</v>
      </c>
      <c r="H91" s="110" t="str">
        <f>IF(FN_MC!F93="","*",FN_MC!F93)</f>
        <v xml:space="preserve">MODERNIZAÇÃO - DORMENTE - CARGA </v>
      </c>
      <c r="I91" s="110" t="str">
        <f>IF(FN_MC!H93="","*",FN_MC!H93)</f>
        <v>TCS</v>
      </c>
      <c r="J91" s="110" t="str">
        <f>IF(FN_MC!I93="","*",FN_MC!I93)</f>
        <v>TCS</v>
      </c>
      <c r="K91" s="110" t="str">
        <f>IF(FN_MC!M93="","*",FN_MC!M93)</f>
        <v>TCS</v>
      </c>
      <c r="L91" s="110" t="str">
        <f>IF(FN_MC!N93="","*",FN_MC!N93)</f>
        <v>TCS1</v>
      </c>
      <c r="M91" s="111">
        <f>IF(FN_MC!J93="","*",FN_MC!J93)</f>
        <v>74</v>
      </c>
      <c r="N91" s="290">
        <f>IF(FN_MC!K93="","*",FN_MC!K93)</f>
        <v>290</v>
      </c>
      <c r="O91" s="290" t="str">
        <f>IF(FN_MC!L93="","*",FN_MC!L93)</f>
        <v>-</v>
      </c>
      <c r="P91" s="111"/>
      <c r="Q91" s="128">
        <f>IF(FN_MC!O93="","*",FN_MC!O93)</f>
        <v>0.5</v>
      </c>
      <c r="R91" s="128">
        <f>IF(FN_MC!P93="","*",FN_MC!P93)</f>
        <v>8.3333333333333329E-2</v>
      </c>
      <c r="S91" s="110" t="str">
        <f>IF(FN_MC!Q93="","*",CONCATENATE(FN_MC!Q93," ",FN_MC!R93))</f>
        <v>25 Nº DE DORMENTES</v>
      </c>
      <c r="T91" s="110" t="str">
        <f>IF(FN_MC!V93="","*",FN_MC!V93)</f>
        <v>Guilherme</v>
      </c>
      <c r="U91" s="110" t="str">
        <f>IF(FN_MC!W93="","*",FN_MC!W93)</f>
        <v>Carga de dormentes TCS</v>
      </c>
      <c r="V91" s="112">
        <f ca="1">_xlfn.XLOOKUP(G91&amp;$V$2,BS_CONTROLE[CHAVE],BS_CONTROLE[Quantidade_11],"-")</f>
        <v>25</v>
      </c>
      <c r="W91" s="112">
        <f ca="1">_xlfn.XLOOKUP(G91&amp;$W$2,BS_CONTROLE[CHAVE],BS_CONTROLE[Quantidade_11],"-")</f>
        <v>0</v>
      </c>
      <c r="X91" s="112">
        <f ca="1">_xlfn.XLOOKUP(G91&amp;$X$2,BS_CONTROLE[CHAVE],BS_CONTROLE[Quantidade_11],"-")</f>
        <v>0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TMI-TCS</v>
      </c>
      <c r="F92" s="110">
        <f>IF(FN_MC!B94="","*",FN_MC!B94)</f>
        <v>45999</v>
      </c>
      <c r="G92" s="110" t="str">
        <f>IF(FN_MC!D94="","*",FN_MC!D94)</f>
        <v>V86</v>
      </c>
      <c r="H92" s="110" t="str">
        <f>IF(FN_MC!F94="","*",FN_MC!F94)</f>
        <v>MECANIZAÇÃO - SOCADORA</v>
      </c>
      <c r="I92" s="110" t="str">
        <f>IF(FN_MC!H94="","*",FN_MC!H94)</f>
        <v>TID2</v>
      </c>
      <c r="J92" s="110" t="str">
        <f>IF(FN_MC!I94="","*",FN_MC!I94)</f>
        <v>TID2</v>
      </c>
      <c r="K92" s="110" t="str">
        <f>IF(FN_MC!M94="","*",FN_MC!M94)</f>
        <v>TID-TVI</v>
      </c>
      <c r="L92" s="110" t="str">
        <f>IF(FN_MC!N94="","*",FN_MC!N94)</f>
        <v>TID201</v>
      </c>
      <c r="M92" s="111">
        <f>IF(FN_MC!J94="","*",FN_MC!J94)</f>
        <v>74</v>
      </c>
      <c r="N92" s="290">
        <f>IF(FN_MC!K94="","*",FN_MC!K94)</f>
        <v>200</v>
      </c>
      <c r="O92" s="290">
        <f>IF(FN_MC!L94="","*",FN_MC!L94)</f>
        <v>194</v>
      </c>
      <c r="P92" s="111"/>
      <c r="Q92" s="128">
        <f>IF(FN_MC!O94="","*",FN_MC!O94)</f>
        <v>0.39583333333333331</v>
      </c>
      <c r="R92" s="128">
        <f>IF(FN_MC!P94="","*",FN_MC!P94)</f>
        <v>6.25E-2</v>
      </c>
      <c r="S92" s="110" t="str">
        <f>IF(FN_MC!Q94="","*",CONCATENATE(FN_MC!Q94," ",FN_MC!R94))</f>
        <v>840 M</v>
      </c>
      <c r="T92" s="110" t="str">
        <f>IF(FN_MC!V94="","*",FN_MC!V94)</f>
        <v>Saulo</v>
      </c>
      <c r="U92" s="110" t="str">
        <f>IF(FN_MC!W94="","*",FN_MC!W94)</f>
        <v>Serviços de socaria mecanizada</v>
      </c>
      <c r="V92" s="112">
        <f ca="1">_xlfn.XLOOKUP(G92&amp;$V$2,BS_CONTROLE[CHAVE],BS_CONTROLE[Quantidade_11],"-")</f>
        <v>150</v>
      </c>
      <c r="W92" s="112">
        <f ca="1">_xlfn.XLOOKUP(G92&amp;$W$2,BS_CONTROLE[CHAVE],BS_CONTROLE[Quantidade_11],"-")</f>
        <v>300</v>
      </c>
      <c r="X92" s="112">
        <f ca="1">_xlfn.XLOOKUP(G92&amp;$X$2,BS_CONTROLE[CHAVE],BS_CONTROLE[Quantidade_11],"-")</f>
        <v>0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P2</v>
      </c>
      <c r="D93" s="110" t="str">
        <f>IF(FN_MC!S95="","*",FN_MC!S95)</f>
        <v>FERRONORTE</v>
      </c>
      <c r="E93" s="110" t="str">
        <f>IF(FN_MC!T95="","*",FN_MC!T95)</f>
        <v>TMI-TCS</v>
      </c>
      <c r="F93" s="110">
        <f>IF(FN_MC!B95="","*",FN_MC!B95)</f>
        <v>45999</v>
      </c>
      <c r="G93" s="110" t="str">
        <f>IF(FN_MC!D95="","*",FN_MC!D95)</f>
        <v>FRANCISCO (TF-670)</v>
      </c>
      <c r="H93" s="110" t="str">
        <f>IF(FN_MC!F95="","*",FN_MC!F95)</f>
        <v>PDM - SOLDA</v>
      </c>
      <c r="I93" s="110" t="str">
        <f>IF(FN_MC!H95="","*",FN_MC!H95)</f>
        <v>TQIK73</v>
      </c>
      <c r="J93" s="110" t="str">
        <f>IF(FN_MC!I95="","*",FN_MC!I95)</f>
        <v>-</v>
      </c>
      <c r="K93" s="110" t="str">
        <f>IF(FN_MC!M95="","*",FN_MC!M95)</f>
        <v>TQI-TSP</v>
      </c>
      <c r="L93" s="110" t="str">
        <f>IF(FN_MC!N95="","*",FN_MC!N95)</f>
        <v>TQIK73</v>
      </c>
      <c r="M93" s="111">
        <f>IF(FN_MC!J95="","*",FN_MC!J95)</f>
        <v>74</v>
      </c>
      <c r="N93" s="290">
        <f>IF(FN_MC!K95="","*",FN_MC!K95)</f>
        <v>64.563999999999993</v>
      </c>
      <c r="O93" s="290">
        <f>IF(FN_MC!L95="","*",FN_MC!L95)</f>
        <v>63.738999999999997</v>
      </c>
      <c r="P93" s="111"/>
      <c r="Q93" s="128">
        <f>IF(FN_MC!O95="","*",FN_MC!O95)</f>
        <v>0.375</v>
      </c>
      <c r="R93" s="128">
        <f>IF(FN_MC!P95="","*",FN_MC!P95)</f>
        <v>6.25E-2</v>
      </c>
      <c r="S93" s="110" t="str">
        <f>IF(FN_MC!Q95="","*",CONCATENATE(FN_MC!Q95," ",FN_MC!R95))</f>
        <v>1 Nº DE SOLDA</v>
      </c>
      <c r="T93" s="110" t="str">
        <f>IF(FN_MC!V95="","*",FN_MC!V95)</f>
        <v>Heleno</v>
      </c>
      <c r="U93" s="110" t="str">
        <f>IF(FN_MC!W95="","*",FN_MC!W95)</f>
        <v>Execução de solda - Condicinado à temperatura</v>
      </c>
      <c r="V93" s="112">
        <f ca="1">_xlfn.XLOOKUP(G93&amp;$V$2,BS_CONTROLE[CHAVE],BS_CONTROLE[Quantidade_11],"-")</f>
        <v>1</v>
      </c>
      <c r="W93" s="112">
        <f ca="1">_xlfn.XLOOKUP(G93&amp;$W$2,BS_CONTROLE[CHAVE],BS_CONTROLE[Quantidade_11],"-")</f>
        <v>1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A60</v>
      </c>
      <c r="H94" s="110" t="str">
        <f>IF(FN_MC!F96="","*",FN_MC!F96)</f>
        <v>DETECÇÃO - RONDA 7 DIAS</v>
      </c>
      <c r="I94" s="110" t="str">
        <f>IF(FN_MC!H96="","*",FN_MC!H96)</f>
        <v>TMI</v>
      </c>
      <c r="J94" s="110" t="str">
        <f>IF(FN_MC!I96="","*",FN_MC!I96)</f>
        <v>TCS2</v>
      </c>
      <c r="K94" s="110" t="str">
        <f>IF(FN_MC!M96="","*",FN_MC!M96)</f>
        <v>TMI-TCS</v>
      </c>
      <c r="L94" s="110" t="str">
        <f>IF(FN_MC!N96="","*",FN_MC!N96)</f>
        <v>TMITCS</v>
      </c>
      <c r="M94" s="111">
        <f>IF(FN_MC!J96="","*",FN_MC!J96)</f>
        <v>74</v>
      </c>
      <c r="N94" s="290">
        <f>IF(FN_MC!K96="","*",FN_MC!K96)</f>
        <v>10</v>
      </c>
      <c r="O94" s="290" t="str">
        <f>IF(FN_MC!L96="","*",FN_MC!L96)</f>
        <v>-</v>
      </c>
      <c r="P94" s="111"/>
      <c r="Q94" s="128">
        <f>IF(FN_MC!O96="","*",FN_MC!O96)</f>
        <v>0.35416666666666669</v>
      </c>
      <c r="R94" s="128">
        <f>IF(FN_MC!P96="","*",FN_MC!P96)</f>
        <v>4.1666666666666664E-2</v>
      </c>
      <c r="S94" s="110" t="str">
        <f>IF(FN_MC!Q96="","*",CONCATENATE(FN_MC!Q96," ",FN_MC!R96))</f>
        <v>290 KM</v>
      </c>
      <c r="T94" s="110" t="str">
        <f>IF(FN_MC!V96="","*",FN_MC!V96)</f>
        <v>Miguel</v>
      </c>
      <c r="U94" s="110" t="str">
        <f>IF(FN_MC!W96="","*",FN_MC!W96)</f>
        <v>Ronda 7 dias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134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P0</v>
      </c>
      <c r="D95" s="110" t="str">
        <f>IF(FN_MC!S97="","*",FN_MC!S97)</f>
        <v>MALHA CENTRAL</v>
      </c>
      <c r="E95" s="110" t="str">
        <f>IF(FN_MC!T97="","*",FN_MC!T97)</f>
        <v>RAMAL</v>
      </c>
      <c r="F95" s="110">
        <f>IF(FN_MC!B97="","*",FN_MC!B97)</f>
        <v>45999</v>
      </c>
      <c r="G95" s="110" t="str">
        <f>IF(FN_MC!D97="","*",FN_MC!D97)</f>
        <v>E17</v>
      </c>
      <c r="H95" s="110" t="str">
        <f>IF(FN_MC!F97="","*",FN_MC!F97)</f>
        <v>CAMINHÃO DE SOLDA</v>
      </c>
      <c r="I95" s="110" t="str">
        <f>IF(FN_MC!H97="","*",FN_MC!H97)</f>
        <v>ZDK1</v>
      </c>
      <c r="J95" s="110" t="str">
        <f>IF(FN_MC!I97="","*",FN_MC!I97)</f>
        <v>ZDK1</v>
      </c>
      <c r="K95" s="110" t="str">
        <f>IF(FN_MC!M97="","*",FN_MC!M97)</f>
        <v>ZDK-ZVT</v>
      </c>
      <c r="L95" s="110" t="str">
        <f>IF(FN_MC!N97="","*",FN_MC!N97)</f>
        <v>ZDK1/ZDKZVT</v>
      </c>
      <c r="M95" s="111">
        <f>IF(FN_MC!J97="","*",FN_MC!J97)</f>
        <v>78</v>
      </c>
      <c r="N95" s="290">
        <f>IF(FN_MC!K97="","*",FN_MC!K97)</f>
        <v>251</v>
      </c>
      <c r="O95" s="290">
        <f>IF(FN_MC!L97="","*",FN_MC!L97)</f>
        <v>244</v>
      </c>
      <c r="P95" s="111"/>
      <c r="Q95" s="128">
        <f>IF(FN_MC!O97="","*",FN_MC!O97)</f>
        <v>0.375</v>
      </c>
      <c r="R95" s="128">
        <f>IF(FN_MC!P97="","*",FN_MC!P97)</f>
        <v>0.125</v>
      </c>
      <c r="S95" s="110" t="str">
        <f>IF(FN_MC!Q97="","*",CONCATENATE(FN_MC!Q97," ",FN_MC!R97))</f>
        <v>3 Nº DE SOLDA</v>
      </c>
      <c r="T95" s="110" t="str">
        <f>IF(FN_MC!V97="","*",FN_MC!V97)</f>
        <v>herbert</v>
      </c>
      <c r="U95" s="110" t="str">
        <f>IF(FN_MC!W97="","*",FN_MC!W97)</f>
        <v>Execução de solda  (Caminhão)</v>
      </c>
      <c r="V95" s="112">
        <f ca="1">_xlfn.XLOOKUP(G95&amp;$V$2,BS_CONTROLE[CHAVE],BS_CONTROLE[Quantidade_11],"-")</f>
        <v>0</v>
      </c>
      <c r="W95" s="112">
        <f ca="1">_xlfn.XLOOKUP(G95&amp;$W$2,BS_CONTROLE[CHAVE],BS_CONTROLE[Quantidade_11],"-")</f>
        <v>3</v>
      </c>
      <c r="X95" s="112">
        <f ca="1">_xlfn.XLOOKUP(G95&amp;$X$2,BS_CONTROLE[CHAVE],BS_CONTROLE[Quantidade_11],"-")</f>
        <v>6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P0</v>
      </c>
      <c r="D96" s="110" t="str">
        <f>IF(FN_MC!S98="","*",FN_MC!S98)</f>
        <v>MALHA CENTRAL</v>
      </c>
      <c r="E96" s="110" t="str">
        <f>IF(FN_MC!T98="","*",FN_MC!T98)</f>
        <v>RAMAL</v>
      </c>
      <c r="F96" s="110">
        <f>IF(FN_MC!B98="","*",FN_MC!B98)</f>
        <v>45999</v>
      </c>
      <c r="G96" s="110" t="str">
        <f>IF(FN_MC!D98="","*",FN_MC!D98)</f>
        <v>V42</v>
      </c>
      <c r="H96" s="110" t="str">
        <f>IF(FN_MC!F98="","*",FN_MC!F98)</f>
        <v>MODERNIZAÇÃO - SOCADORA</v>
      </c>
      <c r="I96" s="110" t="str">
        <f>IF(FN_MC!H98="","*",FN_MC!H98)</f>
        <v>ZGT1</v>
      </c>
      <c r="J96" s="110" t="str">
        <f>IF(FN_MC!I98="","*",FN_MC!I98)</f>
        <v>ZGT1</v>
      </c>
      <c r="K96" s="110" t="str">
        <f>IF(FN_MC!M98="","*",FN_MC!M98)</f>
        <v>ZGT-ZXE</v>
      </c>
      <c r="L96" s="110" t="str">
        <f>IF(FN_MC!N98="","*",FN_MC!N98)</f>
        <v>ZGTZXE</v>
      </c>
      <c r="M96" s="111">
        <f>IF(FN_MC!J98="","*",FN_MC!J98)</f>
        <v>72</v>
      </c>
      <c r="N96" s="290">
        <f>IF(FN_MC!K98="","*",FN_MC!K98)</f>
        <v>311</v>
      </c>
      <c r="O96" s="290">
        <f>IF(FN_MC!L98="","*",FN_MC!L98)</f>
        <v>312</v>
      </c>
      <c r="P96" s="111"/>
      <c r="Q96" s="128">
        <f>IF(FN_MC!O98="","*",FN_MC!O98)</f>
        <v>0.35416666666666669</v>
      </c>
      <c r="R96" s="128">
        <f>IF(FN_MC!P98="","*",FN_MC!P98)</f>
        <v>0.16666666666666666</v>
      </c>
      <c r="S96" s="110" t="str">
        <f>IF(FN_MC!Q98="","*",CONCATENATE(FN_MC!Q98," ",FN_MC!R98))</f>
        <v>800 M</v>
      </c>
      <c r="T96" s="110" t="str">
        <f>IF(FN_MC!V98="","*",FN_MC!V98)</f>
        <v>Ezequiel</v>
      </c>
      <c r="U96" s="110" t="str">
        <f>IF(FN_MC!W98="","*",FN_MC!W98)</f>
        <v>Serviços de socaria mecanizada</v>
      </c>
      <c r="V96" s="112">
        <f ca="1">_xlfn.XLOOKUP(G96&amp;$V$2,BS_CONTROLE[CHAVE],BS_CONTROLE[Quantidade_11],"-")</f>
        <v>1080</v>
      </c>
      <c r="W96" s="112">
        <f ca="1">_xlfn.XLOOKUP(G96&amp;$W$2,BS_CONTROLE[CHAVE],BS_CONTROLE[Quantidade_11],"-")</f>
        <v>1020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>
        <f>IF(FN_MC!B99="","*",FN_MC!B99)</f>
        <v>45999</v>
      </c>
      <c r="G97" s="110" t="str">
        <f>IF(FN_MC!D99="","*",FN_MC!D99)</f>
        <v>W94</v>
      </c>
      <c r="H97" s="110" t="str">
        <f>IF(FN_MC!F99="","*",FN_MC!F99)</f>
        <v>OUTRAS ATIVIDADES</v>
      </c>
      <c r="I97" s="110" t="str">
        <f>IF(FN_MC!H99="","*",FN_MC!H99)</f>
        <v>PUD</v>
      </c>
      <c r="J97" s="110" t="str">
        <f>IF(FN_MC!I99="","*",FN_MC!I99)</f>
        <v>PIT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0" t="str">
        <f>IF(FN_MC!K99="","*",FN_MC!K99)</f>
        <v>*</v>
      </c>
      <c r="O97" s="290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>
        <f ca="1">_xlfn.XLOOKUP(G97&amp;$X$2,BS_CONTROLE[CHAVE],BS_CONTROLE[Quantidade_11],"-")</f>
        <v>1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0" t="str">
        <f>IF(FN_MC!K100="","*",FN_MC!K100)</f>
        <v>*</v>
      </c>
      <c r="O98" s="290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0" t="str">
        <f>IF(FN_MC!K101="","*",FN_MC!K101)</f>
        <v>*</v>
      </c>
      <c r="O99" s="290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0" t="str">
        <f>IF(FN_MC!K102="","*",FN_MC!K102)</f>
        <v>*</v>
      </c>
      <c r="O100" s="290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0" t="str">
        <f>IF(FN_MC!K103="","*",FN_MC!K103)</f>
        <v>*</v>
      </c>
      <c r="O101" s="290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0" t="str">
        <f>IF(FN_MC!K104="","*",FN_MC!K104)</f>
        <v>*</v>
      </c>
      <c r="O102" s="290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0" t="str">
        <f>IF(FN_MC!K105="","*",FN_MC!K105)</f>
        <v>*</v>
      </c>
      <c r="O103" s="290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0" t="str">
        <f>IF(FN_MC!K106="","*",FN_MC!K106)</f>
        <v>*</v>
      </c>
      <c r="O104" s="290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0" t="str">
        <f>IF(FN_MC!K107="","*",FN_MC!K107)</f>
        <v>*</v>
      </c>
      <c r="O105" s="290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0" t="str">
        <f>IF(FN_MC!K108="","*",FN_MC!K108)</f>
        <v>*</v>
      </c>
      <c r="O106" s="290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0" t="str">
        <f>IF(FN_MC!K109="","*",FN_MC!K109)</f>
        <v>*</v>
      </c>
      <c r="O107" s="290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0" t="str">
        <f>IF(FN_MC!K110="","*",FN_MC!K110)</f>
        <v>*</v>
      </c>
      <c r="O108" s="290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0" t="str">
        <f>IF(FN_MC!K111="","*",FN_MC!K111)</f>
        <v>*</v>
      </c>
      <c r="O109" s="290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0" t="str">
        <f>IF(FN_MC!K112="","*",FN_MC!K112)</f>
        <v>*</v>
      </c>
      <c r="O110" s="290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0" t="str">
        <f>IF(FN_MC!K113="","*",FN_MC!K113)</f>
        <v>*</v>
      </c>
      <c r="O111" s="290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0" t="str">
        <f>IF(FN_MC!K114="","*",FN_MC!K114)</f>
        <v>*</v>
      </c>
      <c r="O112" s="290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0" t="str">
        <f>IF(FN_MC!K115="","*",FN_MC!K115)</f>
        <v>*</v>
      </c>
      <c r="O113" s="290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0" t="str">
        <f>IF(FN_MC!K116="","*",FN_MC!K116)</f>
        <v>*</v>
      </c>
      <c r="O114" s="290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0" t="str">
        <f>IF(FN_MC!K117="","*",FN_MC!K117)</f>
        <v>*</v>
      </c>
      <c r="O115" s="290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0" t="str">
        <f>IF(FN_MC!K120="","*",FN_MC!K120)</f>
        <v>*</v>
      </c>
      <c r="O118" s="290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0" t="str">
        <f>IF(FN_MC!K121="","*",FN_MC!K121)</f>
        <v>*</v>
      </c>
      <c r="O119" s="290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0" t="str">
        <f>IF(FN_MC!K122="","*",FN_MC!K122)</f>
        <v>*</v>
      </c>
      <c r="O120" s="290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0" t="str">
        <f>IF(FN_MC!K123="","*",FN_MC!K123)</f>
        <v>*</v>
      </c>
      <c r="O121" s="290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0" t="str">
        <f>IF(FN_MC!K124="","*",FN_MC!K124)</f>
        <v>*</v>
      </c>
      <c r="O122" s="290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0" t="str">
        <f>IF(FN_MC!K130="","*",FN_MC!K130)</f>
        <v>*</v>
      </c>
      <c r="O128" s="290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0" t="str">
        <f>IF(FN_MC!K131="","*",FN_MC!K131)</f>
        <v>*</v>
      </c>
      <c r="O129" s="290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0" t="str">
        <f>IF(FN_MC!K132="","*",FN_MC!K132)</f>
        <v>*</v>
      </c>
      <c r="O130" s="290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0" t="str">
        <f>IF(FN_MC!K133="","*",FN_MC!K133)</f>
        <v>*</v>
      </c>
      <c r="O131" s="290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0" t="str">
        <f>IF(FN_MC!K134="","*",FN_MC!K134)</f>
        <v>*</v>
      </c>
      <c r="O132" s="290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0" t="str">
        <f>IF(FN_MC!K135="","*",FN_MC!K135)</f>
        <v>*</v>
      </c>
      <c r="O133" s="290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0" t="str">
        <f>IF(FN_MC!K136="","*",FN_MC!K136)</f>
        <v>*</v>
      </c>
      <c r="O134" s="290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0" t="str">
        <f>IF(FN_MC!K137="","*",FN_MC!K137)</f>
        <v>*</v>
      </c>
      <c r="O135" s="290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0" t="str">
        <f>IF(FN_MC!K138="","*",FN_MC!K138)</f>
        <v>*</v>
      </c>
      <c r="O136" s="290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0" t="str">
        <f>IF(FN_MC!K139="","*",FN_MC!K139)</f>
        <v>*</v>
      </c>
      <c r="O137" s="290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0" t="str">
        <f>IF(FN_MC!K140="","*",FN_MC!K140)</f>
        <v>*</v>
      </c>
      <c r="O138" s="290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0" t="str">
        <f>IF(FN_MC!K141="","*",FN_MC!K141)</f>
        <v>*</v>
      </c>
      <c r="O139" s="290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0" t="str">
        <f>IF(FN_MC!K143="","*",FN_MC!K143)</f>
        <v>*</v>
      </c>
      <c r="O141" s="290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0" t="str">
        <f>IF(FN_MC!K144="","*",FN_MC!K144)</f>
        <v>*</v>
      </c>
      <c r="O142" s="290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0" t="str">
        <f>IF(FN_MC!K147="","*",FN_MC!K147)</f>
        <v>*</v>
      </c>
      <c r="O145" s="290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0" t="str">
        <f>IF(FN_MC!K148="","*",FN_MC!K148)</f>
        <v>*</v>
      </c>
      <c r="O146" s="290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0" t="str">
        <f>IF(FN_MC!K149="","*",FN_MC!K149)</f>
        <v>*</v>
      </c>
      <c r="O147" s="290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0" t="str">
        <f>IF(FN_MC!K150="","*",FN_MC!K150)</f>
        <v>*</v>
      </c>
      <c r="O148" s="290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0" t="str">
        <f>IF(FN_MC!K151="","*",FN_MC!K151)</f>
        <v>*</v>
      </c>
      <c r="O149" s="290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0" t="str">
        <f>IF(FN_MC!K152="","*",FN_MC!K152)</f>
        <v>*</v>
      </c>
      <c r="O150" s="290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0" t="str">
        <f>IF(FN_MC!K153="","*",FN_MC!K153)</f>
        <v>*</v>
      </c>
      <c r="O151" s="290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0" t="str">
        <f>IF(FN_MC!K154="","*",FN_MC!K154)</f>
        <v>*</v>
      </c>
      <c r="O152" s="290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0" t="str">
        <f>IF(FN_MC!K158="","*",FN_MC!K158)</f>
        <v>*</v>
      </c>
      <c r="O156" s="290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0" t="str">
        <f>IF(FN_MC!K159="","*",FN_MC!K159)</f>
        <v>*</v>
      </c>
      <c r="O157" s="290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0" t="str">
        <f>IF(FN_MC!K162="","*",FN_MC!K162)</f>
        <v>*</v>
      </c>
      <c r="O160" s="290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0" t="str">
        <f>IF(FN_MC!K163="","*",FN_MC!K163)</f>
        <v>*</v>
      </c>
      <c r="O161" s="290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0" t="str">
        <f>IF(FN_MC!K164="","*",FN_MC!K164)</f>
        <v>*</v>
      </c>
      <c r="O162" s="290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0" t="str">
        <f>IF(FN_MC!K165="","*",FN_MC!K165)</f>
        <v>*</v>
      </c>
      <c r="O163" s="290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0" t="str">
        <f>IF(FN_MC!K166="","*",FN_MC!K166)</f>
        <v>*</v>
      </c>
      <c r="O164" s="290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0" t="str">
        <f>IF(FN_MC!K167="","*",FN_MC!K167)</f>
        <v>*</v>
      </c>
      <c r="O165" s="290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0" t="str">
        <f>IF(FN_MC!K169="","*",FN_MC!K169)</f>
        <v>*</v>
      </c>
      <c r="O167" s="290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0" t="str">
        <f>IF(FN_MC!K170="","*",FN_MC!K170)</f>
        <v>*</v>
      </c>
      <c r="O168" s="290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0" t="str">
        <f>IF(FN_MC!K174="","*",FN_MC!K174)</f>
        <v>*</v>
      </c>
      <c r="O172" s="290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0" t="str">
        <f>IF(FN_MC!K175="","*",FN_MC!K175)</f>
        <v>*</v>
      </c>
      <c r="O173" s="290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0" t="str">
        <f>IF(FN_MC!K176="","*",FN_MC!K176)</f>
        <v>*</v>
      </c>
      <c r="O174" s="290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0" t="str">
        <f>IF(FN_MC!K177="","*",FN_MC!K177)</f>
        <v>*</v>
      </c>
      <c r="O175" s="290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0" t="str">
        <f>IF(FN_MC!K178="","*",FN_MC!K178)</f>
        <v>*</v>
      </c>
      <c r="O176" s="290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0" t="str">
        <f>IF(FN_MC!K179="","*",FN_MC!K179)</f>
        <v>*</v>
      </c>
      <c r="O177" s="290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0" t="str">
        <f>IF(FN_MC!K180="","*",FN_MC!K180)</f>
        <v>*</v>
      </c>
      <c r="O178" s="290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0" t="str">
        <f>IF(FN_MC!K181="","*",FN_MC!K181)</f>
        <v>*</v>
      </c>
      <c r="O179" s="290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0" t="str">
        <f>IF(FN_MC!K182="","*",FN_MC!K182)</f>
        <v>*</v>
      </c>
      <c r="O180" s="290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0" t="str">
        <f>IF(FN_MC!K183="","*",FN_MC!K183)</f>
        <v>*</v>
      </c>
      <c r="O181" s="290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0" t="str">
        <f>IF(FN_MC!K187="","*",FN_MC!K187)</f>
        <v>*</v>
      </c>
      <c r="O185" s="290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0" t="str">
        <f>IF(FN_MC!K188="","*",FN_MC!K188)</f>
        <v>*</v>
      </c>
      <c r="O186" s="290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0" t="str">
        <f>IF(FN_MC!K189="","*",FN_MC!K189)</f>
        <v>*</v>
      </c>
      <c r="O187" s="290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0" t="str">
        <f>IF(FN_MC!K190="","*",FN_MC!K190)</f>
        <v>*</v>
      </c>
      <c r="O188" s="290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0" t="str">
        <f>IF(FN_MC!K191="","*",FN_MC!K191)</f>
        <v>*</v>
      </c>
      <c r="O189" s="290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0" t="str">
        <f>IF(FN_MC!K193="","*",FN_MC!K193)</f>
        <v>*</v>
      </c>
      <c r="O191" s="290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0" t="str">
        <f>IF(FN_MC!K194="","*",FN_MC!K194)</f>
        <v>*</v>
      </c>
      <c r="O192" s="290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0" t="str">
        <f>IF(FN_MC!K195="","*",FN_MC!K195)</f>
        <v>*</v>
      </c>
      <c r="O193" s="290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0" t="str">
        <f>IF(FN_MC!K197="","*",FN_MC!K197)</f>
        <v>*</v>
      </c>
      <c r="O195" s="290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0" t="str">
        <f>IF(FN_MC!K198="","*",FN_MC!K198)</f>
        <v>*</v>
      </c>
      <c r="O196" s="290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0" t="str">
        <f>IF(FN_MC!K200="","*",FN_MC!K200)</f>
        <v>*</v>
      </c>
      <c r="O198" s="290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0" t="str">
        <f>IF(FN_MC!K201="","*",FN_MC!K201)</f>
        <v>*</v>
      </c>
      <c r="O199" s="290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0" t="str">
        <f>IF(FN_MC!K202="","*",FN_MC!K202)</f>
        <v>*</v>
      </c>
      <c r="O200" s="290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0" t="str">
        <f>IF(FN_MC!K204="","*",FN_MC!K204)</f>
        <v>*</v>
      </c>
      <c r="O202" s="290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0" t="str">
        <f>IF(FN_MC!K205="","*",FN_MC!K205)</f>
        <v>*</v>
      </c>
      <c r="O203" s="290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0" t="str">
        <f>IF(FN_MC!K206="","*",FN_MC!K206)</f>
        <v>*</v>
      </c>
      <c r="O204" s="290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0" t="str">
        <f>IF(FN_MC!K207="","*",FN_MC!K207)</f>
        <v>*</v>
      </c>
      <c r="O205" s="290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0" t="str">
        <f>IF(FN_MC!K208="","*",FN_MC!K208)</f>
        <v>*</v>
      </c>
      <c r="O206" s="290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0" t="str">
        <f>IF(FN_MC!K210="","*",FN_MC!K210)</f>
        <v>*</v>
      </c>
      <c r="O208" s="290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0" t="str">
        <f>IF(FN_MC!K211="","*",FN_MC!K211)</f>
        <v>*</v>
      </c>
      <c r="O209" s="290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0" t="str">
        <f>IF(FN_MC!K212="","*",FN_MC!K212)</f>
        <v>*</v>
      </c>
      <c r="O210" s="290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0" t="str">
        <f>IF(FN_MC!K213="","*",FN_MC!K213)</f>
        <v>*</v>
      </c>
      <c r="O211" s="290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0" t="str">
        <f>IF(FN_MC!K214="","*",FN_MC!K214)</f>
        <v>*</v>
      </c>
      <c r="O212" s="290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0" t="str">
        <f>IF(FN_MC!K215="","*",FN_MC!K215)</f>
        <v>*</v>
      </c>
      <c r="O213" s="290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0" t="str">
        <f>IF(FN_MC!K216="","*",FN_MC!K216)</f>
        <v>*</v>
      </c>
      <c r="O214" s="290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0" t="str">
        <f>IF(FN_MC!K219="","*",FN_MC!K219)</f>
        <v>*</v>
      </c>
      <c r="O217" s="290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0" t="str">
        <f>IF(FN_MC!K220="","*",FN_MC!K220)</f>
        <v>*</v>
      </c>
      <c r="O218" s="290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0" t="str">
        <f>IF(FN_MC!K221="","*",FN_MC!K221)</f>
        <v>*</v>
      </c>
      <c r="O219" s="290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0" t="str">
        <f>IF(FN_MC!K222="","*",FN_MC!K222)</f>
        <v>*</v>
      </c>
      <c r="O220" s="290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0" t="str">
        <f>IF(FN_MC!K223="","*",FN_MC!K223)</f>
        <v>*</v>
      </c>
      <c r="O221" s="290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0" t="str">
        <f>IF(FN_MC!K225="","*",FN_MC!K225)</f>
        <v>*</v>
      </c>
      <c r="O223" s="290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0" t="str">
        <f>IF(FN_MC!K226="","*",FN_MC!K226)</f>
        <v>*</v>
      </c>
      <c r="O224" s="290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0" t="str">
        <f>IF(FN_MC!K227="","*",FN_MC!K227)</f>
        <v>*</v>
      </c>
      <c r="O225" s="290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0" t="str">
        <f>IF(FN_MC!K228="","*",FN_MC!K228)</f>
        <v>*</v>
      </c>
      <c r="O226" s="290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0" t="str">
        <f>IF(FN_MC!K229="","*",FN_MC!K229)</f>
        <v>*</v>
      </c>
      <c r="O227" s="290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0" t="str">
        <f>IF(FN_MC!K230="","*",FN_MC!K230)</f>
        <v>*</v>
      </c>
      <c r="O228" s="290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0" t="str">
        <f>IF(FN_MC!K231="","*",FN_MC!K231)</f>
        <v>*</v>
      </c>
      <c r="O229" s="290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0" t="str">
        <f>IF(FN_MC!K233="","*",FN_MC!K233)</f>
        <v>*</v>
      </c>
      <c r="O231" s="290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0" t="str">
        <f>IF(FN_MC!K234="","*",FN_MC!K234)</f>
        <v>*</v>
      </c>
      <c r="O232" s="290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0" t="str">
        <f>IF(FN_MC!K235="","*",FN_MC!K235)</f>
        <v>*</v>
      </c>
      <c r="O233" s="290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0" t="str">
        <f>IF(FN_MC!K236="","*",FN_MC!K236)</f>
        <v>*</v>
      </c>
      <c r="O234" s="290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0" t="str">
        <f>IF(FN_MC!K237="","*",FN_MC!K237)</f>
        <v>*</v>
      </c>
      <c r="O235" s="290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0" t="str">
        <f>IF(FN_MC!K238="","*",FN_MC!K238)</f>
        <v>*</v>
      </c>
      <c r="O236" s="290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0" t="str">
        <f>IF(FN_MC!K240="","*",FN_MC!K240)</f>
        <v>*</v>
      </c>
      <c r="O238" s="290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0" t="str">
        <f>IF(FN_MC!K241="","*",FN_MC!K241)</f>
        <v>*</v>
      </c>
      <c r="O239" s="290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0" t="str">
        <f>IF(FN_MC!K242="","*",FN_MC!K242)</f>
        <v>*</v>
      </c>
      <c r="O240" s="290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0" t="str">
        <f>IF(FN_MC!K243="","*",FN_MC!K243)</f>
        <v>*</v>
      </c>
      <c r="O241" s="290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0" t="str">
        <f>IF(FN_MC!K244="","*",FN_MC!K244)</f>
        <v>*</v>
      </c>
      <c r="O242" s="290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0" t="str">
        <f>IF(FN_MC!K245="","*",FN_MC!K245)</f>
        <v>*</v>
      </c>
      <c r="O243" s="290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0" t="str">
        <f>IF(FN_MC!K246="","*",FN_MC!K246)</f>
        <v>*</v>
      </c>
      <c r="O244" s="290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0" t="str">
        <f>IF(FN_MC!K248="","*",FN_MC!K248)</f>
        <v>*</v>
      </c>
      <c r="O246" s="290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0" t="str">
        <f>IF(FN_MC!K249="","*",FN_MC!K249)</f>
        <v>*</v>
      </c>
      <c r="O247" s="290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0" t="str">
        <f>IF(FN_MC!K250="","*",FN_MC!K250)</f>
        <v>*</v>
      </c>
      <c r="O248" s="290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0" t="str">
        <f>IF(FN_MC!K251="","*",FN_MC!K251)</f>
        <v>*</v>
      </c>
      <c r="O249" s="290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0" t="str">
        <f>IF(FN_MC!K253="","*",FN_MC!K253)</f>
        <v>*</v>
      </c>
      <c r="O251" s="290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0" t="str">
        <f>IF(FN_MC!K254="","*",FN_MC!K254)</f>
        <v>*</v>
      </c>
      <c r="O252" s="290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0" t="str">
        <f>IF(FN_MC!K255="","*",FN_MC!K255)</f>
        <v>*</v>
      </c>
      <c r="O253" s="290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0" t="str">
        <f>IF(FN_MC!K260="","*",FN_MC!K260)</f>
        <v>*</v>
      </c>
      <c r="O258" s="290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0" t="str">
        <f>IF(FN_MC!K262="","*",FN_MC!K262)</f>
        <v>*</v>
      </c>
      <c r="O260" s="290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0" t="str">
        <f>IF(FN_MC!K264="","*",FN_MC!K264)</f>
        <v>*</v>
      </c>
      <c r="O262" s="290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0" t="str">
        <f>IF(FN_MC!K266="","*",FN_MC!K266)</f>
        <v>*</v>
      </c>
      <c r="O264" s="290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0" t="str">
        <f>IF(FN_MC!K267="","*",FN_MC!K267)</f>
        <v>*</v>
      </c>
      <c r="O265" s="290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0" t="str">
        <f>IF(FN_MC!K268="","*",FN_MC!K268)</f>
        <v>*</v>
      </c>
      <c r="O266" s="290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0" t="str">
        <f>IF(FN_MC!K270="","*",FN_MC!K270)</f>
        <v>*</v>
      </c>
      <c r="O268" s="290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0" t="str">
        <f>IF(FN_MC!K271="","*",FN_MC!K271)</f>
        <v>*</v>
      </c>
      <c r="O269" s="290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0" t="str">
        <f>IF(FN_MC!K272="","*",FN_MC!K272)</f>
        <v>*</v>
      </c>
      <c r="O270" s="290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0" t="str">
        <f>IF(FN_MC!K273="","*",FN_MC!K273)</f>
        <v>*</v>
      </c>
      <c r="O271" s="290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0" t="str">
        <f>IF(FN_MC!K274="","*",FN_MC!K274)</f>
        <v>*</v>
      </c>
      <c r="O272" s="290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0" t="str">
        <f>IF(FN_MC!K277="","*",FN_MC!K277)</f>
        <v>*</v>
      </c>
      <c r="O275" s="290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0" t="str">
        <f>IF(FN_MC!K279="","*",FN_MC!K279)</f>
        <v>*</v>
      </c>
      <c r="O277" s="290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0" t="str">
        <f>IF(FN_MC!K280="","*",FN_MC!K280)</f>
        <v>*</v>
      </c>
      <c r="O278" s="290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0" t="str">
        <f>IF(FN_MC!K281="","*",FN_MC!K281)</f>
        <v>*</v>
      </c>
      <c r="O279" s="290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0" t="str">
        <f>IF(FN_MC!K282="","*",FN_MC!K282)</f>
        <v>*</v>
      </c>
      <c r="O280" s="290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0" t="str">
        <f>IF(FN_MC!K283="","*",FN_MC!K283)</f>
        <v>*</v>
      </c>
      <c r="O281" s="290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0" t="str">
        <f>IF(FN_MC!K285="","*",FN_MC!K285)</f>
        <v>*</v>
      </c>
      <c r="O283" s="290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0" t="str">
        <f>IF(FN_MC!K286="","*",FN_MC!K286)</f>
        <v>*</v>
      </c>
      <c r="O284" s="290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0" t="str">
        <f>IF(FN_MC!K287="","*",FN_MC!K287)</f>
        <v>*</v>
      </c>
      <c r="O285" s="290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0" t="str">
        <f>IF(FN_MC!K288="","*",FN_MC!K288)</f>
        <v>*</v>
      </c>
      <c r="O286" s="290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0" t="str">
        <f>IF(FN_MC!K290="","*",FN_MC!K290)</f>
        <v>*</v>
      </c>
      <c r="O288" s="290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0" t="str">
        <f>IF(FN_MC!K291="","*",FN_MC!K291)</f>
        <v>*</v>
      </c>
      <c r="O289" s="290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0" t="str">
        <f>IF(FN_MC!K292="","*",FN_MC!K292)</f>
        <v>*</v>
      </c>
      <c r="O290" s="290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0" t="str">
        <f>IF(FN_MC!K293="","*",FN_MC!K293)</f>
        <v>*</v>
      </c>
      <c r="O291" s="290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0" t="str">
        <f>IF(FN_MC!K294="","*",FN_MC!K294)</f>
        <v>*</v>
      </c>
      <c r="O292" s="290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0" t="str">
        <f>IF(FN_MC!K295="","*",FN_MC!K295)</f>
        <v>*</v>
      </c>
      <c r="O293" s="290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0" t="str">
        <f>IF(FN_MC!K296="","*",FN_MC!K296)</f>
        <v>*</v>
      </c>
      <c r="O294" s="290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0" t="str">
        <f>IF(FN_MC!K297="","*",FN_MC!K297)</f>
        <v>*</v>
      </c>
      <c r="O295" s="290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0" t="str">
        <f>IF(FN_MC!K298="","*",FN_MC!K298)</f>
        <v>*</v>
      </c>
      <c r="O296" s="290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0" t="str">
        <f>IF(FN_MC!K300="","*",FN_MC!K300)</f>
        <v>*</v>
      </c>
      <c r="O298" s="290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0" t="str">
        <f>IF(FN_MC!K301="","*",FN_MC!K301)</f>
        <v>*</v>
      </c>
      <c r="O299" s="290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0" t="str">
        <f>IF(FN_MC!K302="","*",FN_MC!K302)</f>
        <v>*</v>
      </c>
      <c r="O300" s="290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0" t="str">
        <f>IF(FN_MC!K303="","*",FN_MC!K303)</f>
        <v>*</v>
      </c>
      <c r="O301" s="290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0" t="str">
        <f>IF(FN_MC!K304="","*",FN_MC!K304)</f>
        <v>*</v>
      </c>
      <c r="O302" s="290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0" t="str">
        <f>IF(FN_MC!K306="","*",FN_MC!K306)</f>
        <v>*</v>
      </c>
      <c r="O304" s="290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0" t="str">
        <f>IF(FN_MC!K307="","*",FN_MC!K307)</f>
        <v>*</v>
      </c>
      <c r="O305" s="290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0" t="str">
        <f>IF(FN_MC!K308="","*",FN_MC!K308)</f>
        <v>*</v>
      </c>
      <c r="O306" s="290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0" t="str">
        <f>IF(FN_MC!K309="","*",FN_MC!K309)</f>
        <v>*</v>
      </c>
      <c r="O307" s="290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0" t="str">
        <f>IF(FN_MC!K310="","*",FN_MC!K310)</f>
        <v>*</v>
      </c>
      <c r="O308" s="290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0" t="str">
        <f>IF(FN_MC!K312="","*",FN_MC!K312)</f>
        <v>*</v>
      </c>
      <c r="O310" s="290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0" t="str">
        <f>IF(FN_MC!K313="","*",FN_MC!K313)</f>
        <v>*</v>
      </c>
      <c r="O311" s="290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0" t="str">
        <f>IF(FN_MC!K315="","*",FN_MC!K315)</f>
        <v>*</v>
      </c>
      <c r="O313" s="290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0" t="str">
        <f>IF(FN_MC!K316="","*",FN_MC!K316)</f>
        <v>*</v>
      </c>
      <c r="O314" s="290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0" t="str">
        <f>IF(FN_MC!K317="","*",FN_MC!K317)</f>
        <v>*</v>
      </c>
      <c r="O315" s="290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0" t="str">
        <f>IF(FN_MC!K319="","*",FN_MC!K319)</f>
        <v>*</v>
      </c>
      <c r="O317" s="290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0" t="str">
        <f>IF(FN_MC!K320="","*",FN_MC!K320)</f>
        <v>*</v>
      </c>
      <c r="O318" s="290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0" t="str">
        <f>IF(FN_MC!K321="","*",FN_MC!K321)</f>
        <v>*</v>
      </c>
      <c r="O319" s="290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0" t="str">
        <f>IF(FN_MC!K322="","*",FN_MC!K322)</f>
        <v>*</v>
      </c>
      <c r="O320" s="290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0" t="str">
        <f>IF(FN_MC!K323="","*",FN_MC!K323)</f>
        <v>*</v>
      </c>
      <c r="O321" s="290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0" t="str">
        <f>IF(FN_MC!K324="","*",FN_MC!K324)</f>
        <v>*</v>
      </c>
      <c r="O322" s="290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0" t="str">
        <f>IF(FN_MC!K325="","*",FN_MC!K325)</f>
        <v>*</v>
      </c>
      <c r="O323" s="290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0" t="str">
        <f>IF(FN_MC!K326="","*",FN_MC!K326)</f>
        <v>*</v>
      </c>
      <c r="O324" s="290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0" t="str">
        <f>IF(FN_MC!K327="","*",FN_MC!K327)</f>
        <v>*</v>
      </c>
      <c r="O325" s="290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0" t="str">
        <f>IF(FN_MC!K328="","*",FN_MC!K328)</f>
        <v>*</v>
      </c>
      <c r="O326" s="290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0" t="str">
        <f>IF(FN_MC!K329="","*",FN_MC!K329)</f>
        <v>*</v>
      </c>
      <c r="O327" s="290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0" t="str">
        <f>IF(FN_MC!K330="","*",FN_MC!K330)</f>
        <v>*</v>
      </c>
      <c r="O328" s="290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0" t="str">
        <f>IF(FN_MC!K331="","*",FN_MC!K331)</f>
        <v>*</v>
      </c>
      <c r="O329" s="290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0" t="str">
        <f>IF(FN_MC!K332="","*",FN_MC!K332)</f>
        <v>*</v>
      </c>
      <c r="O330" s="290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0" t="str">
        <f>IF(FN_MC!K333="","*",FN_MC!K333)</f>
        <v>*</v>
      </c>
      <c r="O331" s="290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0" t="str">
        <f>IF(FN_MC!K334="","*",FN_MC!K334)</f>
        <v>*</v>
      </c>
      <c r="O332" s="290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0" t="str">
        <f>IF(FN_MC!K335="","*",FN_MC!K335)</f>
        <v>*</v>
      </c>
      <c r="O333" s="290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0" t="str">
        <f>IF(FN_MC!K336="","*",FN_MC!K336)</f>
        <v>*</v>
      </c>
      <c r="O334" s="290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0" t="str">
        <f>IF(FN_MC!K337="","*",FN_MC!K337)</f>
        <v>*</v>
      </c>
      <c r="O335" s="290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0" t="str">
        <f>IF(FN_MC!K338="","*",FN_MC!K338)</f>
        <v>*</v>
      </c>
      <c r="O336" s="290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0" t="str">
        <f>IF(FN_MC!K339="","*",FN_MC!K339)</f>
        <v>*</v>
      </c>
      <c r="O337" s="290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0" t="str">
        <f>IF(FN_MC!K340="","*",FN_MC!K340)</f>
        <v>*</v>
      </c>
      <c r="O338" s="290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0" t="str">
        <f>IF(FN_MC!K341="","*",FN_MC!K341)</f>
        <v>*</v>
      </c>
      <c r="O339" s="290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0" t="str">
        <f>IF(FN_MC!K342="","*",FN_MC!K342)</f>
        <v>*</v>
      </c>
      <c r="O340" s="290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0" t="str">
        <f>IF(FN_MC!K343="","*",FN_MC!K343)</f>
        <v>*</v>
      </c>
      <c r="O341" s="290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0" t="str">
        <f>IF(FN_MC!K344="","*",FN_MC!K344)</f>
        <v>*</v>
      </c>
      <c r="O342" s="290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0" t="str">
        <f>IF(FN_MC!K345="","*",FN_MC!K345)</f>
        <v>*</v>
      </c>
      <c r="O343" s="290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0" t="str">
        <f>IF(FN_MC!K346="","*",FN_MC!K346)</f>
        <v>*</v>
      </c>
      <c r="O344" s="290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0" t="str">
        <f>IF(FN_MC!K347="","*",FN_MC!K347)</f>
        <v>*</v>
      </c>
      <c r="O345" s="290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0" t="str">
        <f>IF(FN_MC!K348="","*",FN_MC!K348)</f>
        <v>*</v>
      </c>
      <c r="O346" s="290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0" t="str">
        <f>IF(FN_MC!K349="","*",FN_MC!K349)</f>
        <v>*</v>
      </c>
      <c r="O347" s="290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0" t="str">
        <f>IF(FN_MC!K350="","*",FN_MC!K350)</f>
        <v>*</v>
      </c>
      <c r="O348" s="290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0" t="str">
        <f>IF(FN_MC!K351="","*",FN_MC!K351)</f>
        <v>*</v>
      </c>
      <c r="O349" s="290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0" t="str">
        <f>IF(FN_MC!K352="","*",FN_MC!K352)</f>
        <v>*</v>
      </c>
      <c r="O350" s="290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0" t="str">
        <f>IF(FN_MC!K353="","*",FN_MC!K353)</f>
        <v>*</v>
      </c>
      <c r="O351" s="290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0" t="str">
        <f>IF(FN_MC!K354="","*",FN_MC!K354)</f>
        <v>*</v>
      </c>
      <c r="O352" s="290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0" t="str">
        <f>IF(FN_MC!K355="","*",FN_MC!K355)</f>
        <v>*</v>
      </c>
      <c r="O353" s="290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0" t="str">
        <f>IF(FN_MC!K356="","*",FN_MC!K356)</f>
        <v>*</v>
      </c>
      <c r="O354" s="290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0" t="str">
        <f>IF(FN_MC!K357="","*",FN_MC!K357)</f>
        <v>*</v>
      </c>
      <c r="O355" s="290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0" t="str">
        <f>IF(FN_MC!K358="","*",FN_MC!K358)</f>
        <v>*</v>
      </c>
      <c r="O356" s="290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0" t="str">
        <f>IF(FN_MC!K359="","*",FN_MC!K359)</f>
        <v>*</v>
      </c>
      <c r="O357" s="290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0" t="str">
        <f>IF(FN_MC!K360="","*",FN_MC!K360)</f>
        <v>*</v>
      </c>
      <c r="O358" s="290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0" t="str">
        <f>IF(FN_MC!K361="","*",FN_MC!K361)</f>
        <v>*</v>
      </c>
      <c r="O359" s="290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0" t="str">
        <f>IF(FN_MC!K362="","*",FN_MC!K362)</f>
        <v>*</v>
      </c>
      <c r="O360" s="290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0" t="str">
        <f>IF(FN_MC!K363="","*",FN_MC!K363)</f>
        <v>*</v>
      </c>
      <c r="O361" s="290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0" t="str">
        <f>IF(FN_MC!K364="","*",FN_MC!K364)</f>
        <v>*</v>
      </c>
      <c r="O362" s="290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0" t="str">
        <f>IF(FN_MC!K365="","*",FN_MC!K365)</f>
        <v>*</v>
      </c>
      <c r="O363" s="290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0" t="str">
        <f>IF(FN_MC!K366="","*",FN_MC!K366)</f>
        <v>*</v>
      </c>
      <c r="O364" s="290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0" t="str">
        <f>IF(FN_MC!K367="","*",FN_MC!K367)</f>
        <v>*</v>
      </c>
      <c r="O365" s="290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0" t="str">
        <f>IF(FN_MC!K368="","*",FN_MC!K368)</f>
        <v>*</v>
      </c>
      <c r="O366" s="290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0" t="str">
        <f>IF(FN_MC!K369="","*",FN_MC!K369)</f>
        <v>*</v>
      </c>
      <c r="O367" s="290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0" t="str">
        <f>IF(FN_MC!K370="","*",FN_MC!K370)</f>
        <v>*</v>
      </c>
      <c r="O368" s="290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0" t="str">
        <f>IF(FN_MC!K371="","*",FN_MC!K371)</f>
        <v>*</v>
      </c>
      <c r="O369" s="290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0" t="str">
        <f>IF(FN_MC!K372="","*",FN_MC!K372)</f>
        <v>*</v>
      </c>
      <c r="O370" s="290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0" t="str">
        <f>IF(FN_MC!K373="","*",FN_MC!K373)</f>
        <v>*</v>
      </c>
      <c r="O371" s="290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0" t="str">
        <f>IF(FN_MC!K374="","*",FN_MC!K374)</f>
        <v>*</v>
      </c>
      <c r="O372" s="290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0" t="str">
        <f>IF(FN_MC!K375="","*",FN_MC!K375)</f>
        <v>*</v>
      </c>
      <c r="O373" s="290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0" t="str">
        <f>IF(FN_MC!K376="","*",FN_MC!K376)</f>
        <v>*</v>
      </c>
      <c r="O374" s="290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0" t="str">
        <f>IF(FN_MC!K377="","*",FN_MC!K377)</f>
        <v>*</v>
      </c>
      <c r="O375" s="290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0" t="str">
        <f>IF(FN_MC!K378="","*",FN_MC!K378)</f>
        <v>*</v>
      </c>
      <c r="O376" s="290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0" t="str">
        <f>IF(FN_MC!K379="","*",FN_MC!K379)</f>
        <v>*</v>
      </c>
      <c r="O377" s="290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0" t="str">
        <f>IF(FN_MC!K380="","*",FN_MC!K380)</f>
        <v>*</v>
      </c>
      <c r="O378" s="290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0" t="str">
        <f>IF(FN_MC!K381="","*",FN_MC!K381)</f>
        <v>*</v>
      </c>
      <c r="O379" s="290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0" t="str">
        <f>IF(FN_MC!K382="","*",FN_MC!K382)</f>
        <v>*</v>
      </c>
      <c r="O380" s="290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0" t="str">
        <f>IF(FN_MC!K383="","*",FN_MC!K383)</f>
        <v>*</v>
      </c>
      <c r="O381" s="290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0" t="str">
        <f>IF(FN_MC!K384="","*",FN_MC!K384)</f>
        <v>*</v>
      </c>
      <c r="O382" s="290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0" t="str">
        <f>IF(FN_MC!K385="","*",FN_MC!K385)</f>
        <v>*</v>
      </c>
      <c r="O383" s="290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0" t="str">
        <f>IF(FN_MC!K386="","*",FN_MC!K386)</f>
        <v>*</v>
      </c>
      <c r="O384" s="290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0" t="str">
        <f>IF(FN_MC!K387="","*",FN_MC!K387)</f>
        <v>*</v>
      </c>
      <c r="O385" s="290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0" t="str">
        <f>IF(FN_MC!K388="","*",FN_MC!K388)</f>
        <v>*</v>
      </c>
      <c r="O386" s="290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0" t="str">
        <f>IF(FN_MC!K389="","*",FN_MC!K389)</f>
        <v>*</v>
      </c>
      <c r="O387" s="290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0" t="str">
        <f>IF(FN_MC!K390="","*",FN_MC!K390)</f>
        <v>*</v>
      </c>
      <c r="O388" s="290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0" t="str">
        <f>IF(FN_MC!K391="","*",FN_MC!K391)</f>
        <v>*</v>
      </c>
      <c r="O389" s="290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0" t="str">
        <f>IF(FN_MC!K412="","*",FN_MC!K412)</f>
        <v>*</v>
      </c>
      <c r="O390" s="290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0" t="str">
        <f>IF(FN_MC!K413="","*",FN_MC!K413)</f>
        <v>*</v>
      </c>
      <c r="O391" s="290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0" t="str">
        <f>IF(FN_MC!K414="","*",FN_MC!K414)</f>
        <v>*</v>
      </c>
      <c r="O392" s="290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0" t="str">
        <f>IF(FN_MC!K415="","*",FN_MC!K415)</f>
        <v>*</v>
      </c>
      <c r="O393" s="290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0" t="str">
        <f>IF(FN_MC!K416="","*",FN_MC!K416)</f>
        <v>*</v>
      </c>
      <c r="O394" s="290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0" t="str">
        <f>IF(FN_MC!K417="","*",FN_MC!K417)</f>
        <v>*</v>
      </c>
      <c r="O395" s="290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0" t="str">
        <f>IF(FN_MC!K418="","*",FN_MC!K418)</f>
        <v>*</v>
      </c>
      <c r="O396" s="290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0" t="str">
        <f>IF(FN_MC!K419="","*",FN_MC!K419)</f>
        <v>*</v>
      </c>
      <c r="O397" s="290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0" t="str">
        <f>IF(FN_MC!K420="","*",FN_MC!K420)</f>
        <v>*</v>
      </c>
      <c r="O398" s="290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0" t="str">
        <f>IF(FN_MC!K421="","*",FN_MC!K421)</f>
        <v>*</v>
      </c>
      <c r="O399" s="290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0" t="str">
        <f>IF(FN_MC!K422="","*",FN_MC!K422)</f>
        <v>*</v>
      </c>
      <c r="O400" s="290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0" t="str">
        <f>IF(FN_MC!K423="","*",FN_MC!K423)</f>
        <v>*</v>
      </c>
      <c r="O401" s="290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0" t="str">
        <f>IF(FN_MC!K424="","*",FN_MC!K424)</f>
        <v>*</v>
      </c>
      <c r="O402" s="290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0" t="str">
        <f>IF(FN_MC!K425="","*",FN_MC!K425)</f>
        <v>*</v>
      </c>
      <c r="O403" s="290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0" t="str">
        <f>IF(FN_MC!K426="","*",FN_MC!K426)</f>
        <v>*</v>
      </c>
      <c r="O404" s="290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0" t="str">
        <f>IF(FN_MC!K427="","*",FN_MC!K427)</f>
        <v>*</v>
      </c>
      <c r="O405" s="290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0" t="str">
        <f>IF(FN_MC!K428="","*",FN_MC!K428)</f>
        <v>*</v>
      </c>
      <c r="O406" s="290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0" t="str">
        <f>IF(FN_MC!K429="","*",FN_MC!K429)</f>
        <v>*</v>
      </c>
      <c r="O407" s="290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0" t="str">
        <f>IF(FN_MC!K430="","*",FN_MC!K430)</f>
        <v>*</v>
      </c>
      <c r="O408" s="290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0" t="str">
        <f>IF(FN_MC!K431="","*",FN_MC!K431)</f>
        <v>*</v>
      </c>
      <c r="O409" s="290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0" t="str">
        <f>IF(FN_MC!K432="","*",FN_MC!K432)</f>
        <v>*</v>
      </c>
      <c r="O410" s="290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0" t="str">
        <f>IF(FN_MC!K433="","*",FN_MC!K433)</f>
        <v>*</v>
      </c>
      <c r="O411" s="290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0" t="str">
        <f>IF(FN_MC!K434="","*",FN_MC!K434)</f>
        <v>*</v>
      </c>
      <c r="O412" s="290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0" t="str">
        <f>IF(FN_MC!K435="","*",FN_MC!K435)</f>
        <v>*</v>
      </c>
      <c r="O413" s="290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0" t="str">
        <f>IF(FN_MC!K436="","*",FN_MC!K436)</f>
        <v>*</v>
      </c>
      <c r="O414" s="290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0" t="str">
        <f>IF(FN_MC!K437="","*",FN_MC!K437)</f>
        <v>*</v>
      </c>
      <c r="O415" s="290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0" t="str">
        <f>IF(FN_MC!K438="","*",FN_MC!K438)</f>
        <v>*</v>
      </c>
      <c r="O416" s="290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0" t="str">
        <f>IF(FN_MC!K439="","*",FN_MC!K439)</f>
        <v>*</v>
      </c>
      <c r="O417" s="290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0" t="str">
        <f>IF(FN_MC!K440="","*",FN_MC!K440)</f>
        <v>*</v>
      </c>
      <c r="O418" s="290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0" t="str">
        <f>IF(FN_MC!K441="","*",FN_MC!K441)</f>
        <v>*</v>
      </c>
      <c r="O419" s="290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0" t="str">
        <f>IF(FN_MC!K442="","*",FN_MC!K442)</f>
        <v>*</v>
      </c>
      <c r="O420" s="290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0" t="str">
        <f>IF(FN_MC!K443="","*",FN_MC!K443)</f>
        <v>*</v>
      </c>
      <c r="O421" s="290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0" t="str">
        <f>IF(FN_MC!K444="","*",FN_MC!K444)</f>
        <v>*</v>
      </c>
      <c r="O422" s="290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0" t="str">
        <f>IF(FN_MC!K445="","*",FN_MC!K445)</f>
        <v>*</v>
      </c>
      <c r="O423" s="290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0" t="str">
        <f>IF(FN_MC!K446="","*",FN_MC!K446)</f>
        <v>*</v>
      </c>
      <c r="O424" s="290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0" t="str">
        <f>IF(FN_MC!K447="","*",FN_MC!K447)</f>
        <v>*</v>
      </c>
      <c r="O425" s="290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0" t="str">
        <f>IF(FN_MC!K448="","*",FN_MC!K448)</f>
        <v>*</v>
      </c>
      <c r="O426" s="290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0" t="str">
        <f>IF(FN_MC!K449="","*",FN_MC!K449)</f>
        <v>*</v>
      </c>
      <c r="O427" s="290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0" t="str">
        <f>IF(FN_MC!K450="","*",FN_MC!K450)</f>
        <v>*</v>
      </c>
      <c r="O428" s="290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0" t="str">
        <f>IF(FN_MC!K451="","*",FN_MC!K451)</f>
        <v>*</v>
      </c>
      <c r="O429" s="290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0" t="str">
        <f>IF(FN_MC!K452="","*",FN_MC!K452)</f>
        <v>*</v>
      </c>
      <c r="O430" s="290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0" t="str">
        <f>IF(FN_MC!K453="","*",FN_MC!K453)</f>
        <v>*</v>
      </c>
      <c r="O431" s="290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0" t="str">
        <f>IF(FN_MC!K454="","*",FN_MC!K454)</f>
        <v>*</v>
      </c>
      <c r="O432" s="290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0" t="str">
        <f>IF(FN_MC!K455="","*",FN_MC!K455)</f>
        <v>*</v>
      </c>
      <c r="O433" s="290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0" t="str">
        <f>IF(FN_MC!K456="","*",FN_MC!K456)</f>
        <v>*</v>
      </c>
      <c r="O434" s="290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0" t="str">
        <f>IF(FN_MC!K457="","*",FN_MC!K457)</f>
        <v>*</v>
      </c>
      <c r="O435" s="290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0" t="str">
        <f>IF(FN_MC!K458="","*",FN_MC!K458)</f>
        <v>*</v>
      </c>
      <c r="O436" s="290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0" t="str">
        <f>IF(FN_MC!K459="","*",FN_MC!K459)</f>
        <v>*</v>
      </c>
      <c r="O437" s="290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0" t="str">
        <f>IF(FN_MC!K460="","*",FN_MC!K460)</f>
        <v>*</v>
      </c>
      <c r="O438" s="290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0" t="str">
        <f>IF(FN_MC!K461="","*",FN_MC!K461)</f>
        <v>*</v>
      </c>
      <c r="O439" s="290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0" t="str">
        <f>IF(FN_MC!K462="","*",FN_MC!K462)</f>
        <v>*</v>
      </c>
      <c r="O440" s="290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0" t="str">
        <f>IF(FN_MC!K463="","*",FN_MC!K463)</f>
        <v>*</v>
      </c>
      <c r="O441" s="290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0" t="str">
        <f>IF(FN_MC!K464="","*",FN_MC!K464)</f>
        <v>*</v>
      </c>
      <c r="O442" s="290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0" t="str">
        <f>IF(FN_MC!K465="","*",FN_MC!K465)</f>
        <v>*</v>
      </c>
      <c r="O443" s="290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0" t="str">
        <f>IF(FN_MC!K466="","*",FN_MC!K466)</f>
        <v>*</v>
      </c>
      <c r="O444" s="290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0" t="str">
        <f>IF(FN_MC!K467="","*",FN_MC!K467)</f>
        <v>*</v>
      </c>
      <c r="O445" s="290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0" t="str">
        <f>IF(FN_MC!K468="","*",FN_MC!K468)</f>
        <v>*</v>
      </c>
      <c r="O446" s="290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0" t="str">
        <f>IF(FN_MC!K469="","*",FN_MC!K469)</f>
        <v>*</v>
      </c>
      <c r="O447" s="290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0" t="str">
        <f>IF(FN_MC!K470="","*",FN_MC!K470)</f>
        <v>*</v>
      </c>
      <c r="O448" s="290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0" t="str">
        <f>IF(FN_MC!K471="","*",FN_MC!K471)</f>
        <v>*</v>
      </c>
      <c r="O449" s="290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0" t="str">
        <f>IF(FN_MC!K472="","*",FN_MC!K472)</f>
        <v>*</v>
      </c>
      <c r="O450" s="290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0" t="str">
        <f>IF(FN_MC!K473="","*",FN_MC!K473)</f>
        <v>*</v>
      </c>
      <c r="O451" s="290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0" t="str">
        <f>IF(FN_MC!K474="","*",FN_MC!K474)</f>
        <v>*</v>
      </c>
      <c r="O452" s="290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0" t="str">
        <f>IF(FN_MC!K475="","*",FN_MC!K475)</f>
        <v>*</v>
      </c>
      <c r="O453" s="290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0" t="str">
        <f>IF(FN_MC!K476="","*",FN_MC!K476)</f>
        <v>*</v>
      </c>
      <c r="O454" s="290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0" t="str">
        <f>IF(FN_MC!K477="","*",FN_MC!K477)</f>
        <v>*</v>
      </c>
      <c r="O455" s="290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0" t="str">
        <f>IF(FN_MC!K478="","*",FN_MC!K478)</f>
        <v>*</v>
      </c>
      <c r="O456" s="290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0" t="str">
        <f>IF(FN_MC!K479="","*",FN_MC!K479)</f>
        <v>*</v>
      </c>
      <c r="O457" s="290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0" t="str">
        <f>IF(FN_MC!K480="","*",FN_MC!K480)</f>
        <v>*</v>
      </c>
      <c r="O458" s="290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0" t="str">
        <f>IF(FN_MC!K481="","*",FN_MC!K481)</f>
        <v>*</v>
      </c>
      <c r="O459" s="290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0" t="str">
        <f>IF(FN_MC!K482="","*",FN_MC!K482)</f>
        <v>*</v>
      </c>
      <c r="O460" s="290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0" t="str">
        <f>IF(FN_MC!K483="","*",FN_MC!K483)</f>
        <v>*</v>
      </c>
      <c r="O461" s="290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0" t="str">
        <f>IF(FN_MC!K484="","*",FN_MC!K484)</f>
        <v>*</v>
      </c>
      <c r="O462" s="290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0" t="str">
        <f>IF(FN_MC!K485="","*",FN_MC!K485)</f>
        <v>*</v>
      </c>
      <c r="O463" s="290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0" t="str">
        <f>IF(FN_MC!K486="","*",FN_MC!K486)</f>
        <v>*</v>
      </c>
      <c r="O464" s="290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0" t="str">
        <f>IF(FN_MC!K487="","*",FN_MC!K487)</f>
        <v>*</v>
      </c>
      <c r="O465" s="290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0" t="str">
        <f>IF(FN_MC!K488="","*",FN_MC!K488)</f>
        <v>*</v>
      </c>
      <c r="O466" s="290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0" t="str">
        <f>IF(FN_MC!K489="","*",FN_MC!K489)</f>
        <v>*</v>
      </c>
      <c r="O467" s="290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0" t="str">
        <f>IF(FN_MC!K490="","*",FN_MC!K490)</f>
        <v>*</v>
      </c>
      <c r="O468" s="290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0" t="str">
        <f>IF(FN_MC!K491="","*",FN_MC!K491)</f>
        <v>*</v>
      </c>
      <c r="O469" s="290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0" t="str">
        <f>IF(FN_MC!K523="","*",FN_MC!K523)</f>
        <v>*</v>
      </c>
      <c r="O470" s="290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0" t="str">
        <f>IF(FN_MC!K524="","*",FN_MC!K524)</f>
        <v>*</v>
      </c>
      <c r="O471" s="290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0" t="str">
        <f>IF(FN_MC!K525="","*",FN_MC!K525)</f>
        <v>*</v>
      </c>
      <c r="O475" s="290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0" t="str">
        <f>IF(FN_MC!K526="","*",FN_MC!K526)</f>
        <v>*</v>
      </c>
      <c r="O476" s="290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0" t="str">
        <f>IF(FN_MC!K527="","*",FN_MC!K527)</f>
        <v>*</v>
      </c>
      <c r="O477" s="290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0" t="str">
        <f>IF(FN_MC!K528="","*",FN_MC!K528)</f>
        <v>*</v>
      </c>
      <c r="O478" s="290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0" t="str">
        <f>IF(FN_MC!K529="","*",FN_MC!K529)</f>
        <v>*</v>
      </c>
      <c r="O479" s="290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0" t="str">
        <f>IF(FN_MC!K530="","*",FN_MC!K530)</f>
        <v>*</v>
      </c>
      <c r="O480" s="290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0" t="str">
        <f>IF(FN_MC!K531="","*",FN_MC!K531)</f>
        <v>*</v>
      </c>
      <c r="O481" s="290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0" t="str">
        <f>IF(FN_MC!K532="","*",FN_MC!K532)</f>
        <v>*</v>
      </c>
      <c r="O482" s="290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0" t="str">
        <f>IF(FN_MC!K533="","*",FN_MC!K533)</f>
        <v>*</v>
      </c>
      <c r="O483" s="290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0" t="str">
        <f>IF(FN_MC!K534="","*",FN_MC!K534)</f>
        <v>*</v>
      </c>
      <c r="O484" s="290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0" t="str">
        <f>IF(FN_MC!K535="","*",FN_MC!K535)</f>
        <v>*</v>
      </c>
      <c r="O485" s="290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0" t="str">
        <f>IF(FN_MC!K536="","*",FN_MC!K536)</f>
        <v>*</v>
      </c>
      <c r="O486" s="290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0" t="str">
        <f>IF(FN_MC!K537="","*",FN_MC!K537)</f>
        <v>*</v>
      </c>
      <c r="O487" s="290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0" t="str">
        <f>IF(FN_MC!K538="","*",FN_MC!K538)</f>
        <v>*</v>
      </c>
      <c r="O488" s="290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0" t="str">
        <f>IF(FN_MC!K539="","*",FN_MC!K539)</f>
        <v>*</v>
      </c>
      <c r="O489" s="290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0" t="str">
        <f>IF(FN_MC!K540="","*",FN_MC!K540)</f>
        <v>*</v>
      </c>
      <c r="O490" s="290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0" t="str">
        <f>IF(FN_MC!K541="","*",FN_MC!K541)</f>
        <v>*</v>
      </c>
      <c r="O491" s="290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0" t="str">
        <f>IF(FN_MC!K542="","*",FN_MC!K542)</f>
        <v>*</v>
      </c>
      <c r="O492" s="290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0" t="str">
        <f>IF(FN_MC!K543="","*",FN_MC!K543)</f>
        <v>*</v>
      </c>
      <c r="O493" s="290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0" t="str">
        <f>IF(FN_MC!K544="","*",FN_MC!K544)</f>
        <v>*</v>
      </c>
      <c r="O494" s="290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0" t="str">
        <f>IF(FN_MC!K545="","*",FN_MC!K545)</f>
        <v>*</v>
      </c>
      <c r="O495" s="290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0" t="str">
        <f>IF(FN_MC!K546="","*",FN_MC!K546)</f>
        <v>*</v>
      </c>
      <c r="O496" s="290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0" t="str">
        <f>IF(FN_MC!K547="","*",FN_MC!K547)</f>
        <v>*</v>
      </c>
      <c r="O497" s="290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0" t="str">
        <f>IF(FN_MC!K585="","*",FN_MC!K585)</f>
        <v>*</v>
      </c>
      <c r="O498" s="290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0" t="str">
        <f>IF(FN_MC!K586="","*",FN_MC!K586)</f>
        <v>*</v>
      </c>
      <c r="O499" s="290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0" t="str">
        <f>IF(FN_MC!K587="","*",FN_MC!K587)</f>
        <v>*</v>
      </c>
      <c r="O500" s="290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0" t="str">
        <f>IF(FN_MC!K588="","*",FN_MC!K588)</f>
        <v>*</v>
      </c>
      <c r="O501" s="290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0" t="str">
        <f>IF(FN_MC!K589="","*",FN_MC!K589)</f>
        <v>*</v>
      </c>
      <c r="O502" s="290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0" t="str">
        <f>IF(FN_MC!K590="","*",FN_MC!K590)</f>
        <v>*</v>
      </c>
      <c r="O503" s="290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0" t="str">
        <f>IF(FN_MC!K591="","*",FN_MC!K591)</f>
        <v>*</v>
      </c>
      <c r="O504" s="290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0" t="str">
        <f>IF(FN_MC!K592="","*",FN_MC!K592)</f>
        <v>*</v>
      </c>
      <c r="O505" s="290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0" t="str">
        <f>IF(FN_MC!K593="","*",FN_MC!K593)</f>
        <v>*</v>
      </c>
      <c r="O506" s="290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0" t="str">
        <f>IF(FN_MC!K594="","*",FN_MC!K594)</f>
        <v>*</v>
      </c>
      <c r="O507" s="290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0" t="str">
        <f>IF(FN_MC!K595="","*",FN_MC!K595)</f>
        <v>*</v>
      </c>
      <c r="O508" s="290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0" t="str">
        <f>IF(FN_MC!K596="","*",FN_MC!K596)</f>
        <v>*</v>
      </c>
      <c r="O509" s="290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0" t="str">
        <f>IF(FN_MC!K597="","*",FN_MC!K597)</f>
        <v>*</v>
      </c>
      <c r="O510" s="290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0" t="str">
        <f>IF(FN_MC!K598="","*",FN_MC!K598)</f>
        <v>*</v>
      </c>
      <c r="O511" s="290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0" t="str">
        <f>IF(FN_MC!K599="","*",FN_MC!K599)</f>
        <v>*</v>
      </c>
      <c r="O512" s="290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0" t="str">
        <f>IF(FN_MC!K600="","*",FN_MC!K600)</f>
        <v>*</v>
      </c>
      <c r="O513" s="290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0" t="str">
        <f>IF(FN_MC!K601="","*",FN_MC!K601)</f>
        <v>*</v>
      </c>
      <c r="O514" s="290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0" t="str">
        <f>IF(FN_MC!K602="","*",FN_MC!K602)</f>
        <v>*</v>
      </c>
      <c r="O515" s="290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0" t="str">
        <f>IF(FN_MC!K603="","*",FN_MC!K603)</f>
        <v>*</v>
      </c>
      <c r="O516" s="290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0" t="str">
        <f>IF(FN_MC!K604="","*",FN_MC!K604)</f>
        <v>*</v>
      </c>
      <c r="O517" s="290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0" t="str">
        <f>IF(FN_MC!K605="","*",FN_MC!K605)</f>
        <v>*</v>
      </c>
      <c r="O518" s="290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0" t="str">
        <f>IF(FN_MC!K606="","*",FN_MC!K606)</f>
        <v>*</v>
      </c>
      <c r="O519" s="290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0" t="str">
        <f>IF(FN_MC!K607="","*",FN_MC!K607)</f>
        <v>*</v>
      </c>
      <c r="O520" s="290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0" t="str">
        <f>IF(FN_MC!K608="","*",FN_MC!K608)</f>
        <v>*</v>
      </c>
      <c r="O521" s="290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0" t="str">
        <f>IF(FN_MC!K609="","*",FN_MC!K609)</f>
        <v>*</v>
      </c>
      <c r="O522" s="290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0" t="str">
        <f>IF(FN_MC!K610="","*",FN_MC!K610)</f>
        <v>*</v>
      </c>
      <c r="O523" s="290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0" t="str">
        <f>IF(FN_MC!K611="","*",FN_MC!K611)</f>
        <v>*</v>
      </c>
      <c r="O524" s="290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0" t="str">
        <f>IF(FN_MC!K612="","*",FN_MC!K612)</f>
        <v>*</v>
      </c>
      <c r="O525" s="290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0" t="str">
        <f>IF(FN_MC!K613="","*",FN_MC!K613)</f>
        <v>*</v>
      </c>
      <c r="O526" s="290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0" t="str">
        <f>IF(FN_MC!K614="","*",FN_MC!K614)</f>
        <v>*</v>
      </c>
      <c r="O527" s="290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0" t="str">
        <f>IF(FN_MC!K615="","*",FN_MC!K615)</f>
        <v>*</v>
      </c>
      <c r="O528" s="290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0" t="str">
        <f>IF(FN_MC!K616="","*",FN_MC!K616)</f>
        <v>*</v>
      </c>
      <c r="O529" s="290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0" t="str">
        <f>IF(FN_MC!K617="","*",FN_MC!K617)</f>
        <v>*</v>
      </c>
      <c r="O530" s="290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0" t="str">
        <f>IF(FN_MC!K618="","*",FN_MC!K618)</f>
        <v>*</v>
      </c>
      <c r="O531" s="290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0" t="str">
        <f>IF(FN_MC!K619="","*",FN_MC!K619)</f>
        <v>*</v>
      </c>
      <c r="O532" s="290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0" t="str">
        <f>IF(FN_MC!K620="","*",FN_MC!K620)</f>
        <v>*</v>
      </c>
      <c r="O533" s="290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0" t="str">
        <f>IF(FN_MC!K621="","*",FN_MC!K621)</f>
        <v>*</v>
      </c>
      <c r="O534" s="290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0" t="str">
        <f>IF(FN_MC!K622="","*",FN_MC!K622)</f>
        <v>*</v>
      </c>
      <c r="O535" s="290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0" t="str">
        <f>IF(FN_MC!K623="","*",FN_MC!K623)</f>
        <v>*</v>
      </c>
      <c r="O536" s="290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0" t="str">
        <f>IF(FN_MC!K624="","*",FN_MC!K624)</f>
        <v>*</v>
      </c>
      <c r="O537" s="290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0" t="str">
        <f>IF(FN_MC!K625="","*",FN_MC!K625)</f>
        <v>*</v>
      </c>
      <c r="O538" s="290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0" t="str">
        <f>IF(FN_MC!K626="","*",FN_MC!K626)</f>
        <v>*</v>
      </c>
      <c r="O539" s="290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0" t="str">
        <f>IF(FN_MC!K627="","*",FN_MC!K627)</f>
        <v>*</v>
      </c>
      <c r="O540" s="290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0" t="str">
        <f>IF(FN_MC!K628="","*",FN_MC!K628)</f>
        <v>*</v>
      </c>
      <c r="O541" s="290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0" t="str">
        <f>IF(FN_MC!K629="","*",FN_MC!K629)</f>
        <v>*</v>
      </c>
      <c r="O542" s="290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0" t="str">
        <f>IF(FN_MC!K630="","*",FN_MC!K630)</f>
        <v>*</v>
      </c>
      <c r="O543" s="290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0" t="str">
        <f>IF(FN_MC!K631="","*",FN_MC!K631)</f>
        <v>*</v>
      </c>
      <c r="O544" s="290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0" t="str">
        <f>IF(FN_MC!K632="","*",FN_MC!K632)</f>
        <v>*</v>
      </c>
      <c r="O545" s="290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0" t="str">
        <f>IF(FN_MC!K633="","*",FN_MC!K633)</f>
        <v>*</v>
      </c>
      <c r="O546" s="290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0" t="str">
        <f>IF(FN_MC!K634="","*",FN_MC!K634)</f>
        <v>*</v>
      </c>
      <c r="O547" s="290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0" t="str">
        <f>IF(FN_MC!K635="","*",FN_MC!K635)</f>
        <v>*</v>
      </c>
      <c r="O548" s="290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0" t="str">
        <f>IF(FN_MC!K636="","*",FN_MC!K636)</f>
        <v>*</v>
      </c>
      <c r="O549" s="290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0" t="str">
        <f>IF(FN_MC!K637="","*",FN_MC!K637)</f>
        <v>*</v>
      </c>
      <c r="O550" s="290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0" t="str">
        <f>IF(FN_MC!K638="","*",FN_MC!K638)</f>
        <v>*</v>
      </c>
      <c r="O551" s="290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0" t="str">
        <f>IF(FN_MC!K639="","*",FN_MC!K639)</f>
        <v>*</v>
      </c>
      <c r="O552" s="290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0" t="str">
        <f>IF(FN_MC!K640="","*",FN_MC!K640)</f>
        <v>*</v>
      </c>
      <c r="O553" s="290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0" t="str">
        <f>IF(FN_MC!K641="","*",FN_MC!K641)</f>
        <v>*</v>
      </c>
      <c r="O554" s="290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0" t="str">
        <f>IF(FN_MC!K642="","*",FN_MC!K642)</f>
        <v>*</v>
      </c>
      <c r="O555" s="290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0" t="str">
        <f>IF(FN_MC!K643="","*",FN_MC!K643)</f>
        <v>*</v>
      </c>
      <c r="O556" s="290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0" t="str">
        <f>IF(FN_MC!K644="","*",FN_MC!K644)</f>
        <v>*</v>
      </c>
      <c r="O557" s="290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0" t="str">
        <f>IF(FN_MC!K645="","*",FN_MC!K645)</f>
        <v>*</v>
      </c>
      <c r="O558" s="290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0" t="str">
        <f>IF(FN_MC!K646="","*",FN_MC!K646)</f>
        <v>*</v>
      </c>
      <c r="O559" s="290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0" t="str">
        <f>IF(FN_MC!K647="","*",FN_MC!K647)</f>
        <v>*</v>
      </c>
      <c r="O560" s="290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0" t="str">
        <f>IF(FN_MC!K648="","*",FN_MC!K648)</f>
        <v>*</v>
      </c>
      <c r="O561" s="290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0" t="str">
        <f>IF(FN_MC!K649="","*",FN_MC!K649)</f>
        <v>*</v>
      </c>
      <c r="O562" s="290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0" t="str">
        <f>IF(FN_MC!K650="","*",FN_MC!K650)</f>
        <v>*</v>
      </c>
      <c r="O563" s="290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0" t="str">
        <f>IF(FN_MC!K651="","*",FN_MC!K651)</f>
        <v>*</v>
      </c>
      <c r="O564" s="290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0" t="str">
        <f>IF(FN_MC!K652="","*",FN_MC!K652)</f>
        <v>*</v>
      </c>
      <c r="O565" s="290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0" t="str">
        <f>IF(FN_MC!K653="","*",FN_MC!K653)</f>
        <v>*</v>
      </c>
      <c r="O566" s="290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0" t="str">
        <f>IF(FN_MC!K654="","*",FN_MC!K654)</f>
        <v>*</v>
      </c>
      <c r="O567" s="290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0" t="str">
        <f>IF(FN_MC!K655="","*",FN_MC!K655)</f>
        <v>*</v>
      </c>
      <c r="O568" s="290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0" t="str">
        <f>IF(FN_MC!K656="","*",FN_MC!K656)</f>
        <v>*</v>
      </c>
      <c r="O569" s="290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0" t="str">
        <f>IF(FN_MC!K657="","*",FN_MC!K657)</f>
        <v>*</v>
      </c>
      <c r="O570" s="290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0" t="str">
        <f>IF(FN_MC!K658="","*",FN_MC!K658)</f>
        <v>*</v>
      </c>
      <c r="O571" s="290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0" t="str">
        <f>IF(FN_MC!K659="","*",FN_MC!K659)</f>
        <v>*</v>
      </c>
      <c r="O572" s="290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0" t="str">
        <f>IF(FN_MC!K660="","*",FN_MC!K660)</f>
        <v>*</v>
      </c>
      <c r="O573" s="290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0" t="str">
        <f>IF(FN_MC!K661="","*",FN_MC!K661)</f>
        <v>*</v>
      </c>
      <c r="O574" s="290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0" t="str">
        <f>IF(FN_MC!K662="","*",FN_MC!K662)</f>
        <v>*</v>
      </c>
      <c r="O575" s="290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0" t="str">
        <f>IF(FN_MC!K663="","*",FN_MC!K663)</f>
        <v>*</v>
      </c>
      <c r="O576" s="290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0" t="str">
        <f>IF(FN_MC!K664="","*",FN_MC!K664)</f>
        <v>*</v>
      </c>
      <c r="O577" s="290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0" t="str">
        <f>IF(FN_MC!K665="","*",FN_MC!K665)</f>
        <v>*</v>
      </c>
      <c r="O578" s="290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0" t="str">
        <f>IF(FN_MC!K666="","*",FN_MC!K666)</f>
        <v>*</v>
      </c>
      <c r="O579" s="290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0" t="str">
        <f>IF(FN_MC!K667="","*",FN_MC!K667)</f>
        <v>*</v>
      </c>
      <c r="O580" s="290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0" t="str">
        <f>IF(FN_MC!K668="","*",FN_MC!K668)</f>
        <v>*</v>
      </c>
      <c r="O581" s="290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0" t="str">
        <f>IF(FN_MC!K669="","*",FN_MC!K669)</f>
        <v>*</v>
      </c>
      <c r="O582" s="290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0" t="str">
        <f>IF(FN_MC!K670="","*",FN_MC!K670)</f>
        <v>*</v>
      </c>
      <c r="O583" s="290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0" t="str">
        <f>IF(FN_MC!K671="","*",FN_MC!K671)</f>
        <v>*</v>
      </c>
      <c r="O584" s="290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0" t="str">
        <f>IF(FN_MC!K672="","*",FN_MC!K672)</f>
        <v>*</v>
      </c>
      <c r="O585" s="290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0" t="str">
        <f>IF(FN_MC!K673="","*",FN_MC!K673)</f>
        <v>*</v>
      </c>
      <c r="O586" s="290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0" t="str">
        <f>IF(FN_MC!K674="","*",FN_MC!K674)</f>
        <v>*</v>
      </c>
      <c r="O587" s="290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0" t="str">
        <f>IF(FN_MC!K675="","*",FN_MC!K675)</f>
        <v>*</v>
      </c>
      <c r="O588" s="290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0" t="str">
        <f>IF(FN_MC!K676="","*",FN_MC!K676)</f>
        <v>*</v>
      </c>
      <c r="O589" s="290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0" t="str">
        <f>IF(FN_MC!K677="","*",FN_MC!K677)</f>
        <v>*</v>
      </c>
      <c r="O590" s="290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0" t="str">
        <f>IF(FN_MC!K678="","*",FN_MC!K678)</f>
        <v>*</v>
      </c>
      <c r="O591" s="290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0" t="str">
        <f>IF(FN_MC!K679="","*",FN_MC!K679)</f>
        <v>*</v>
      </c>
      <c r="O592" s="290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0" t="str">
        <f>IF(FN_MC!K680="","*",FN_MC!K680)</f>
        <v>*</v>
      </c>
      <c r="O593" s="290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0" t="str">
        <f>IF(FN_MC!K681="","*",FN_MC!K681)</f>
        <v>*</v>
      </c>
      <c r="O594" s="290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0" t="str">
        <f>IF(FN_MC!K682="","*",FN_MC!K682)</f>
        <v>*</v>
      </c>
      <c r="O595" s="290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0" t="str">
        <f>IF(FN_MC!K683="","*",FN_MC!K683)</f>
        <v>*</v>
      </c>
      <c r="O596" s="290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0" t="str">
        <f>IF(FN_MC!K684="","*",FN_MC!K684)</f>
        <v>*</v>
      </c>
      <c r="O597" s="290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0" t="str">
        <f>IF(FN_MC!K685="","*",FN_MC!K685)</f>
        <v>*</v>
      </c>
      <c r="O598" s="290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0" t="str">
        <f>IF(FN_MC!K686="","*",FN_MC!K686)</f>
        <v>*</v>
      </c>
      <c r="O599" s="290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0" t="str">
        <f>IF(FN_MC!K687="","*",FN_MC!K687)</f>
        <v>*</v>
      </c>
      <c r="O600" s="290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0" t="str">
        <f>IF(FN_MC!K688="","*",FN_MC!K688)</f>
        <v>*</v>
      </c>
      <c r="O601" s="290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0" t="str">
        <f>IF(FN_MC!K689="","*",FN_MC!K689)</f>
        <v>*</v>
      </c>
      <c r="O602" s="290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0" t="str">
        <f>IF(FN_MC!K690="","*",FN_MC!K690)</f>
        <v>*</v>
      </c>
      <c r="O603" s="290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0" t="str">
        <f>IF(FN_MC!K691="","*",FN_MC!K691)</f>
        <v>*</v>
      </c>
      <c r="O604" s="290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0" t="str">
        <f>IF(FN_MC!K692="","*",FN_MC!K692)</f>
        <v>*</v>
      </c>
      <c r="O605" s="290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0" t="str">
        <f>IF(FN_MC!K693="","*",FN_MC!K693)</f>
        <v>*</v>
      </c>
      <c r="O606" s="290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0" t="str">
        <f>IF(FN_MC!K694="","*",FN_MC!K694)</f>
        <v>*</v>
      </c>
      <c r="O607" s="290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0" t="str">
        <f>IF(FN_MC!K695="","*",FN_MC!K695)</f>
        <v>*</v>
      </c>
      <c r="O608" s="290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0" t="str">
        <f>IF(FN_MC!K696="","*",FN_MC!K696)</f>
        <v>*</v>
      </c>
      <c r="O609" s="290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0" t="str">
        <f>IF(FN_MC!K697="","*",FN_MC!K697)</f>
        <v>*</v>
      </c>
      <c r="O610" s="290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0" t="str">
        <f>IF(FN_MC!K698="","*",FN_MC!K698)</f>
        <v>*</v>
      </c>
      <c r="O611" s="290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0" t="str">
        <f>IF(FN_MC!K699="","*",FN_MC!K699)</f>
        <v>*</v>
      </c>
      <c r="O612" s="290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0" t="str">
        <f>IF(FN_MC!K700="","*",FN_MC!K700)</f>
        <v>*</v>
      </c>
      <c r="O613" s="290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0" t="str">
        <f>IF(FN_MC!K701="","*",FN_MC!K701)</f>
        <v>*</v>
      </c>
      <c r="O614" s="290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0" t="str">
        <f>IF(FN_MC!K702="","*",FN_MC!K702)</f>
        <v>*</v>
      </c>
      <c r="O615" s="290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0" t="str">
        <f>IF(FN_MC!K703="","*",FN_MC!K703)</f>
        <v>*</v>
      </c>
      <c r="O616" s="290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1" t="str">
        <f>IF(FN_MC!K638="","*",FN_MC!K638)</f>
        <v>*</v>
      </c>
      <c r="O617" s="291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0" t="str">
        <f>IF(FN_MC!K639="","*",FN_MC!K639)</f>
        <v>*</v>
      </c>
      <c r="O618" s="290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1" t="str">
        <f>IF(FN_MC!K640="","*",FN_MC!K640)</f>
        <v>*</v>
      </c>
      <c r="O619" s="291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1" t="str">
        <f>IF(FN_MC!K641="","*",FN_MC!K641)</f>
        <v>*</v>
      </c>
      <c r="O620" s="291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0" t="str">
        <f>IF(FN_MC!K642="","*",FN_MC!K642)</f>
        <v>*</v>
      </c>
      <c r="O621" s="290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1" t="str">
        <f>IF(FN_MC!K643="","*",FN_MC!K643)</f>
        <v>*</v>
      </c>
      <c r="O622" s="291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1" t="str">
        <f>IF(FN_MC!K644="","*",FN_MC!K644)</f>
        <v>*</v>
      </c>
      <c r="O623" s="291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0" t="str">
        <f>IF(FN_MC!K645="","*",FN_MC!K645)</f>
        <v>*</v>
      </c>
      <c r="O624" s="290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1" t="str">
        <f>IF(FN_MC!K646="","*",FN_MC!K646)</f>
        <v>*</v>
      </c>
      <c r="O625" s="291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1" t="str">
        <f>IF(FN_MC!K647="","*",FN_MC!K647)</f>
        <v>*</v>
      </c>
      <c r="O626" s="291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0" t="str">
        <f>IF(FN_MC!K648="","*",FN_MC!K648)</f>
        <v>*</v>
      </c>
      <c r="O627" s="290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1" t="str">
        <f>IF(FN_MC!K649="","*",FN_MC!K649)</f>
        <v>*</v>
      </c>
      <c r="O628" s="291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1" t="str">
        <f>IF(FN_MC!K650="","*",FN_MC!K650)</f>
        <v>*</v>
      </c>
      <c r="O629" s="291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0" t="str">
        <f>IF(FN_MC!K651="","*",FN_MC!K651)</f>
        <v>*</v>
      </c>
      <c r="O630" s="290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1" t="str">
        <f>IF(FN_MC!K652="","*",FN_MC!K652)</f>
        <v>*</v>
      </c>
      <c r="O631" s="291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1" t="str">
        <f>IF(FN_MC!K653="","*",FN_MC!K653)</f>
        <v>*</v>
      </c>
      <c r="O632" s="291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0" t="str">
        <f>IF(FN_MC!K654="","*",FN_MC!K654)</f>
        <v>*</v>
      </c>
      <c r="O633" s="290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1" t="str">
        <f>IF(FN_MC!K655="","*",FN_MC!K655)</f>
        <v>*</v>
      </c>
      <c r="O634" s="291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1" t="str">
        <f>IF(FN_MC!K656="","*",FN_MC!K656)</f>
        <v>*</v>
      </c>
      <c r="O635" s="291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0" t="str">
        <f>IF(FN_MC!K657="","*",FN_MC!K657)</f>
        <v>*</v>
      </c>
      <c r="O636" s="290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1" t="str">
        <f>IF(FN_MC!K658="","*",FN_MC!K658)</f>
        <v>*</v>
      </c>
      <c r="O637" s="291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1" t="str">
        <f>IF(FN_MC!K659="","*",FN_MC!K659)</f>
        <v>*</v>
      </c>
      <c r="O638" s="291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0" t="str">
        <f>IF(FN_MC!K660="","*",FN_MC!K660)</f>
        <v>*</v>
      </c>
      <c r="O639" s="290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1" t="str">
        <f>IF(FN_MC!K661="","*",FN_MC!K661)</f>
        <v>*</v>
      </c>
      <c r="O640" s="291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1" t="str">
        <f>IF(FN_MC!K662="","*",FN_MC!K662)</f>
        <v>*</v>
      </c>
      <c r="O641" s="291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0" t="str">
        <f>IF(FN_MC!K663="","*",FN_MC!K663)</f>
        <v>*</v>
      </c>
      <c r="O642" s="290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1" t="str">
        <f>IF(FN_MC!K664="","*",FN_MC!K664)</f>
        <v>*</v>
      </c>
      <c r="O643" s="291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1" t="str">
        <f>IF(FN_MC!K665="","*",FN_MC!K665)</f>
        <v>*</v>
      </c>
      <c r="O644" s="291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0" t="str">
        <f>IF(FN_MC!K666="","*",FN_MC!K666)</f>
        <v>*</v>
      </c>
      <c r="O645" s="290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1" t="str">
        <f>IF(FN_MC!K667="","*",FN_MC!K667)</f>
        <v>*</v>
      </c>
      <c r="O646" s="291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1" t="str">
        <f>IF(FN_MC!K668="","*",FN_MC!K668)</f>
        <v>*</v>
      </c>
      <c r="O647" s="291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0" t="str">
        <f>IF(FN_MC!K669="","*",FN_MC!K669)</f>
        <v>*</v>
      </c>
      <c r="O648" s="290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1" t="str">
        <f>IF(FN_MC!K670="","*",FN_MC!K670)</f>
        <v>*</v>
      </c>
      <c r="O649" s="291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1" t="str">
        <f>IF(FN_MC!K671="","*",FN_MC!K671)</f>
        <v>*</v>
      </c>
      <c r="O650" s="291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0" t="str">
        <f>IF(FN_MC!K672="","*",FN_MC!K672)</f>
        <v>*</v>
      </c>
      <c r="O651" s="290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1" t="str">
        <f>IF(FN_MC!K673="","*",FN_MC!K673)</f>
        <v>*</v>
      </c>
      <c r="O652" s="291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1" t="str">
        <f>IF(FN_MC!K674="","*",FN_MC!K674)</f>
        <v>*</v>
      </c>
      <c r="O653" s="291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0" t="str">
        <f>IF(FN_MC!K675="","*",FN_MC!K675)</f>
        <v>*</v>
      </c>
      <c r="O654" s="290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1" t="str">
        <f>IF(FN_MC!K676="","*",FN_MC!K676)</f>
        <v>*</v>
      </c>
      <c r="O655" s="291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1" t="str">
        <f>IF(FN_MC!K677="","*",FN_MC!K677)</f>
        <v>*</v>
      </c>
      <c r="O656" s="291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0" t="str">
        <f>IF(FN_MC!K678="","*",FN_MC!K678)</f>
        <v>*</v>
      </c>
      <c r="O657" s="290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1" t="str">
        <f>IF(FN_MC!K679="","*",FN_MC!K679)</f>
        <v>*</v>
      </c>
      <c r="O658" s="291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1" t="str">
        <f>IF(FN_MC!K680="","*",FN_MC!K680)</f>
        <v>*</v>
      </c>
      <c r="O659" s="291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0" t="str">
        <f>IF(FN_MC!K681="","*",FN_MC!K681)</f>
        <v>*</v>
      </c>
      <c r="O660" s="290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1" t="str">
        <f>IF(FN_MC!K682="","*",FN_MC!K682)</f>
        <v>*</v>
      </c>
      <c r="O661" s="291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1" t="str">
        <f>IF(FN_MC!K683="","*",FN_MC!K683)</f>
        <v>*</v>
      </c>
      <c r="O662" s="291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0" t="str">
        <f>IF(FN_MC!K684="","*",FN_MC!K684)</f>
        <v>*</v>
      </c>
      <c r="O663" s="290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1" t="str">
        <f>IF(FN_MC!K685="","*",FN_MC!K685)</f>
        <v>*</v>
      </c>
      <c r="O664" s="291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1" t="str">
        <f>IF(FN_MC!K686="","*",FN_MC!K686)</f>
        <v>*</v>
      </c>
      <c r="O665" s="291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0" t="str">
        <f>IF(FN_MC!K687="","*",FN_MC!K687)</f>
        <v>*</v>
      </c>
      <c r="O666" s="290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1" t="str">
        <f>IF(FN_MC!K688="","*",FN_MC!K688)</f>
        <v>*</v>
      </c>
      <c r="O667" s="291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1" t="str">
        <f>IF(FN_MC!K689="","*",FN_MC!K689)</f>
        <v>*</v>
      </c>
      <c r="O668" s="291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0" t="str">
        <f>IF(FN_MC!K690="","*",FN_MC!K690)</f>
        <v>*</v>
      </c>
      <c r="O669" s="290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1" t="str">
        <f>IF(FN_MC!K691="","*",FN_MC!K691)</f>
        <v>*</v>
      </c>
      <c r="O670" s="291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1" t="str">
        <f>IF(FN_MC!K692="","*",FN_MC!K692)</f>
        <v>*</v>
      </c>
      <c r="O671" s="291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0" t="str">
        <f>IF(FN_MC!K693="","*",FN_MC!K693)</f>
        <v>*</v>
      </c>
      <c r="O672" s="290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1" t="str">
        <f>IF(FN_MC!K694="","*",FN_MC!K694)</f>
        <v>*</v>
      </c>
      <c r="O673" s="291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1" t="str">
        <f>IF(FN_MC!K695="","*",FN_MC!K695)</f>
        <v>*</v>
      </c>
      <c r="O674" s="291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0" t="str">
        <f>IF(FN_MC!K696="","*",FN_MC!K696)</f>
        <v>*</v>
      </c>
      <c r="O675" s="290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1" t="str">
        <f>IF(FN_MC!K697="","*",FN_MC!K697)</f>
        <v>*</v>
      </c>
      <c r="O676" s="291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1" t="str">
        <f>IF(FN_MC!K698="","*",FN_MC!K698)</f>
        <v>*</v>
      </c>
      <c r="O677" s="291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0" t="str">
        <f>IF(FN_MC!K699="","*",FN_MC!K699)</f>
        <v>*</v>
      </c>
      <c r="O678" s="290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1" t="str">
        <f>IF(FN_MC!K700="","*",FN_MC!K700)</f>
        <v>*</v>
      </c>
      <c r="O679" s="291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1" t="str">
        <f>IF(FN_MC!K701="","*",FN_MC!K701)</f>
        <v>*</v>
      </c>
      <c r="O680" s="291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0" t="str">
        <f>IF(FN_MC!K702="","*",FN_MC!K702)</f>
        <v>*</v>
      </c>
      <c r="O681" s="290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1" t="str">
        <f>IF(FN_MC!K703="","*",FN_MC!K703)</f>
        <v>*</v>
      </c>
      <c r="O682" s="291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1" t="str">
        <f>IF(FN_MC!K704="","*",FN_MC!K704)</f>
        <v>*</v>
      </c>
      <c r="O683" s="291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0" t="str">
        <f>IF(FN_MC!K705="","*",FN_MC!K705)</f>
        <v>*</v>
      </c>
      <c r="O684" s="290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1" t="str">
        <f>IF(FN_MC!K706="","*",FN_MC!K706)</f>
        <v>*</v>
      </c>
      <c r="O685" s="291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1" t="str">
        <f>IF(FN_MC!K707="","*",FN_MC!K707)</f>
        <v>*</v>
      </c>
      <c r="O686" s="291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0" t="str">
        <f>IF(FN_MC!K708="","*",FN_MC!K708)</f>
        <v>*</v>
      </c>
      <c r="O687" s="290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1" t="str">
        <f>IF(FN_MC!K709="","*",FN_MC!K709)</f>
        <v>*</v>
      </c>
      <c r="O688" s="291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1" t="str">
        <f>IF(FN_MC!K710="","*",FN_MC!K710)</f>
        <v>*</v>
      </c>
      <c r="O689" s="291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0" t="str">
        <f>IF(FN_MC!K711="","*",FN_MC!K711)</f>
        <v>*</v>
      </c>
      <c r="O690" s="290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1" t="str">
        <f>IF(FN_MC!K712="","*",FN_MC!K712)</f>
        <v>*</v>
      </c>
      <c r="O691" s="291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1" t="str">
        <f>IF(FN_MC!K713="","*",FN_MC!K713)</f>
        <v>*</v>
      </c>
      <c r="O692" s="291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0" t="str">
        <f>IF(FN_MC!K714="","*",FN_MC!K714)</f>
        <v>*</v>
      </c>
      <c r="O693" s="290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1" t="str">
        <f>IF(FN_MC!K715="","*",FN_MC!K715)</f>
        <v>*</v>
      </c>
      <c r="O694" s="291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1" t="str">
        <f>IF(FN_MC!K716="","*",FN_MC!K716)</f>
        <v>*</v>
      </c>
      <c r="O695" s="291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0" t="str">
        <f>IF(FN_MC!K717="","*",FN_MC!K717)</f>
        <v>*</v>
      </c>
      <c r="O696" s="290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1" t="str">
        <f>IF(FN_MC!K718="","*",FN_MC!K718)</f>
        <v>*</v>
      </c>
      <c r="O697" s="291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1" t="str">
        <f>IF(FN_MC!K719="","*",FN_MC!K719)</f>
        <v>*</v>
      </c>
      <c r="O698" s="291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0" t="str">
        <f>IF(FN_MC!K720="","*",FN_MC!K720)</f>
        <v>*</v>
      </c>
      <c r="O699" s="290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1" t="str">
        <f>IF(FN_MC!K721="","*",FN_MC!K721)</f>
        <v>*</v>
      </c>
      <c r="O700" s="291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1" t="str">
        <f>IF(FN_MC!K722="","*",FN_MC!K722)</f>
        <v>*</v>
      </c>
      <c r="O701" s="291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0" t="str">
        <f>IF(FN_MC!K723="","*",FN_MC!K723)</f>
        <v>*</v>
      </c>
      <c r="O702" s="290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1" t="str">
        <f>IF(FN_MC!K724="","*",FN_MC!K724)</f>
        <v>*</v>
      </c>
      <c r="O703" s="291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1" t="str">
        <f>IF(FN_MC!K725="","*",FN_MC!K725)</f>
        <v>*</v>
      </c>
      <c r="O704" s="291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0" t="str">
        <f>IF(FN_MC!K726="","*",FN_MC!K726)</f>
        <v>*</v>
      </c>
      <c r="O705" s="290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1" t="str">
        <f>IF(FN_MC!K727="","*",FN_MC!K727)</f>
        <v>*</v>
      </c>
      <c r="O706" s="291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1" t="str">
        <f>IF(FN_MC!K728="","*",FN_MC!K728)</f>
        <v>*</v>
      </c>
      <c r="O707" s="291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0" t="str">
        <f>IF(FN_MC!K729="","*",FN_MC!K729)</f>
        <v>*</v>
      </c>
      <c r="O708" s="290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1" t="str">
        <f>IF(FN_MC!K730="","*",FN_MC!K730)</f>
        <v>*</v>
      </c>
      <c r="O709" s="291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1" t="str">
        <f>IF(FN_MC!K731="","*",FN_MC!K731)</f>
        <v>*</v>
      </c>
      <c r="O710" s="291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0" t="str">
        <f>IF(FN_MC!K732="","*",FN_MC!K732)</f>
        <v>*</v>
      </c>
      <c r="O711" s="290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1" t="str">
        <f>IF(FN_MC!K733="","*",FN_MC!K733)</f>
        <v>*</v>
      </c>
      <c r="O712" s="291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1" t="str">
        <f>IF(FN_MC!K734="","*",FN_MC!K734)</f>
        <v>*</v>
      </c>
      <c r="O713" s="291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0" t="str">
        <f>IF(FN_MC!K735="","*",FN_MC!K735)</f>
        <v>*</v>
      </c>
      <c r="O714" s="290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1" t="str">
        <f>IF(FN_MC!K736="","*",FN_MC!K736)</f>
        <v>*</v>
      </c>
      <c r="O715" s="291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1" t="str">
        <f>IF(FN_MC!K737="","*",FN_MC!K737)</f>
        <v>*</v>
      </c>
      <c r="O716" s="291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0" t="str">
        <f>IF(FN_MC!K738="","*",FN_MC!K738)</f>
        <v>*</v>
      </c>
      <c r="O717" s="290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1" t="str">
        <f>IF(FN_MC!K739="","*",FN_MC!K739)</f>
        <v>*</v>
      </c>
      <c r="O718" s="291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1" t="str">
        <f>IF(FN_MC!K740="","*",FN_MC!K740)</f>
        <v>*</v>
      </c>
      <c r="O719" s="291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0" t="str">
        <f>IF(FN_MC!K741="","*",FN_MC!K741)</f>
        <v>*</v>
      </c>
      <c r="O720" s="290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1" t="str">
        <f>IF(FN_MC!K742="","*",FN_MC!K742)</f>
        <v>*</v>
      </c>
      <c r="O721" s="291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1" t="str">
        <f>IF(FN_MC!K743="","*",FN_MC!K743)</f>
        <v>*</v>
      </c>
      <c r="O722" s="291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0" t="str">
        <f>IF(FN_MC!K744="","*",FN_MC!K744)</f>
        <v>*</v>
      </c>
      <c r="O723" s="290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1" t="str">
        <f>IF(FN_MC!K745="","*",FN_MC!K745)</f>
        <v>*</v>
      </c>
      <c r="O724" s="291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1" t="str">
        <f>IF(FN_MC!K746="","*",FN_MC!K746)</f>
        <v>*</v>
      </c>
      <c r="O725" s="291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0" t="str">
        <f>IF(FN_MC!K747="","*",FN_MC!K747)</f>
        <v>*</v>
      </c>
      <c r="O726" s="290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1" t="str">
        <f>IF(FN_MC!K748="","*",FN_MC!K748)</f>
        <v>*</v>
      </c>
      <c r="O727" s="291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1" t="str">
        <f>IF(FN_MC!K749="","*",FN_MC!K749)</f>
        <v>*</v>
      </c>
      <c r="O728" s="291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0" t="str">
        <f>IF(FN_MC!K750="","*",FN_MC!K750)</f>
        <v>*</v>
      </c>
      <c r="O729" s="290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1" t="str">
        <f>IF(FN_MC!K751="","*",FN_MC!K751)</f>
        <v>*</v>
      </c>
      <c r="O730" s="291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1" t="str">
        <f>IF(FN_MC!K752="","*",FN_MC!K752)</f>
        <v>*</v>
      </c>
      <c r="O731" s="291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0" t="str">
        <f>IF(FN_MC!K753="","*",FN_MC!K753)</f>
        <v>*</v>
      </c>
      <c r="O732" s="290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1" t="str">
        <f>IF(FN_MC!K754="","*",FN_MC!K754)</f>
        <v>*</v>
      </c>
      <c r="O733" s="291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1" t="str">
        <f>IF(FN_MC!K755="","*",FN_MC!K755)</f>
        <v>*</v>
      </c>
      <c r="O734" s="291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0" t="str">
        <f>IF(FN_MC!K756="","*",FN_MC!K756)</f>
        <v>*</v>
      </c>
      <c r="O735" s="290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1" t="str">
        <f>IF(FN_MC!K757="","*",FN_MC!K757)</f>
        <v>*</v>
      </c>
      <c r="O736" s="291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1" t="str">
        <f>IF(FN_MC!K758="","*",FN_MC!K758)</f>
        <v>*</v>
      </c>
      <c r="O737" s="291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0" t="str">
        <f>IF(FN_MC!K759="","*",FN_MC!K759)</f>
        <v>*</v>
      </c>
      <c r="O738" s="290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1" t="str">
        <f>IF(FN_MC!K760="","*",FN_MC!K760)</f>
        <v>*</v>
      </c>
      <c r="O739" s="291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1" t="str">
        <f>IF(FN_MC!K761="","*",FN_MC!K761)</f>
        <v>*</v>
      </c>
      <c r="O740" s="291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0" t="str">
        <f>IF(FN_MC!K762="","*",FN_MC!K762)</f>
        <v>*</v>
      </c>
      <c r="O741" s="290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1" t="str">
        <f>IF(FN_MC!K763="","*",FN_MC!K763)</f>
        <v>*</v>
      </c>
      <c r="O742" s="291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1" t="str">
        <f>IF(FN_MC!K764="","*",FN_MC!K764)</f>
        <v>*</v>
      </c>
      <c r="O743" s="291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0" t="str">
        <f>IF(FN_MC!K765="","*",FN_MC!K765)</f>
        <v>*</v>
      </c>
      <c r="O744" s="290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1" t="str">
        <f>IF(FN_MC!K766="","*",FN_MC!K766)</f>
        <v>*</v>
      </c>
      <c r="O745" s="291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1" t="str">
        <f>IF(FN_MC!K767="","*",FN_MC!K767)</f>
        <v>*</v>
      </c>
      <c r="O746" s="291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0" t="str">
        <f>IF(FN_MC!K768="","*",FN_MC!K768)</f>
        <v>*</v>
      </c>
      <c r="O747" s="290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1" t="str">
        <f>IF(FN_MC!K769="","*",FN_MC!K769)</f>
        <v>*</v>
      </c>
      <c r="O748" s="291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1" t="str">
        <f>IF(FN_MC!K770="","*",FN_MC!K770)</f>
        <v>*</v>
      </c>
      <c r="O749" s="291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0" t="str">
        <f>IF(FN_MC!K771="","*",FN_MC!K771)</f>
        <v>*</v>
      </c>
      <c r="O750" s="290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1" t="str">
        <f>IF(FN_MC!K772="","*",FN_MC!K772)</f>
        <v>*</v>
      </c>
      <c r="O751" s="291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1" t="str">
        <f>IF(FN_MC!K773="","*",FN_MC!K773)</f>
        <v>*</v>
      </c>
      <c r="O752" s="291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0" t="str">
        <f>IF(FN_MC!K774="","*",FN_MC!K774)</f>
        <v>*</v>
      </c>
      <c r="O753" s="290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1" t="str">
        <f>IF(FN_MC!K775="","*",FN_MC!K775)</f>
        <v>*</v>
      </c>
      <c r="O754" s="291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1" t="str">
        <f>IF(FN_MC!K776="","*",FN_MC!K776)</f>
        <v>*</v>
      </c>
      <c r="O755" s="291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0" t="str">
        <f>IF(FN_MC!K777="","*",FN_MC!K777)</f>
        <v>*</v>
      </c>
      <c r="O756" s="290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1" t="str">
        <f>IF(FN_MC!K778="","*",FN_MC!K778)</f>
        <v>*</v>
      </c>
      <c r="O757" s="291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1" t="str">
        <f>IF(FN_MC!K779="","*",FN_MC!K779)</f>
        <v>*</v>
      </c>
      <c r="O758" s="291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0" t="str">
        <f>IF(FN_MC!K780="","*",FN_MC!K780)</f>
        <v>*</v>
      </c>
      <c r="O759" s="290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1" t="str">
        <f>IF(FN_MC!K781="","*",FN_MC!K781)</f>
        <v>*</v>
      </c>
      <c r="O760" s="291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1" t="str">
        <f>IF(FN_MC!K782="","*",FN_MC!K782)</f>
        <v>*</v>
      </c>
      <c r="O761" s="291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0" t="str">
        <f>IF(FN_MC!K783="","*",FN_MC!K783)</f>
        <v>*</v>
      </c>
      <c r="O762" s="290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1" t="str">
        <f>IF(FN_MC!K784="","*",FN_MC!K784)</f>
        <v>*</v>
      </c>
      <c r="O763" s="291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1" t="str">
        <f>IF(FN_MC!K785="","*",FN_MC!K785)</f>
        <v>*</v>
      </c>
      <c r="O764" s="291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0" t="str">
        <f>IF(FN_MC!K786="","*",FN_MC!K786)</f>
        <v>*</v>
      </c>
      <c r="O765" s="290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1" t="str">
        <f>IF(FN_MC!K787="","*",FN_MC!K787)</f>
        <v>*</v>
      </c>
      <c r="O766" s="291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1" t="str">
        <f>IF(FN_MC!K788="","*",FN_MC!K788)</f>
        <v>*</v>
      </c>
      <c r="O767" s="291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0" t="str">
        <f>IF(FN_MC!K789="","*",FN_MC!K789)</f>
        <v>*</v>
      </c>
      <c r="O768" s="290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1" t="str">
        <f>IF(FN_MC!K790="","*",FN_MC!K790)</f>
        <v>*</v>
      </c>
      <c r="O769" s="291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1" t="str">
        <f>IF(FN_MC!K791="","*",FN_MC!K791)</f>
        <v>*</v>
      </c>
      <c r="O770" s="291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0" t="str">
        <f>IF(FN_MC!K792="","*",FN_MC!K792)</f>
        <v>*</v>
      </c>
      <c r="O771" s="290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1" t="str">
        <f>IF(FN_MC!K793="","*",FN_MC!K793)</f>
        <v>*</v>
      </c>
      <c r="O772" s="291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1" t="str">
        <f>IF(FN_MC!K794="","*",FN_MC!K794)</f>
        <v>*</v>
      </c>
      <c r="O773" s="291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0" t="str">
        <f>IF(FN_MC!K795="","*",FN_MC!K795)</f>
        <v>*</v>
      </c>
      <c r="O774" s="290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1" t="str">
        <f>IF(FN_MC!K796="","*",FN_MC!K796)</f>
        <v>*</v>
      </c>
      <c r="O775" s="291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1" t="str">
        <f>IF(FN_MC!K797="","*",FN_MC!K797)</f>
        <v>*</v>
      </c>
      <c r="O776" s="291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0" t="str">
        <f>IF(FN_MC!K798="","*",FN_MC!K798)</f>
        <v>*</v>
      </c>
      <c r="O777" s="290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1" t="str">
        <f>IF(FN_MC!K799="","*",FN_MC!K799)</f>
        <v>*</v>
      </c>
      <c r="O778" s="291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1" t="str">
        <f>IF(FN_MC!K800="","*",FN_MC!K800)</f>
        <v>*</v>
      </c>
      <c r="O779" s="291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0" t="str">
        <f>IF(FN_MC!K801="","*",FN_MC!K801)</f>
        <v>*</v>
      </c>
      <c r="O780" s="290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1" t="str">
        <f>IF(FN_MC!K802="","*",FN_MC!K802)</f>
        <v>*</v>
      </c>
      <c r="O781" s="291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1" t="str">
        <f>IF(FN_MC!K803="","*",FN_MC!K803)</f>
        <v>*</v>
      </c>
      <c r="O782" s="291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0" t="str">
        <f>IF(FN_MC!K804="","*",FN_MC!K804)</f>
        <v>*</v>
      </c>
      <c r="O783" s="290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1" t="str">
        <f>IF(FN_MC!K805="","*",FN_MC!K805)</f>
        <v>*</v>
      </c>
      <c r="O784" s="291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1" t="str">
        <f>IF(FN_MC!K806="","*",FN_MC!K806)</f>
        <v>*</v>
      </c>
      <c r="O785" s="291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0" t="str">
        <f>IF(FN_MC!K807="","*",FN_MC!K807)</f>
        <v>*</v>
      </c>
      <c r="O786" s="290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1" t="str">
        <f>IF(FN_MC!K808="","*",FN_MC!K808)</f>
        <v>*</v>
      </c>
      <c r="O787" s="291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1" t="str">
        <f>IF(FN_MC!K809="","*",FN_MC!K809)</f>
        <v>*</v>
      </c>
      <c r="O788" s="291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0" t="str">
        <f>IF(FN_MC!K810="","*",FN_MC!K810)</f>
        <v>*</v>
      </c>
      <c r="O789" s="290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1" t="str">
        <f>IF(FN_MC!K811="","*",FN_MC!K811)</f>
        <v>*</v>
      </c>
      <c r="O790" s="291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1" t="str">
        <f>IF(FN_MC!K812="","*",FN_MC!K812)</f>
        <v>*</v>
      </c>
      <c r="O791" s="291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0" t="str">
        <f>IF(FN_MC!K813="","*",FN_MC!K813)</f>
        <v>*</v>
      </c>
      <c r="O792" s="290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1" t="str">
        <f>IF(FN_MC!K814="","*",FN_MC!K814)</f>
        <v>*</v>
      </c>
      <c r="O793" s="291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1" t="str">
        <f>IF(FN_MC!K815="","*",FN_MC!K815)</f>
        <v>*</v>
      </c>
      <c r="O794" s="291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0" t="str">
        <f>IF(FN_MC!K816="","*",FN_MC!K816)</f>
        <v>*</v>
      </c>
      <c r="O795" s="290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1" t="str">
        <f>IF(FN_MC!K817="","*",FN_MC!K817)</f>
        <v>*</v>
      </c>
      <c r="O796" s="291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1" t="str">
        <f>IF(FN_MC!K818="","*",FN_MC!K818)</f>
        <v>*</v>
      </c>
      <c r="O797" s="291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0" t="str">
        <f>IF(FN_MC!K819="","*",FN_MC!K819)</f>
        <v>*</v>
      </c>
      <c r="O798" s="290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1" t="str">
        <f>IF(FN_MC!K820="","*",FN_MC!K820)</f>
        <v>*</v>
      </c>
      <c r="O799" s="291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1" t="str">
        <f>IF(FN_MC!K821="","*",FN_MC!K821)</f>
        <v>*</v>
      </c>
      <c r="O800" s="291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0" t="str">
        <f>IF(FN_MC!K822="","*",FN_MC!K822)</f>
        <v>*</v>
      </c>
      <c r="O801" s="290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1" t="str">
        <f>IF(FN_MC!K823="","*",FN_MC!K823)</f>
        <v>*</v>
      </c>
      <c r="O802" s="291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1" t="str">
        <f>IF(FN_MC!K824="","*",FN_MC!K824)</f>
        <v>*</v>
      </c>
      <c r="O803" s="291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0" t="str">
        <f>IF(FN_MC!K825="","*",FN_MC!K825)</f>
        <v>*</v>
      </c>
      <c r="O804" s="290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1" t="str">
        <f>IF(FN_MC!K826="","*",FN_MC!K826)</f>
        <v>*</v>
      </c>
      <c r="O805" s="291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1" t="str">
        <f>IF(FN_MC!K827="","*",FN_MC!K827)</f>
        <v>*</v>
      </c>
      <c r="O806" s="291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0" t="str">
        <f>IF(FN_MC!K828="","*",FN_MC!K828)</f>
        <v>*</v>
      </c>
      <c r="O807" s="290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1" t="str">
        <f>IF(FN_MC!K829="","*",FN_MC!K829)</f>
        <v>*</v>
      </c>
      <c r="O808" s="291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1" t="str">
        <f>IF(FN_MC!K830="","*",FN_MC!K830)</f>
        <v>*</v>
      </c>
      <c r="O809" s="291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0" t="str">
        <f>IF(FN_MC!K831="","*",FN_MC!K831)</f>
        <v>*</v>
      </c>
      <c r="O810" s="290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1" t="str">
        <f>IF(FN_MC!K832="","*",FN_MC!K832)</f>
        <v>*</v>
      </c>
      <c r="O811" s="291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1" t="str">
        <f>IF(FN_MC!K833="","*",FN_MC!K833)</f>
        <v>*</v>
      </c>
      <c r="O812" s="291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0" t="str">
        <f>IF(FN_MC!K834="","*",FN_MC!K834)</f>
        <v>*</v>
      </c>
      <c r="O813" s="290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1" t="str">
        <f>IF(FN_MC!K835="","*",FN_MC!K835)</f>
        <v>*</v>
      </c>
      <c r="O814" s="291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1" t="str">
        <f>IF(FN_MC!K836="","*",FN_MC!K836)</f>
        <v>*</v>
      </c>
      <c r="O815" s="291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0" t="str">
        <f>IF(FN_MC!K837="","*",FN_MC!K837)</f>
        <v>*</v>
      </c>
      <c r="O816" s="290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1" t="str">
        <f>IF(FN_MC!K838="","*",FN_MC!K838)</f>
        <v>*</v>
      </c>
      <c r="O817" s="291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1" t="str">
        <f>IF(FN_MC!K839="","*",FN_MC!K839)</f>
        <v>*</v>
      </c>
      <c r="O818" s="291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0" t="str">
        <f>IF(FN_MC!K840="","*",FN_MC!K840)</f>
        <v>*</v>
      </c>
      <c r="O819" s="290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1" t="str">
        <f>IF(FN_MC!K841="","*",FN_MC!K841)</f>
        <v>*</v>
      </c>
      <c r="O820" s="291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1" t="str">
        <f>IF(FN_MC!K842="","*",FN_MC!K842)</f>
        <v>*</v>
      </c>
      <c r="O821" s="291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0" t="str">
        <f>IF(FN_MC!K843="","*",FN_MC!K843)</f>
        <v>*</v>
      </c>
      <c r="O822" s="290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1" t="str">
        <f>IF(FN_MC!K844="","*",FN_MC!K844)</f>
        <v>*</v>
      </c>
      <c r="O823" s="291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1" t="str">
        <f>IF(FN_MC!K845="","*",FN_MC!K845)</f>
        <v>*</v>
      </c>
      <c r="O824" s="291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0" t="str">
        <f>IF(FN_MC!K846="","*",FN_MC!K846)</f>
        <v>*</v>
      </c>
      <c r="O825" s="290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1" t="str">
        <f>IF(FN_MC!K847="","*",FN_MC!K847)</f>
        <v>*</v>
      </c>
      <c r="O826" s="291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1" t="str">
        <f>IF(FN_MC!K848="","*",FN_MC!K848)</f>
        <v>*</v>
      </c>
      <c r="O827" s="291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0" t="str">
        <f>IF(FN_MC!K849="","*",FN_MC!K849)</f>
        <v>*</v>
      </c>
      <c r="O828" s="290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1" t="str">
        <f>IF(FN_MC!K850="","*",FN_MC!K850)</f>
        <v>*</v>
      </c>
      <c r="O829" s="291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1" t="str">
        <f>IF(FN_MC!K851="","*",FN_MC!K851)</f>
        <v>*</v>
      </c>
      <c r="O830" s="291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0" t="str">
        <f>IF(FN_MC!K852="","*",FN_MC!K852)</f>
        <v>*</v>
      </c>
      <c r="O831" s="290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1" t="str">
        <f>IF(FN_MC!K853="","*",FN_MC!K853)</f>
        <v>*</v>
      </c>
      <c r="O832" s="291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1" t="str">
        <f>IF(FN_MC!K854="","*",FN_MC!K854)</f>
        <v>*</v>
      </c>
      <c r="O833" s="291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0" t="str">
        <f>IF(FN_MC!K855="","*",FN_MC!K855)</f>
        <v>*</v>
      </c>
      <c r="O834" s="290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1" t="str">
        <f>IF(FN_MC!K856="","*",FN_MC!K856)</f>
        <v>*</v>
      </c>
      <c r="O835" s="291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1" t="str">
        <f>IF(FN_MC!K857="","*",FN_MC!K857)</f>
        <v>*</v>
      </c>
      <c r="O836" s="291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0" t="str">
        <f>IF(FN_MC!K858="","*",FN_MC!K858)</f>
        <v>*</v>
      </c>
      <c r="O837" s="290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1" t="str">
        <f>IF(FN_MC!K859="","*",FN_MC!K859)</f>
        <v>*</v>
      </c>
      <c r="O838" s="291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1" t="str">
        <f>IF(FN_MC!K860="","*",FN_MC!K860)</f>
        <v>*</v>
      </c>
      <c r="O839" s="291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0" t="str">
        <f>IF(FN_MC!K861="","*",FN_MC!K861)</f>
        <v>*</v>
      </c>
      <c r="O840" s="290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1" t="str">
        <f>IF(FN_MC!K862="","*",FN_MC!K862)</f>
        <v>*</v>
      </c>
      <c r="O841" s="291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1" t="str">
        <f>IF(FN_MC!K863="","*",FN_MC!K863)</f>
        <v>*</v>
      </c>
      <c r="O842" s="291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0" t="str">
        <f>IF(FN_MC!K864="","*",FN_MC!K864)</f>
        <v>*</v>
      </c>
      <c r="O843" s="290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1" t="str">
        <f>IF(FN_MC!K865="","*",FN_MC!K865)</f>
        <v>*</v>
      </c>
      <c r="O844" s="291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1" t="str">
        <f>IF(FN_MC!K866="","*",FN_MC!K866)</f>
        <v>*</v>
      </c>
      <c r="O845" s="291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0" t="str">
        <f>IF(FN_MC!K867="","*",FN_MC!K867)</f>
        <v>*</v>
      </c>
      <c r="O846" s="290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1" t="str">
        <f>IF(FN_MC!K868="","*",FN_MC!K868)</f>
        <v>*</v>
      </c>
      <c r="O847" s="291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1" t="str">
        <f>IF(FN_MC!K869="","*",FN_MC!K869)</f>
        <v>*</v>
      </c>
      <c r="O848" s="291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0" t="str">
        <f>IF(FN_MC!K870="","*",FN_MC!K870)</f>
        <v>*</v>
      </c>
      <c r="O849" s="290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1" t="str">
        <f>IF(FN_MC!K871="","*",FN_MC!K871)</f>
        <v>*</v>
      </c>
      <c r="O850" s="291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1" t="str">
        <f>IF(FN_MC!K872="","*",FN_MC!K872)</f>
        <v>*</v>
      </c>
      <c r="O851" s="291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0" t="str">
        <f>IF(FN_MC!K873="","*",FN_MC!K873)</f>
        <v>*</v>
      </c>
      <c r="O852" s="290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1" t="str">
        <f>IF(FN_MC!K874="","*",FN_MC!K874)</f>
        <v>*</v>
      </c>
      <c r="O853" s="291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1" t="str">
        <f>IF(FN_MC!K875="","*",FN_MC!K875)</f>
        <v>*</v>
      </c>
      <c r="O854" s="291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0" t="str">
        <f>IF(FN_MC!K876="","*",FN_MC!K876)</f>
        <v>*</v>
      </c>
      <c r="O855" s="290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1" t="str">
        <f>IF(FN_MC!K877="","*",FN_MC!K877)</f>
        <v>*</v>
      </c>
      <c r="O856" s="291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1" t="str">
        <f>IF(FN_MC!K878="","*",FN_MC!K878)</f>
        <v>*</v>
      </c>
      <c r="O857" s="291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0" t="str">
        <f>IF(FN_MC!K879="","*",FN_MC!K879)</f>
        <v>*</v>
      </c>
      <c r="O858" s="290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1" t="str">
        <f>IF(FN_MC!K880="","*",FN_MC!K880)</f>
        <v>*</v>
      </c>
      <c r="O859" s="291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1" t="str">
        <f>IF(FN_MC!K881="","*",FN_MC!K881)</f>
        <v>*</v>
      </c>
      <c r="O860" s="291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0" t="str">
        <f>IF(FN_MC!K882="","*",FN_MC!K882)</f>
        <v>*</v>
      </c>
      <c r="O861" s="290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1" t="str">
        <f>IF(FN_MC!K883="","*",FN_MC!K883)</f>
        <v>*</v>
      </c>
      <c r="O862" s="291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1" t="str">
        <f>IF(FN_MC!K884="","*",FN_MC!K884)</f>
        <v>*</v>
      </c>
      <c r="O863" s="291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0" t="str">
        <f>IF(FN_MC!K885="","*",FN_MC!K885)</f>
        <v>*</v>
      </c>
      <c r="O864" s="290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1" t="str">
        <f>IF(FN_MC!K886="","*",FN_MC!K886)</f>
        <v>*</v>
      </c>
      <c r="O865" s="291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1" t="str">
        <f>IF(FN_MC!K887="","*",FN_MC!K887)</f>
        <v>*</v>
      </c>
      <c r="O866" s="291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0" t="str">
        <f>IF(FN_MC!K888="","*",FN_MC!K888)</f>
        <v>*</v>
      </c>
      <c r="O867" s="290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1" t="str">
        <f>IF(FN_MC!K889="","*",FN_MC!K889)</f>
        <v>*</v>
      </c>
      <c r="O868" s="291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1" t="str">
        <f>IF(FN_MC!K890="","*",FN_MC!K890)</f>
        <v>*</v>
      </c>
      <c r="O869" s="291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0" t="str">
        <f>IF(FN_MC!K891="","*",FN_MC!K891)</f>
        <v>*</v>
      </c>
      <c r="O870" s="290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1" t="str">
        <f>IF(FN_MC!K892="","*",FN_MC!K892)</f>
        <v>*</v>
      </c>
      <c r="O871" s="291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1" t="str">
        <f>IF(FN_MC!K893="","*",FN_MC!K893)</f>
        <v>*</v>
      </c>
      <c r="O872" s="291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0" t="str">
        <f>IF(FN_MC!K894="","*",FN_MC!K894)</f>
        <v>*</v>
      </c>
      <c r="O873" s="290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1" t="str">
        <f>IF(FN_MC!K895="","*",FN_MC!K895)</f>
        <v>*</v>
      </c>
      <c r="O874" s="291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1" t="str">
        <f>IF(FN_MC!K896="","*",FN_MC!K896)</f>
        <v>*</v>
      </c>
      <c r="O875" s="291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0" t="str">
        <f>IF(FN_MC!K897="","*",FN_MC!K897)</f>
        <v>*</v>
      </c>
      <c r="O876" s="290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1" t="str">
        <f>IF(FN_MC!K898="","*",FN_MC!K898)</f>
        <v>*</v>
      </c>
      <c r="O877" s="291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1" t="str">
        <f>IF(FN_MC!K899="","*",FN_MC!K899)</f>
        <v>*</v>
      </c>
      <c r="O878" s="291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0" t="str">
        <f>IF(FN_MC!K900="","*",FN_MC!K900)</f>
        <v>*</v>
      </c>
      <c r="O879" s="290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1" t="str">
        <f>IF(FN_MC!K901="","*",FN_MC!K901)</f>
        <v>*</v>
      </c>
      <c r="O880" s="291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1" t="str">
        <f>IF(FN_MC!K902="","*",FN_MC!K902)</f>
        <v>*</v>
      </c>
      <c r="O881" s="291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0" t="str">
        <f>IF(FN_MC!K903="","*",FN_MC!K903)</f>
        <v>*</v>
      </c>
      <c r="O882" s="290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1" t="str">
        <f>IF(FN_MC!K904="","*",FN_MC!K904)</f>
        <v>*</v>
      </c>
      <c r="O883" s="291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1" t="str">
        <f>IF(FN_MC!K905="","*",FN_MC!K905)</f>
        <v>*</v>
      </c>
      <c r="O884" s="291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0" t="str">
        <f>IF(FN_MC!K906="","*",FN_MC!K906)</f>
        <v>*</v>
      </c>
      <c r="O885" s="290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1" t="str">
        <f>IF(FN_MC!K907="","*",FN_MC!K907)</f>
        <v>*</v>
      </c>
      <c r="O886" s="291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1" t="str">
        <f>IF(FN_MC!K908="","*",FN_MC!K908)</f>
        <v>*</v>
      </c>
      <c r="O887" s="291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0" t="str">
        <f>IF(FN_MC!K909="","*",FN_MC!K909)</f>
        <v>*</v>
      </c>
      <c r="O888" s="290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1" t="str">
        <f>IF(FN_MC!K910="","*",FN_MC!K910)</f>
        <v>*</v>
      </c>
      <c r="O889" s="291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1" t="str">
        <f>IF(FN_MC!K911="","*",FN_MC!K911)</f>
        <v>*</v>
      </c>
      <c r="O890" s="291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0" t="str">
        <f>IF(FN_MC!K912="","*",FN_MC!K912)</f>
        <v>*</v>
      </c>
      <c r="O891" s="290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1" t="str">
        <f>IF(FN_MC!K913="","*",FN_MC!K913)</f>
        <v>*</v>
      </c>
      <c r="O892" s="291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1" t="str">
        <f>IF(FN_MC!K914="","*",FN_MC!K914)</f>
        <v>*</v>
      </c>
      <c r="O893" s="291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0" t="str">
        <f>IF(FN_MC!K915="","*",FN_MC!K915)</f>
        <v>*</v>
      </c>
      <c r="O894" s="290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1" t="str">
        <f>IF(FN_MC!K916="","*",FN_MC!K916)</f>
        <v>*</v>
      </c>
      <c r="O895" s="291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1" t="str">
        <f>IF(FN_MC!K917="","*",FN_MC!K917)</f>
        <v>*</v>
      </c>
      <c r="O896" s="291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0" t="str">
        <f>IF(FN_MC!K918="","*",FN_MC!K918)</f>
        <v>*</v>
      </c>
      <c r="O897" s="290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1" t="str">
        <f>IF(FN_MC!K919="","*",FN_MC!K919)</f>
        <v>*</v>
      </c>
      <c r="O898" s="291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1" t="str">
        <f>IF(FN_MC!K920="","*",FN_MC!K920)</f>
        <v>*</v>
      </c>
      <c r="O899" s="291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0" t="str">
        <f>IF(FN_MC!K921="","*",FN_MC!K921)</f>
        <v>*</v>
      </c>
      <c r="O900" s="290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1" t="str">
        <f>IF(FN_MC!K922="","*",FN_MC!K922)</f>
        <v>*</v>
      </c>
      <c r="O901" s="291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1" t="str">
        <f>IF(FN_MC!K923="","*",FN_MC!K923)</f>
        <v>*</v>
      </c>
      <c r="O902" s="291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0" t="str">
        <f>IF(FN_MC!K924="","*",FN_MC!K924)</f>
        <v>*</v>
      </c>
      <c r="O903" s="290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1" t="str">
        <f>IF(FN_MC!K925="","*",FN_MC!K925)</f>
        <v>*</v>
      </c>
      <c r="O904" s="291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1" t="str">
        <f>IF(FN_MC!K926="","*",FN_MC!K926)</f>
        <v>*</v>
      </c>
      <c r="O905" s="291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0" t="str">
        <f>IF(FN_MC!K927="","*",FN_MC!K927)</f>
        <v>*</v>
      </c>
      <c r="O906" s="290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1" t="str">
        <f>IF(FN_MC!K928="","*",FN_MC!K928)</f>
        <v>*</v>
      </c>
      <c r="O907" s="291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1" t="str">
        <f>IF(FN_MC!K929="","*",FN_MC!K929)</f>
        <v>*</v>
      </c>
      <c r="O908" s="291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0" t="str">
        <f>IF(FN_MC!K930="","*",FN_MC!K930)</f>
        <v>*</v>
      </c>
      <c r="O909" s="290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1" t="str">
        <f>IF(FN_MC!K931="","*",FN_MC!K931)</f>
        <v>*</v>
      </c>
      <c r="O910" s="291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1" t="str">
        <f>IF(FN_MC!K932="","*",FN_MC!K932)</f>
        <v>*</v>
      </c>
      <c r="O911" s="291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0" t="str">
        <f>IF(FN_MC!K933="","*",FN_MC!K933)</f>
        <v>*</v>
      </c>
      <c r="O912" s="290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1" t="str">
        <f>IF(FN_MC!K934="","*",FN_MC!K934)</f>
        <v>*</v>
      </c>
      <c r="O913" s="291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1" t="str">
        <f>IF(FN_MC!K935="","*",FN_MC!K935)</f>
        <v>*</v>
      </c>
      <c r="O914" s="291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0" t="str">
        <f>IF(FN_MC!K936="","*",FN_MC!K936)</f>
        <v>*</v>
      </c>
      <c r="O915" s="290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1" t="str">
        <f>IF(FN_MC!K937="","*",FN_MC!K937)</f>
        <v>*</v>
      </c>
      <c r="O916" s="291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1" t="str">
        <f>IF(FN_MC!K938="","*",FN_MC!K938)</f>
        <v>*</v>
      </c>
      <c r="O917" s="291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0" t="str">
        <f>IF(FN_MC!K939="","*",FN_MC!K939)</f>
        <v>*</v>
      </c>
      <c r="O918" s="290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1" t="str">
        <f>IF(FN_MC!K940="","*",FN_MC!K940)</f>
        <v>*</v>
      </c>
      <c r="O919" s="291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1" t="str">
        <f>IF(FN_MC!K941="","*",FN_MC!K941)</f>
        <v>*</v>
      </c>
      <c r="O920" s="291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0" t="str">
        <f>IF(FN_MC!K942="","*",FN_MC!K942)</f>
        <v>*</v>
      </c>
      <c r="O921" s="290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1" t="str">
        <f>IF(FN_MC!K943="","*",FN_MC!K943)</f>
        <v>*</v>
      </c>
      <c r="O922" s="291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1" t="str">
        <f>IF(FN_MC!K944="","*",FN_MC!K944)</f>
        <v>*</v>
      </c>
      <c r="O923" s="291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0" t="str">
        <f>IF(FN_MC!K945="","*",FN_MC!K945)</f>
        <v>*</v>
      </c>
      <c r="O924" s="290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1" t="str">
        <f>IF(FN_MC!K946="","*",FN_MC!K946)</f>
        <v>*</v>
      </c>
      <c r="O925" s="291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1" t="str">
        <f>IF(FN_MC!K947="","*",FN_MC!K947)</f>
        <v>*</v>
      </c>
      <c r="O926" s="291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0" t="str">
        <f>IF(FN_MC!K948="","*",FN_MC!K948)</f>
        <v>*</v>
      </c>
      <c r="O927" s="290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1" t="str">
        <f>IF(FN_MC!K949="","*",FN_MC!K949)</f>
        <v>*</v>
      </c>
      <c r="O928" s="291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1" t="str">
        <f>IF(FN_MC!K950="","*",FN_MC!K950)</f>
        <v>*</v>
      </c>
      <c r="O929" s="291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0" t="str">
        <f>IF(FN_MC!K951="","*",FN_MC!K951)</f>
        <v>*</v>
      </c>
      <c r="O930" s="290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1" t="str">
        <f>IF(FN_MC!K952="","*",FN_MC!K952)</f>
        <v>*</v>
      </c>
      <c r="O931" s="291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1" t="str">
        <f>IF(FN_MC!K953="","*",FN_MC!K953)</f>
        <v>*</v>
      </c>
      <c r="O932" s="291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0" t="str">
        <f>IF(FN_MC!K954="","*",FN_MC!K954)</f>
        <v>*</v>
      </c>
      <c r="O933" s="290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1" t="str">
        <f>IF(FN_MC!K955="","*",FN_MC!K955)</f>
        <v>*</v>
      </c>
      <c r="O934" s="291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1" t="str">
        <f>IF(FN_MC!K956="","*",FN_MC!K956)</f>
        <v>*</v>
      </c>
      <c r="O935" s="291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0" t="str">
        <f>IF(FN_MC!K957="","*",FN_MC!K957)</f>
        <v>*</v>
      </c>
      <c r="O936" s="290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1" t="str">
        <f>IF(FN_MC!K958="","*",FN_MC!K958)</f>
        <v>*</v>
      </c>
      <c r="O937" s="291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1" t="str">
        <f>IF(FN_MC!K959="","*",FN_MC!K959)</f>
        <v>*</v>
      </c>
      <c r="O938" s="291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0" t="str">
        <f>IF(FN_MC!K960="","*",FN_MC!K960)</f>
        <v>*</v>
      </c>
      <c r="O939" s="290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1" t="str">
        <f>IF(FN_MC!K961="","*",FN_MC!K961)</f>
        <v>*</v>
      </c>
      <c r="O940" s="291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1" t="str">
        <f>IF(FN_MC!K962="","*",FN_MC!K962)</f>
        <v>*</v>
      </c>
      <c r="O941" s="291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0" t="str">
        <f>IF(FN_MC!K963="","*",FN_MC!K963)</f>
        <v>*</v>
      </c>
      <c r="O942" s="290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1" t="str">
        <f>IF(FN_MC!K964="","*",FN_MC!K964)</f>
        <v>*</v>
      </c>
      <c r="O943" s="291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1" t="str">
        <f>IF(FN_MC!K965="","*",FN_MC!K965)</f>
        <v>*</v>
      </c>
      <c r="O944" s="291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0" t="str">
        <f>IF(FN_MC!K966="","*",FN_MC!K966)</f>
        <v>*</v>
      </c>
      <c r="O945" s="290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1" t="str">
        <f>IF(FN_MC!K967="","*",FN_MC!K967)</f>
        <v>*</v>
      </c>
      <c r="O946" s="291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1" t="str">
        <f>IF(FN_MC!K968="","*",FN_MC!K968)</f>
        <v>*</v>
      </c>
      <c r="O947" s="291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0" t="str">
        <f>IF(FN_MC!K969="","*",FN_MC!K969)</f>
        <v>*</v>
      </c>
      <c r="O948" s="290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1" t="str">
        <f>IF(FN_MC!K970="","*",FN_MC!K970)</f>
        <v>*</v>
      </c>
      <c r="O949" s="291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1" t="str">
        <f>IF(FN_MC!K971="","*",FN_MC!K971)</f>
        <v>*</v>
      </c>
      <c r="O950" s="291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0" t="str">
        <f>IF(FN_MC!K972="","*",FN_MC!K972)</f>
        <v>*</v>
      </c>
      <c r="O951" s="290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1" t="str">
        <f>IF(FN_MC!K973="","*",FN_MC!K973)</f>
        <v>*</v>
      </c>
      <c r="O952" s="291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1" t="str">
        <f>IF(FN_MC!K974="","*",FN_MC!K974)</f>
        <v>*</v>
      </c>
      <c r="O953" s="291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0" t="str">
        <f>IF(FN_MC!K975="","*",FN_MC!K975)</f>
        <v>*</v>
      </c>
      <c r="O954" s="290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1" t="str">
        <f>IF(FN_MC!K976="","*",FN_MC!K976)</f>
        <v>*</v>
      </c>
      <c r="O955" s="291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1" t="str">
        <f>IF(FN_MC!K977="","*",FN_MC!K977)</f>
        <v>*</v>
      </c>
      <c r="O956" s="291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0" t="str">
        <f>IF(FN_MC!K978="","*",FN_MC!K978)</f>
        <v>*</v>
      </c>
      <c r="O957" s="290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1" t="str">
        <f>IF(FN_MC!K979="","*",FN_MC!K979)</f>
        <v>*</v>
      </c>
      <c r="O958" s="291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1" t="str">
        <f>IF(FN_MC!K980="","*",FN_MC!K980)</f>
        <v>*</v>
      </c>
      <c r="O959" s="291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0" t="str">
        <f>IF(FN_MC!K981="","*",FN_MC!K981)</f>
        <v>*</v>
      </c>
      <c r="O960" s="290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1" t="str">
        <f>IF(FN_MC!K982="","*",FN_MC!K982)</f>
        <v>*</v>
      </c>
      <c r="O961" s="291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1" t="str">
        <f>IF(FN_MC!K983="","*",FN_MC!K983)</f>
        <v>*</v>
      </c>
      <c r="O962" s="291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0" t="str">
        <f>IF(FN_MC!K984="","*",FN_MC!K984)</f>
        <v>*</v>
      </c>
      <c r="O963" s="290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1" t="str">
        <f>IF(FN_MC!K985="","*",FN_MC!K985)</f>
        <v>*</v>
      </c>
      <c r="O964" s="291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1" t="str">
        <f>IF(FN_MC!K986="","*",FN_MC!K986)</f>
        <v>*</v>
      </c>
      <c r="O965" s="291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0" t="str">
        <f>IF(FN_MC!K987="","*",FN_MC!K987)</f>
        <v>*</v>
      </c>
      <c r="O966" s="290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1" t="str">
        <f>IF(FN_MC!K988="","*",FN_MC!K988)</f>
        <v>*</v>
      </c>
      <c r="O967" s="291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1" t="str">
        <f>IF(FN_MC!K989="","*",FN_MC!K989)</f>
        <v>*</v>
      </c>
      <c r="O968" s="291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0" t="str">
        <f>IF(FN_MC!K990="","*",FN_MC!K990)</f>
        <v>*</v>
      </c>
      <c r="O969" s="290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1" t="str">
        <f>IF(FN_MC!K991="","*",FN_MC!K991)</f>
        <v>*</v>
      </c>
      <c r="O970" s="291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1" t="str">
        <f>IF(FN_MC!K992="","*",FN_MC!K992)</f>
        <v>*</v>
      </c>
      <c r="O971" s="291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0" t="str">
        <f>IF(FN_MC!K993="","*",FN_MC!K993)</f>
        <v>*</v>
      </c>
      <c r="O972" s="290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1" t="str">
        <f>IF(FN_MC!K994="","*",FN_MC!K994)</f>
        <v>*</v>
      </c>
      <c r="O973" s="291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1" t="str">
        <f>IF(FN_MC!K995="","*",FN_MC!K995)</f>
        <v>*</v>
      </c>
      <c r="O974" s="291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0" t="str">
        <f>IF(FN_MC!K996="","*",FN_MC!K996)</f>
        <v>*</v>
      </c>
      <c r="O975" s="290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1" t="str">
        <f>IF(FN_MC!K997="","*",FN_MC!K997)</f>
        <v>*</v>
      </c>
      <c r="O976" s="291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1" t="str">
        <f>IF(FN_MC!K998="","*",FN_MC!K998)</f>
        <v>*</v>
      </c>
      <c r="O977" s="291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0" t="str">
        <f>IF(FN_MC!K999="","*",FN_MC!K999)</f>
        <v>*</v>
      </c>
      <c r="O978" s="290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1" t="str">
        <f>IF(FN_MC!K1000="","*",FN_MC!K1000)</f>
        <v>*</v>
      </c>
      <c r="O979" s="291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1" t="str">
        <f>IF(FN_MC!K1001="","*",FN_MC!K1001)</f>
        <v>*</v>
      </c>
      <c r="O980" s="291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0" t="str">
        <f>IF(FN_MC!K1002="","*",FN_MC!K1002)</f>
        <v>*</v>
      </c>
      <c r="O981" s="290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1" t="str">
        <f>IF(FN_MC!K1003="","*",FN_MC!K1003)</f>
        <v>*</v>
      </c>
      <c r="O982" s="291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1" t="str">
        <f>IF(FN_MC!K1004="","*",FN_MC!K1004)</f>
        <v>*</v>
      </c>
      <c r="O983" s="291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0" t="str">
        <f>IF(FN_MC!K1005="","*",FN_MC!K1005)</f>
        <v>*</v>
      </c>
      <c r="O984" s="290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1" t="str">
        <f>IF(FN_MC!K1006="","*",FN_MC!K1006)</f>
        <v>*</v>
      </c>
      <c r="O985" s="291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1" t="str">
        <f>IF(FN_MC!K1007="","*",FN_MC!K1007)</f>
        <v>*</v>
      </c>
      <c r="O986" s="291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0" t="str">
        <f>IF(FN_MC!K1008="","*",FN_MC!K1008)</f>
        <v>*</v>
      </c>
      <c r="O987" s="290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1" t="str">
        <f>IF(FN_MC!K1009="","*",FN_MC!K1009)</f>
        <v>*</v>
      </c>
      <c r="O988" s="291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1" t="str">
        <f>IF(FN_MC!K1010="","*",FN_MC!K1010)</f>
        <v>*</v>
      </c>
      <c r="O989" s="291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0" t="str">
        <f>IF(FN_MC!K1011="","*",FN_MC!K1011)</f>
        <v>*</v>
      </c>
      <c r="O990" s="290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1" t="str">
        <f>IF(FN_MC!K1012="","*",FN_MC!K1012)</f>
        <v>*</v>
      </c>
      <c r="O991" s="291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1" t="str">
        <f>IF(FN_MC!K1013="","*",FN_MC!K1013)</f>
        <v>*</v>
      </c>
      <c r="O992" s="291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0" t="str">
        <f>IF(FN_MC!K1014="","*",FN_MC!K1014)</f>
        <v>*</v>
      </c>
      <c r="O993" s="290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1" t="str">
        <f>IF(FN_MC!K1015="","*",FN_MC!K1015)</f>
        <v>*</v>
      </c>
      <c r="O994" s="291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1" t="str">
        <f>IF(FN_MC!K1016="","*",FN_MC!K1016)</f>
        <v>*</v>
      </c>
      <c r="O995" s="291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0" t="str">
        <f>IF(FN_MC!K1017="","*",FN_MC!K1017)</f>
        <v>*</v>
      </c>
      <c r="O996" s="290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1" t="str">
        <f>IF(FN_MC!K1018="","*",FN_MC!K1018)</f>
        <v>*</v>
      </c>
      <c r="O997" s="291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1" t="str">
        <f>IF(FN_MC!K1019="","*",FN_MC!K1019)</f>
        <v>*</v>
      </c>
      <c r="O998" s="291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0" t="str">
        <f>IF(FN_MC!K1020="","*",FN_MC!K1020)</f>
        <v>*</v>
      </c>
      <c r="O999" s="290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1" t="str">
        <f>IF(FN_MC!K1021="","*",FN_MC!K1021)</f>
        <v>*</v>
      </c>
      <c r="O1000" s="291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1" t="str">
        <f>IF(FN_MC!K1022="","*",FN_MC!K1022)</f>
        <v>*</v>
      </c>
      <c r="O1001" s="291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0" t="str">
        <f>IF(FN_MC!K1023="","*",FN_MC!K1023)</f>
        <v>*</v>
      </c>
      <c r="O1002" s="290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1" t="str">
        <f>IF(FN_MC!K1024="","*",FN_MC!K1024)</f>
        <v>*</v>
      </c>
      <c r="O1003" s="291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1" t="str">
        <f>IF(FN_MC!K1025="","*",FN_MC!K1025)</f>
        <v>*</v>
      </c>
      <c r="O1004" s="291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0" t="str">
        <f>IF(FN_MC!K1026="","*",FN_MC!K1026)</f>
        <v>*</v>
      </c>
      <c r="O1005" s="290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1" t="str">
        <f>IF(FN_MC!K1027="","*",FN_MC!K1027)</f>
        <v>*</v>
      </c>
      <c r="O1006" s="291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1" t="str">
        <f>IF(FN_MC!K1028="","*",FN_MC!K1028)</f>
        <v>*</v>
      </c>
      <c r="O1007" s="291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0" t="str">
        <f>IF(FN_MC!K1029="","*",FN_MC!K1029)</f>
        <v>*</v>
      </c>
      <c r="O1008" s="290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1" t="str">
        <f>IF(FN_MC!K1030="","*",FN_MC!K1030)</f>
        <v>*</v>
      </c>
      <c r="O1009" s="291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1" t="str">
        <f>IF(FN_MC!K1031="","*",FN_MC!K1031)</f>
        <v>*</v>
      </c>
      <c r="O1010" s="291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0" t="str">
        <f>IF(FN_MC!K1032="","*",FN_MC!K1032)</f>
        <v>*</v>
      </c>
      <c r="O1011" s="290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1" t="str">
        <f>IF(FN_MC!K1033="","*",FN_MC!K1033)</f>
        <v>*</v>
      </c>
      <c r="O1012" s="291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1" t="str">
        <f>IF(FN_MC!K1034="","*",FN_MC!K1034)</f>
        <v>*</v>
      </c>
      <c r="O1013" s="291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0" t="str">
        <f>IF(FN_MC!K1035="","*",FN_MC!K1035)</f>
        <v>*</v>
      </c>
      <c r="O1014" s="290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1" t="str">
        <f>IF(FN_MC!K1036="","*",FN_MC!K1036)</f>
        <v>*</v>
      </c>
      <c r="O1015" s="291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1" t="str">
        <f>IF(FN_MC!K1037="","*",FN_MC!K1037)</f>
        <v>*</v>
      </c>
      <c r="O1016" s="291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0" t="str">
        <f>IF(FN_MC!K1038="","*",FN_MC!K1038)</f>
        <v>*</v>
      </c>
      <c r="O1017" s="290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1" t="str">
        <f>IF(FN_MC!K1039="","*",FN_MC!K1039)</f>
        <v>*</v>
      </c>
      <c r="O1018" s="291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1" t="str">
        <f>IF(FN_MC!K1040="","*",FN_MC!K1040)</f>
        <v>*</v>
      </c>
      <c r="O1019" s="291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0" t="str">
        <f>IF(FN_MC!K1041="","*",FN_MC!K1041)</f>
        <v>*</v>
      </c>
      <c r="O1020" s="290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1" t="str">
        <f>IF(FN_MC!K1042="","*",FN_MC!K1042)</f>
        <v>*</v>
      </c>
      <c r="O1021" s="291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1" t="str">
        <f>IF(FN_MC!K1043="","*",FN_MC!K1043)</f>
        <v>*</v>
      </c>
      <c r="O1022" s="291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0" t="str">
        <f>IF(FN_MC!K1044="","*",FN_MC!K1044)</f>
        <v>*</v>
      </c>
      <c r="O1023" s="290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1" t="str">
        <f>IF(FN_MC!K1045="","*",FN_MC!K1045)</f>
        <v>*</v>
      </c>
      <c r="O1024" s="291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1" t="str">
        <f>IF(FN_MC!K1046="","*",FN_MC!K1046)</f>
        <v>*</v>
      </c>
      <c r="O1025" s="291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0" t="str">
        <f>IF(FN_MC!K1047="","*",FN_MC!K1047)</f>
        <v>*</v>
      </c>
      <c r="O1026" s="290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1" t="str">
        <f>IF(FN_MC!K1048="","*",FN_MC!K1048)</f>
        <v>*</v>
      </c>
      <c r="O1027" s="291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1" t="str">
        <f>IF(FN_MC!K1049="","*",FN_MC!K1049)</f>
        <v>*</v>
      </c>
      <c r="O1028" s="291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0" t="str">
        <f>IF(FN_MC!K1050="","*",FN_MC!K1050)</f>
        <v>*</v>
      </c>
      <c r="O1029" s="290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1" t="str">
        <f>IF(FN_MC!K1051="","*",FN_MC!K1051)</f>
        <v>*</v>
      </c>
      <c r="O1030" s="291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1" t="str">
        <f>IF(FN_MC!K1052="","*",FN_MC!K1052)</f>
        <v>*</v>
      </c>
      <c r="O1031" s="291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0" t="str">
        <f>IF(FN_MC!K1053="","*",FN_MC!K1053)</f>
        <v>*</v>
      </c>
      <c r="O1032" s="290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1" t="str">
        <f>IF(FN_MC!K1054="","*",FN_MC!K1054)</f>
        <v>*</v>
      </c>
      <c r="O1033" s="291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1" t="str">
        <f>IF(FN_MC!K1055="","*",FN_MC!K1055)</f>
        <v>*</v>
      </c>
      <c r="O1034" s="291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0" t="str">
        <f>IF(FN_MC!K1056="","*",FN_MC!K1056)</f>
        <v>*</v>
      </c>
      <c r="O1035" s="290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1" t="str">
        <f>IF(FN_MC!K1057="","*",FN_MC!K1057)</f>
        <v>*</v>
      </c>
      <c r="O1036" s="291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1" t="str">
        <f>IF(FN_MC!K1058="","*",FN_MC!K1058)</f>
        <v>*</v>
      </c>
      <c r="O1037" s="291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0" t="str">
        <f>IF(FN_MC!K1059="","*",FN_MC!K1059)</f>
        <v>*</v>
      </c>
      <c r="O1038" s="290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1" t="str">
        <f>IF(FN_MC!K1060="","*",FN_MC!K1060)</f>
        <v>*</v>
      </c>
      <c r="O1039" s="291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1" t="str">
        <f>IF(FN_MC!K1061="","*",FN_MC!K1061)</f>
        <v>*</v>
      </c>
      <c r="O1040" s="291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0" t="str">
        <f>IF(FN_MC!K1062="","*",FN_MC!K1062)</f>
        <v>*</v>
      </c>
      <c r="O1041" s="290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1" t="str">
        <f>IF(FN_MC!K1063="","*",FN_MC!K1063)</f>
        <v>*</v>
      </c>
      <c r="O1042" s="291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1" t="str">
        <f>IF(FN_MC!K1064="","*",FN_MC!K1064)</f>
        <v>*</v>
      </c>
      <c r="O1043" s="291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0" t="str">
        <f>IF(FN_MC!K1065="","*",FN_MC!K1065)</f>
        <v>*</v>
      </c>
      <c r="O1044" s="290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1" t="str">
        <f>IF(FN_MC!K1066="","*",FN_MC!K1066)</f>
        <v>*</v>
      </c>
      <c r="O1045" s="291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1" t="str">
        <f>IF(FN_MC!K1067="","*",FN_MC!K1067)</f>
        <v>*</v>
      </c>
      <c r="O1046" s="291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0" t="str">
        <f>IF(FN_MC!K1068="","*",FN_MC!K1068)</f>
        <v>*</v>
      </c>
      <c r="O1047" s="290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1" t="str">
        <f>IF(FN_MC!K1069="","*",FN_MC!K1069)</f>
        <v>*</v>
      </c>
      <c r="O1048" s="291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1" t="str">
        <f>IF(FN_MC!K1070="","*",FN_MC!K1070)</f>
        <v>*</v>
      </c>
      <c r="O1049" s="291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0" t="str">
        <f>IF(FN_MC!K1071="","*",FN_MC!K1071)</f>
        <v>*</v>
      </c>
      <c r="O1050" s="290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1" t="str">
        <f>IF(FN_MC!K1072="","*",FN_MC!K1072)</f>
        <v>*</v>
      </c>
      <c r="O1051" s="291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1" t="str">
        <f>IF(FN_MC!K1073="","*",FN_MC!K1073)</f>
        <v>*</v>
      </c>
      <c r="O1052" s="291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0" t="str">
        <f>IF(FN_MC!K1074="","*",FN_MC!K1074)</f>
        <v>*</v>
      </c>
      <c r="O1053" s="290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1" t="str">
        <f>IF(FN_MC!K1075="","*",FN_MC!K1075)</f>
        <v>*</v>
      </c>
      <c r="O1054" s="291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1" t="str">
        <f>IF(FN_MC!K1076="","*",FN_MC!K1076)</f>
        <v>*</v>
      </c>
      <c r="O1055" s="291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0" t="str">
        <f>IF(FN_MC!K1077="","*",FN_MC!K1077)</f>
        <v>*</v>
      </c>
      <c r="O1056" s="290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1" t="str">
        <f>IF(FN_MC!K1078="","*",FN_MC!K1078)</f>
        <v>*</v>
      </c>
      <c r="O1057" s="291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1" t="str">
        <f>IF(FN_MC!K1079="","*",FN_MC!K1079)</f>
        <v>*</v>
      </c>
      <c r="O1058" s="291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0" t="str">
        <f>IF(FN_MC!K1080="","*",FN_MC!K1080)</f>
        <v>*</v>
      </c>
      <c r="O1059" s="290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1" t="str">
        <f>IF(FN_MC!K1081="","*",FN_MC!K1081)</f>
        <v>*</v>
      </c>
      <c r="O1060" s="291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1" t="str">
        <f>IF(FN_MC!K1082="","*",FN_MC!K1082)</f>
        <v>*</v>
      </c>
      <c r="O1061" s="291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0" t="str">
        <f>IF(FN_MC!K1083="","*",FN_MC!K1083)</f>
        <v>*</v>
      </c>
      <c r="O1062" s="290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1" t="str">
        <f>IF(FN_MC!K1084="","*",FN_MC!K1084)</f>
        <v>*</v>
      </c>
      <c r="O1063" s="291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1" t="str">
        <f>IF(FN_MC!K1085="","*",FN_MC!K1085)</f>
        <v>*</v>
      </c>
      <c r="O1064" s="291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0" t="str">
        <f>IF(FN_MC!K1086="","*",FN_MC!K1086)</f>
        <v>*</v>
      </c>
      <c r="O1065" s="290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1" t="str">
        <f>IF(FN_MC!K1087="","*",FN_MC!K1087)</f>
        <v>*</v>
      </c>
      <c r="O1066" s="291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1" t="str">
        <f>IF(FN_MC!K1088="","*",FN_MC!K1088)</f>
        <v>*</v>
      </c>
      <c r="O1067" s="291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0" t="str">
        <f>IF(FN_MC!K1089="","*",FN_MC!K1089)</f>
        <v>*</v>
      </c>
      <c r="O1068" s="290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1" t="str">
        <f>IF(FN_MC!K1090="","*",FN_MC!K1090)</f>
        <v>*</v>
      </c>
      <c r="O1069" s="291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1" t="str">
        <f>IF(FN_MC!K1091="","*",FN_MC!K1091)</f>
        <v>*</v>
      </c>
      <c r="O1070" s="291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0" t="str">
        <f>IF(FN_MC!K1092="","*",FN_MC!K1092)</f>
        <v>*</v>
      </c>
      <c r="O1071" s="290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1" t="str">
        <f>IF(FN_MC!K1093="","*",FN_MC!K1093)</f>
        <v>*</v>
      </c>
      <c r="O1072" s="291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1" t="str">
        <f>IF(FN_MC!K1094="","*",FN_MC!K1094)</f>
        <v>*</v>
      </c>
      <c r="O1073" s="291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0" t="str">
        <f>IF(FN_MC!K1095="","*",FN_MC!K1095)</f>
        <v>*</v>
      </c>
      <c r="O1074" s="290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1" t="str">
        <f>IF(FN_MC!K1096="","*",FN_MC!K1096)</f>
        <v>*</v>
      </c>
      <c r="O1075" s="291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1" t="str">
        <f>IF(FN_MC!K1097="","*",FN_MC!K1097)</f>
        <v>*</v>
      </c>
      <c r="O1076" s="291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0" t="str">
        <f>IF(FN_MC!K1098="","*",FN_MC!K1098)</f>
        <v>*</v>
      </c>
      <c r="O1077" s="290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1" t="str">
        <f>IF(FN_MC!K1099="","*",FN_MC!K1099)</f>
        <v>*</v>
      </c>
      <c r="O1078" s="291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1" t="str">
        <f>IF(FN_MC!K1100="","*",FN_MC!K1100)</f>
        <v>*</v>
      </c>
      <c r="O1079" s="291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0" t="str">
        <f>IF(FN_MC!K1101="","*",FN_MC!K1101)</f>
        <v>*</v>
      </c>
      <c r="O1080" s="290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1" t="str">
        <f>IF(FN_MC!K1102="","*",FN_MC!K1102)</f>
        <v>*</v>
      </c>
      <c r="O1081" s="291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1" t="str">
        <f>IF(FN_MC!K1103="","*",FN_MC!K1103)</f>
        <v>*</v>
      </c>
      <c r="O1082" s="291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0" t="str">
        <f>IF(FN_MC!K1104="","*",FN_MC!K1104)</f>
        <v>*</v>
      </c>
      <c r="O1083" s="290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1" t="str">
        <f>IF(FN_MC!K1105="","*",FN_MC!K1105)</f>
        <v>*</v>
      </c>
      <c r="O1084" s="291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1" t="str">
        <f>IF(FN_MC!K1106="","*",FN_MC!K1106)</f>
        <v>*</v>
      </c>
      <c r="O1085" s="291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0" t="str">
        <f>IF(FN_MC!K1107="","*",FN_MC!K1107)</f>
        <v>*</v>
      </c>
      <c r="O1086" s="290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1" t="str">
        <f>IF(FN_MC!K1108="","*",FN_MC!K1108)</f>
        <v>*</v>
      </c>
      <c r="O1087" s="291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1" t="str">
        <f>IF(FN_MC!K1109="","*",FN_MC!K1109)</f>
        <v>*</v>
      </c>
      <c r="O1088" s="291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0" t="str">
        <f>IF(FN_MC!K1110="","*",FN_MC!K1110)</f>
        <v>*</v>
      </c>
      <c r="O1089" s="290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1" t="str">
        <f>IF(FN_MC!K1111="","*",FN_MC!K1111)</f>
        <v>*</v>
      </c>
      <c r="O1090" s="291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1" t="str">
        <f>IF(FN_MC!K1112="","*",FN_MC!K1112)</f>
        <v>*</v>
      </c>
      <c r="O1091" s="291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0" t="str">
        <f>IF(FN_MC!K1113="","*",FN_MC!K1113)</f>
        <v>*</v>
      </c>
      <c r="O1092" s="290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1" t="str">
        <f>IF(FN_MC!K1114="","*",FN_MC!K1114)</f>
        <v>*</v>
      </c>
      <c r="O1093" s="291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1" t="str">
        <f>IF(FN_MC!K1115="","*",FN_MC!K1115)</f>
        <v>*</v>
      </c>
      <c r="O1094" s="291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0" t="str">
        <f>IF(FN_MC!K1116="","*",FN_MC!K1116)</f>
        <v>*</v>
      </c>
      <c r="O1095" s="290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1" t="str">
        <f>IF(FN_MC!K1117="","*",FN_MC!K1117)</f>
        <v>*</v>
      </c>
      <c r="O1096" s="291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1" t="str">
        <f>IF(FN_MC!K1118="","*",FN_MC!K1118)</f>
        <v>*</v>
      </c>
      <c r="O1097" s="291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0" t="str">
        <f>IF(FN_MC!K1119="","*",FN_MC!K1119)</f>
        <v>*</v>
      </c>
      <c r="O1098" s="290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1" t="str">
        <f>IF(FN_MC!K1120="","*",FN_MC!K1120)</f>
        <v>*</v>
      </c>
      <c r="O1099" s="291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1" t="str">
        <f>IF(FN_MC!K1121="","*",FN_MC!K1121)</f>
        <v>*</v>
      </c>
      <c r="O1100" s="291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0" t="str">
        <f>IF(FN_MC!K1122="","*",FN_MC!K1122)</f>
        <v>*</v>
      </c>
      <c r="O1101" s="290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1" t="str">
        <f>IF(FN_MC!K1123="","*",FN_MC!K1123)</f>
        <v>*</v>
      </c>
      <c r="O1102" s="291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1" t="str">
        <f>IF(FN_MC!K1124="","*",FN_MC!K1124)</f>
        <v>*</v>
      </c>
      <c r="O1103" s="291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0" t="str">
        <f>IF(FN_MC!K1125="","*",FN_MC!K1125)</f>
        <v>*</v>
      </c>
      <c r="O1104" s="290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1" t="str">
        <f>IF(FN_MC!K1126="","*",FN_MC!K1126)</f>
        <v>*</v>
      </c>
      <c r="O1105" s="291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1" t="str">
        <f>IF(FN_MC!K1127="","*",FN_MC!K1127)</f>
        <v>*</v>
      </c>
      <c r="O1106" s="291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0" t="str">
        <f>IF(FN_MC!K1128="","*",FN_MC!K1128)</f>
        <v>*</v>
      </c>
      <c r="O1107" s="290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1" t="str">
        <f>IF(FN_MC!K1129="","*",FN_MC!K1129)</f>
        <v>*</v>
      </c>
      <c r="O1108" s="291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1" t="str">
        <f>IF(FN_MC!K1130="","*",FN_MC!K1130)</f>
        <v>*</v>
      </c>
      <c r="O1109" s="291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0" t="str">
        <f>IF(FN_MC!K1131="","*",FN_MC!K1131)</f>
        <v>*</v>
      </c>
      <c r="O1110" s="290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1" t="str">
        <f>IF(FN_MC!K1132="","*",FN_MC!K1132)</f>
        <v>*</v>
      </c>
      <c r="O1111" s="291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1" t="str">
        <f>IF(FN_MC!K1133="","*",FN_MC!K1133)</f>
        <v>*</v>
      </c>
      <c r="O1112" s="291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0" t="str">
        <f>IF(FN_MC!K1134="","*",FN_MC!K1134)</f>
        <v>*</v>
      </c>
      <c r="O1113" s="290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1" t="str">
        <f>IF(FN_MC!K1135="","*",FN_MC!K1135)</f>
        <v>*</v>
      </c>
      <c r="O1114" s="291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1" t="str">
        <f>IF(FN_MC!K1136="","*",FN_MC!K1136)</f>
        <v>*</v>
      </c>
      <c r="O1115" s="291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0" t="str">
        <f>IF(FN_MC!K1137="","*",FN_MC!K1137)</f>
        <v>*</v>
      </c>
      <c r="O1116" s="290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1" t="str">
        <f>IF(FN_MC!K1138="","*",FN_MC!K1138)</f>
        <v>*</v>
      </c>
      <c r="O1117" s="291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1" t="str">
        <f>IF(FN_MC!K1139="","*",FN_MC!K1139)</f>
        <v>*</v>
      </c>
      <c r="O1118" s="291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0" t="str">
        <f>IF(FN_MC!K1140="","*",FN_MC!K1140)</f>
        <v>*</v>
      </c>
      <c r="O1119" s="290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1" t="str">
        <f>IF(FN_MC!K1141="","*",FN_MC!K1141)</f>
        <v>*</v>
      </c>
      <c r="O1120" s="291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1" t="str">
        <f>IF(FN_MC!K1142="","*",FN_MC!K1142)</f>
        <v>*</v>
      </c>
      <c r="O1121" s="291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0" t="str">
        <f>IF(FN_MC!K1143="","*",FN_MC!K1143)</f>
        <v>*</v>
      </c>
      <c r="O1122" s="290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1" t="str">
        <f>IF(FN_MC!K1144="","*",FN_MC!K1144)</f>
        <v>*</v>
      </c>
      <c r="O1123" s="291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1" t="str">
        <f>IF(FN_MC!K1145="","*",FN_MC!K1145)</f>
        <v>*</v>
      </c>
      <c r="O1124" s="291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0" t="str">
        <f>IF(FN_MC!K1146="","*",FN_MC!K1146)</f>
        <v>*</v>
      </c>
      <c r="O1125" s="290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1" t="str">
        <f>IF(FN_MC!K1147="","*",FN_MC!K1147)</f>
        <v>*</v>
      </c>
      <c r="O1126" s="291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1" t="str">
        <f>IF(FN_MC!K1148="","*",FN_MC!K1148)</f>
        <v>*</v>
      </c>
      <c r="O1127" s="291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0" t="str">
        <f>IF(FN_MC!K1149="","*",FN_MC!K1149)</f>
        <v>*</v>
      </c>
      <c r="O1128" s="290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1" t="str">
        <f>IF(FN_MC!K1150="","*",FN_MC!K1150)</f>
        <v>*</v>
      </c>
      <c r="O1129" s="291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1" t="str">
        <f>IF(FN_MC!K1151="","*",FN_MC!K1151)</f>
        <v>*</v>
      </c>
      <c r="O1130" s="291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0" t="str">
        <f>IF(FN_MC!K1152="","*",FN_MC!K1152)</f>
        <v>*</v>
      </c>
      <c r="O1131" s="290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1" t="str">
        <f>IF(FN_MC!K1153="","*",FN_MC!K1153)</f>
        <v>*</v>
      </c>
      <c r="O1132" s="291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1" t="str">
        <f>IF(FN_MC!K1154="","*",FN_MC!K1154)</f>
        <v>*</v>
      </c>
      <c r="O1133" s="291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0" t="str">
        <f>IF(FN_MC!K1155="","*",FN_MC!K1155)</f>
        <v>*</v>
      </c>
      <c r="O1134" s="290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1" t="str">
        <f>IF(FN_MC!K1156="","*",FN_MC!K1156)</f>
        <v>*</v>
      </c>
      <c r="O1135" s="291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1" t="str">
        <f>IF(FN_MC!K1157="","*",FN_MC!K1157)</f>
        <v>*</v>
      </c>
      <c r="O1136" s="291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0" t="str">
        <f>IF(FN_MC!K1158="","*",FN_MC!K1158)</f>
        <v>*</v>
      </c>
      <c r="O1137" s="290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1" t="str">
        <f>IF(FN_MC!K1159="","*",FN_MC!K1159)</f>
        <v>*</v>
      </c>
      <c r="O1138" s="291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1" t="str">
        <f>IF(FN_MC!K1160="","*",FN_MC!K1160)</f>
        <v>*</v>
      </c>
      <c r="O1139" s="291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0" t="str">
        <f>IF(FN_MC!K1161="","*",FN_MC!K1161)</f>
        <v>*</v>
      </c>
      <c r="O1140" s="290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1" t="str">
        <f>IF(FN_MC!K1162="","*",FN_MC!K1162)</f>
        <v>*</v>
      </c>
      <c r="O1141" s="291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1" t="str">
        <f>IF(FN_MC!K1163="","*",FN_MC!K1163)</f>
        <v>*</v>
      </c>
      <c r="O1142" s="291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0" t="str">
        <f>IF(FN_MC!K1164="","*",FN_MC!K1164)</f>
        <v>*</v>
      </c>
      <c r="O1143" s="290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1" t="str">
        <f>IF(FN_MC!K1165="","*",FN_MC!K1165)</f>
        <v>*</v>
      </c>
      <c r="O1144" s="291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1" t="str">
        <f>IF(FN_MC!K1166="","*",FN_MC!K1166)</f>
        <v>*</v>
      </c>
      <c r="O1145" s="291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0" t="str">
        <f>IF(FN_MC!K1167="","*",FN_MC!K1167)</f>
        <v>*</v>
      </c>
      <c r="O1146" s="290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1" t="str">
        <f>IF(FN_MC!K1168="","*",FN_MC!K1168)</f>
        <v>*</v>
      </c>
      <c r="O1147" s="291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1" t="str">
        <f>IF(FN_MC!K1169="","*",FN_MC!K1169)</f>
        <v>*</v>
      </c>
      <c r="O1148" s="291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0" t="str">
        <f>IF(FN_MC!K1170="","*",FN_MC!K1170)</f>
        <v>*</v>
      </c>
      <c r="O1149" s="290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1" t="str">
        <f>IF(FN_MC!K1171="","*",FN_MC!K1171)</f>
        <v>*</v>
      </c>
      <c r="O1150" s="291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1" t="str">
        <f>IF(FN_MC!K1172="","*",FN_MC!K1172)</f>
        <v>*</v>
      </c>
      <c r="O1151" s="291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0" t="str">
        <f>IF(FN_MC!K1173="","*",FN_MC!K1173)</f>
        <v>*</v>
      </c>
      <c r="O1152" s="290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1" t="str">
        <f>IF(FN_MC!K1174="","*",FN_MC!K1174)</f>
        <v>*</v>
      </c>
      <c r="O1153" s="291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1" t="str">
        <f>IF(FN_MC!K1175="","*",FN_MC!K1175)</f>
        <v>*</v>
      </c>
      <c r="O1154" s="291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0" t="str">
        <f>IF(FN_MC!K1176="","*",FN_MC!K1176)</f>
        <v>*</v>
      </c>
      <c r="O1155" s="290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1" t="str">
        <f>IF(FN_MC!K1177="","*",FN_MC!K1177)</f>
        <v>*</v>
      </c>
      <c r="O1156" s="291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1" t="str">
        <f>IF(FN_MC!K1178="","*",FN_MC!K1178)</f>
        <v>*</v>
      </c>
      <c r="O1157" s="291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0" t="str">
        <f>IF(FN_MC!K1179="","*",FN_MC!K1179)</f>
        <v>*</v>
      </c>
      <c r="O1158" s="290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1" t="str">
        <f>IF(FN_MC!K1180="","*",FN_MC!K1180)</f>
        <v>*</v>
      </c>
      <c r="O1159" s="291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1" t="str">
        <f>IF(FN_MC!K1181="","*",FN_MC!K1181)</f>
        <v>*</v>
      </c>
      <c r="O1160" s="291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0" t="str">
        <f>IF(FN_MC!K1182="","*",FN_MC!K1182)</f>
        <v>*</v>
      </c>
      <c r="O1161" s="290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1" t="str">
        <f>IF(FN_MC!K1183="","*",FN_MC!K1183)</f>
        <v>*</v>
      </c>
      <c r="O1162" s="291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1" t="str">
        <f>IF(FN_MC!K1184="","*",FN_MC!K1184)</f>
        <v>*</v>
      </c>
      <c r="O1163" s="291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0" t="str">
        <f>IF(FN_MC!K1185="","*",FN_MC!K1185)</f>
        <v>*</v>
      </c>
      <c r="O1164" s="290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1" t="str">
        <f>IF(FN_MC!K1186="","*",FN_MC!K1186)</f>
        <v>*</v>
      </c>
      <c r="O1165" s="291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1" t="str">
        <f>IF(FN_MC!K1187="","*",FN_MC!K1187)</f>
        <v>*</v>
      </c>
      <c r="O1166" s="291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0" t="str">
        <f>IF(FN_MC!K1188="","*",FN_MC!K1188)</f>
        <v>*</v>
      </c>
      <c r="O1167" s="290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1" t="str">
        <f>IF(FN_MC!K1189="","*",FN_MC!K1189)</f>
        <v>*</v>
      </c>
      <c r="O1168" s="291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1" t="str">
        <f>IF(FN_MC!K1190="","*",FN_MC!K1190)</f>
        <v>*</v>
      </c>
      <c r="O1169" s="291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0" t="str">
        <f>IF(FN_MC!K1191="","*",FN_MC!K1191)</f>
        <v>*</v>
      </c>
      <c r="O1170" s="290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1" t="str">
        <f>IF(FN_MC!K1192="","*",FN_MC!K1192)</f>
        <v>*</v>
      </c>
      <c r="O1171" s="291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1" t="str">
        <f>IF(FN_MC!K1193="","*",FN_MC!K1193)</f>
        <v>*</v>
      </c>
      <c r="O1172" s="291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0" t="str">
        <f>IF(FN_MC!K1194="","*",FN_MC!K1194)</f>
        <v>*</v>
      </c>
      <c r="O1173" s="290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1" t="str">
        <f>IF(FN_MC!K1195="","*",FN_MC!K1195)</f>
        <v>*</v>
      </c>
      <c r="O1174" s="291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1" t="str">
        <f>IF(FN_MC!K1196="","*",FN_MC!K1196)</f>
        <v>*</v>
      </c>
      <c r="O1175" s="291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0" t="str">
        <f>IF(FN_MC!K1197="","*",FN_MC!K1197)</f>
        <v>*</v>
      </c>
      <c r="O1176" s="290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1" t="str">
        <f>IF(FN_MC!K1198="","*",FN_MC!K1198)</f>
        <v>*</v>
      </c>
      <c r="O1177" s="291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1" t="str">
        <f>IF(FN_MC!K1199="","*",FN_MC!K1199)</f>
        <v>*</v>
      </c>
      <c r="O1178" s="291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0" t="str">
        <f>IF(FN_MC!K1200="","*",FN_MC!K1200)</f>
        <v>*</v>
      </c>
      <c r="O1179" s="290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1" t="str">
        <f>IF(FN_MC!K1201="","*",FN_MC!K1201)</f>
        <v>*</v>
      </c>
      <c r="O1180" s="291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1" t="str">
        <f>IF(FN_MC!K1202="","*",FN_MC!K1202)</f>
        <v>*</v>
      </c>
      <c r="O1181" s="291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0" t="str">
        <f>IF(FN_MC!K1203="","*",FN_MC!K1203)</f>
        <v>*</v>
      </c>
      <c r="O1182" s="290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1" t="str">
        <f>IF(FN_MC!K1204="","*",FN_MC!K1204)</f>
        <v>*</v>
      </c>
      <c r="O1183" s="291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1" t="str">
        <f>IF(FN_MC!K1205="","*",FN_MC!K1205)</f>
        <v>*</v>
      </c>
      <c r="O1184" s="291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0" t="str">
        <f>IF(FN_MC!K1206="","*",FN_MC!K1206)</f>
        <v>*</v>
      </c>
      <c r="O1185" s="290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1" t="str">
        <f>IF(FN_MC!K1207="","*",FN_MC!K1207)</f>
        <v>*</v>
      </c>
      <c r="O1186" s="291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1" t="str">
        <f>IF(FN_MC!K1208="","*",FN_MC!K1208)</f>
        <v>*</v>
      </c>
      <c r="O1187" s="291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0" t="str">
        <f>IF(FN_MC!K1209="","*",FN_MC!K1209)</f>
        <v>*</v>
      </c>
      <c r="O1188" s="290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1" t="str">
        <f>IF(FN_MC!K1210="","*",FN_MC!K1210)</f>
        <v>*</v>
      </c>
      <c r="O1189" s="291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1" t="str">
        <f>IF(FN_MC!K1211="","*",FN_MC!K1211)</f>
        <v>*</v>
      </c>
      <c r="O1190" s="291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0" t="str">
        <f>IF(FN_MC!K1212="","*",FN_MC!K1212)</f>
        <v>*</v>
      </c>
      <c r="O1191" s="290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1" t="str">
        <f>IF(FN_MC!K1213="","*",FN_MC!K1213)</f>
        <v>*</v>
      </c>
      <c r="O1192" s="291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1" t="str">
        <f>IF(FN_MC!K1214="","*",FN_MC!K1214)</f>
        <v>*</v>
      </c>
      <c r="O1193" s="291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0" t="str">
        <f>IF(FN_MC!K1215="","*",FN_MC!K1215)</f>
        <v>*</v>
      </c>
      <c r="O1194" s="290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1" t="str">
        <f>IF(FN_MC!K1216="","*",FN_MC!K1216)</f>
        <v>*</v>
      </c>
      <c r="O1195" s="291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1" t="str">
        <f>IF(FN_MC!K1217="","*",FN_MC!K1217)</f>
        <v>*</v>
      </c>
      <c r="O1196" s="291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0" t="str">
        <f>IF(FN_MC!K1218="","*",FN_MC!K1218)</f>
        <v>*</v>
      </c>
      <c r="O1197" s="290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1" t="str">
        <f>IF(FN_MC!K1219="","*",FN_MC!K1219)</f>
        <v>*</v>
      </c>
      <c r="O1198" s="291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1" t="str">
        <f>IF(FN_MC!K1220="","*",FN_MC!K1220)</f>
        <v>*</v>
      </c>
      <c r="O1199" s="291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0" t="str">
        <f>IF(FN_MC!K1221="","*",FN_MC!K1221)</f>
        <v>*</v>
      </c>
      <c r="O1200" s="290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1" t="str">
        <f>IF(FN_MC!K1222="","*",FN_MC!K1222)</f>
        <v>*</v>
      </c>
      <c r="O1201" s="291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1" t="str">
        <f>IF(FN_MC!K1223="","*",FN_MC!K1223)</f>
        <v>*</v>
      </c>
      <c r="O1202" s="291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0" t="str">
        <f>IF(FN_MC!K1224="","*",FN_MC!K1224)</f>
        <v>*</v>
      </c>
      <c r="O1203" s="290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1" t="str">
        <f>IF(FN_MC!K1225="","*",FN_MC!K1225)</f>
        <v>*</v>
      </c>
      <c r="O1204" s="291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1" t="str">
        <f>IF(FN_MC!K1226="","*",FN_MC!K1226)</f>
        <v>*</v>
      </c>
      <c r="O1205" s="291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0" t="str">
        <f>IF(FN_MC!K1227="","*",FN_MC!K1227)</f>
        <v>*</v>
      </c>
      <c r="O1206" s="290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1" t="str">
        <f>IF(FN_MC!K1228="","*",FN_MC!K1228)</f>
        <v>*</v>
      </c>
      <c r="O1207" s="291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1" t="str">
        <f>IF(FN_MC!K1229="","*",FN_MC!K1229)</f>
        <v>*</v>
      </c>
      <c r="O1208" s="291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0" t="str">
        <f>IF(FN_MC!K1230="","*",FN_MC!K1230)</f>
        <v>*</v>
      </c>
      <c r="O1209" s="290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1" t="str">
        <f>IF(FN_MC!K1231="","*",FN_MC!K1231)</f>
        <v>*</v>
      </c>
      <c r="O1210" s="291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1" t="str">
        <f>IF(FN_MC!K1232="","*",FN_MC!K1232)</f>
        <v>*</v>
      </c>
      <c r="O1211" s="291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0" t="str">
        <f>IF(FN_MC!K1233="","*",FN_MC!K1233)</f>
        <v>*</v>
      </c>
      <c r="O1212" s="290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1" t="str">
        <f>IF(FN_MC!K1234="","*",FN_MC!K1234)</f>
        <v>*</v>
      </c>
      <c r="O1213" s="291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1" t="str">
        <f>IF(FN_MC!K1235="","*",FN_MC!K1235)</f>
        <v>*</v>
      </c>
      <c r="O1214" s="291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0" t="str">
        <f>IF(FN_MC!K1236="","*",FN_MC!K1236)</f>
        <v>*</v>
      </c>
      <c r="O1215" s="290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1" t="str">
        <f>IF(FN_MC!K1237="","*",FN_MC!K1237)</f>
        <v>*</v>
      </c>
      <c r="O1216" s="291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1" t="str">
        <f>IF(FN_MC!K1238="","*",FN_MC!K1238)</f>
        <v>*</v>
      </c>
      <c r="O1217" s="291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0" t="str">
        <f>IF(FN_MC!K1239="","*",FN_MC!K1239)</f>
        <v>*</v>
      </c>
      <c r="O1218" s="290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1" t="str">
        <f>IF(FN_MC!K1240="","*",FN_MC!K1240)</f>
        <v>*</v>
      </c>
      <c r="O1219" s="291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1" t="str">
        <f>IF(FN_MC!K1241="","*",FN_MC!K1241)</f>
        <v>*</v>
      </c>
      <c r="O1220" s="291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0" t="str">
        <f>IF(FN_MC!K1242="","*",FN_MC!K1242)</f>
        <v>*</v>
      </c>
      <c r="O1221" s="290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1" t="str">
        <f>IF(FN_MC!K1243="","*",FN_MC!K1243)</f>
        <v>*</v>
      </c>
      <c r="O1222" s="291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1" t="str">
        <f>IF(FN_MC!K1244="","*",FN_MC!K1244)</f>
        <v>*</v>
      </c>
      <c r="O1223" s="291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0" t="str">
        <f>IF(FN_MC!K1245="","*",FN_MC!K1245)</f>
        <v>*</v>
      </c>
      <c r="O1224" s="290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1" t="str">
        <f>IF(FN_MC!K1246="","*",FN_MC!K1246)</f>
        <v>*</v>
      </c>
      <c r="O1225" s="291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1" t="str">
        <f>IF(FN_MC!K1247="","*",FN_MC!K1247)</f>
        <v>*</v>
      </c>
      <c r="O1226" s="291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0" t="str">
        <f>IF(FN_MC!K1248="","*",FN_MC!K1248)</f>
        <v>*</v>
      </c>
      <c r="O1227" s="290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1" t="str">
        <f>IF(FN_MC!K1249="","*",FN_MC!K1249)</f>
        <v>*</v>
      </c>
      <c r="O1228" s="291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1" t="str">
        <f>IF(FN_MC!K1250="","*",FN_MC!K1250)</f>
        <v>*</v>
      </c>
      <c r="O1229" s="291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0" t="str">
        <f>IF(FN_MC!K1251="","*",FN_MC!K1251)</f>
        <v>*</v>
      </c>
      <c r="O1230" s="290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1" t="str">
        <f>IF(FN_MC!K1252="","*",FN_MC!K1252)</f>
        <v>*</v>
      </c>
      <c r="O1231" s="291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1" t="str">
        <f>IF(FN_MC!K1253="","*",FN_MC!K1253)</f>
        <v>*</v>
      </c>
      <c r="O1232" s="291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0" t="str">
        <f>IF(FN_MC!K1254="","*",FN_MC!K1254)</f>
        <v>*</v>
      </c>
      <c r="O1233" s="290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1" t="str">
        <f>IF(FN_MC!K1255="","*",FN_MC!K1255)</f>
        <v>*</v>
      </c>
      <c r="O1234" s="291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1" t="str">
        <f>IF(FN_MC!K1256="","*",FN_MC!K1256)</f>
        <v>*</v>
      </c>
      <c r="O1235" s="291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0" t="str">
        <f>IF(FN_MC!K1257="","*",FN_MC!K1257)</f>
        <v>*</v>
      </c>
      <c r="O1236" s="290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1" t="str">
        <f>IF(FN_MC!K1258="","*",FN_MC!K1258)</f>
        <v>*</v>
      </c>
      <c r="O1237" s="291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1" t="str">
        <f>IF(FN_MC!K1259="","*",FN_MC!K1259)</f>
        <v>*</v>
      </c>
      <c r="O1238" s="291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0" t="str">
        <f>IF(FN_MC!K1260="","*",FN_MC!K1260)</f>
        <v>*</v>
      </c>
      <c r="O1239" s="290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1" t="str">
        <f>IF(FN_MC!K1261="","*",FN_MC!K1261)</f>
        <v>*</v>
      </c>
      <c r="O1240" s="291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1" t="str">
        <f>IF(FN_MC!K1262="","*",FN_MC!K1262)</f>
        <v>*</v>
      </c>
      <c r="O1241" s="291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0" t="str">
        <f>IF(FN_MC!K1263="","*",FN_MC!K1263)</f>
        <v>*</v>
      </c>
      <c r="O1242" s="290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1" t="str">
        <f>IF(FN_MC!K1264="","*",FN_MC!K1264)</f>
        <v>*</v>
      </c>
      <c r="O1243" s="291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1" t="str">
        <f>IF(FN_MC!K1265="","*",FN_MC!K1265)</f>
        <v>*</v>
      </c>
      <c r="O1244" s="291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0" t="str">
        <f>IF(FN_MC!K1266="","*",FN_MC!K1266)</f>
        <v>*</v>
      </c>
      <c r="O1245" s="290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1" t="str">
        <f>IF(FN_MC!K1267="","*",FN_MC!K1267)</f>
        <v>*</v>
      </c>
      <c r="O1246" s="291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1" t="str">
        <f>IF(FN_MC!K1268="","*",FN_MC!K1268)</f>
        <v>*</v>
      </c>
      <c r="O1247" s="291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0" t="str">
        <f>IF(FN_MC!K1269="","*",FN_MC!K1269)</f>
        <v>*</v>
      </c>
      <c r="O1248" s="290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1" t="str">
        <f>IF(FN_MC!K1270="","*",FN_MC!K1270)</f>
        <v>*</v>
      </c>
      <c r="O1249" s="291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1" t="str">
        <f>IF(FN_MC!K1271="","*",FN_MC!K1271)</f>
        <v>*</v>
      </c>
      <c r="O1250" s="291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0" t="str">
        <f>IF(FN_MC!K1272="","*",FN_MC!K1272)</f>
        <v>*</v>
      </c>
      <c r="O1251" s="290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1" t="str">
        <f>IF(FN_MC!K1273="","*",FN_MC!K1273)</f>
        <v>*</v>
      </c>
      <c r="O1252" s="291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1" t="str">
        <f>IF(FN_MC!K1274="","*",FN_MC!K1274)</f>
        <v>*</v>
      </c>
      <c r="O1253" s="291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0" t="str">
        <f>IF(FN_MC!K1275="","*",FN_MC!K1275)</f>
        <v>*</v>
      </c>
      <c r="O1254" s="290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1" t="str">
        <f>IF(FN_MC!K1276="","*",FN_MC!K1276)</f>
        <v>*</v>
      </c>
      <c r="O1255" s="291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1" t="str">
        <f>IF(FN_MC!K1277="","*",FN_MC!K1277)</f>
        <v>*</v>
      </c>
      <c r="O1256" s="291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0" t="str">
        <f>IF(FN_MC!K1278="","*",FN_MC!K1278)</f>
        <v>*</v>
      </c>
      <c r="O1257" s="290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1" t="str">
        <f>IF(FN_MC!K1279="","*",FN_MC!K1279)</f>
        <v>*</v>
      </c>
      <c r="O1258" s="291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1" t="str">
        <f>IF(FN_MC!K1280="","*",FN_MC!K1280)</f>
        <v>*</v>
      </c>
      <c r="O1259" s="291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0" t="str">
        <f>IF(FN_MC!K1281="","*",FN_MC!K1281)</f>
        <v>*</v>
      </c>
      <c r="O1260" s="290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1" t="str">
        <f>IF(FN_MC!K1282="","*",FN_MC!K1282)</f>
        <v>*</v>
      </c>
      <c r="O1261" s="291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1" t="str">
        <f>IF(FN_MC!K1283="","*",FN_MC!K1283)</f>
        <v>*</v>
      </c>
      <c r="O1262" s="291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0" t="str">
        <f>IF(FN_MC!K1284="","*",FN_MC!K1284)</f>
        <v>*</v>
      </c>
      <c r="O1263" s="290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1" t="str">
        <f>IF(FN_MC!K1285="","*",FN_MC!K1285)</f>
        <v>*</v>
      </c>
      <c r="O1264" s="291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1" t="str">
        <f>IF(FN_MC!K1286="","*",FN_MC!K1286)</f>
        <v>*</v>
      </c>
      <c r="O1265" s="291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0" t="str">
        <f>IF(FN_MC!K1287="","*",FN_MC!K1287)</f>
        <v>*</v>
      </c>
      <c r="O1266" s="290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1" t="str">
        <f>IF(FN_MC!K1288="","*",FN_MC!K1288)</f>
        <v>*</v>
      </c>
      <c r="O1267" s="291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1" t="str">
        <f>IF(FN_MC!K1289="","*",FN_MC!K1289)</f>
        <v>*</v>
      </c>
      <c r="O1268" s="291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0" t="str">
        <f>IF(FN_MC!K1290="","*",FN_MC!K1290)</f>
        <v>*</v>
      </c>
      <c r="O1269" s="290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1" t="str">
        <f>IF(FN_MC!K1291="","*",FN_MC!K1291)</f>
        <v>*</v>
      </c>
      <c r="O1270" s="291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1" t="str">
        <f>IF(FN_MC!K1292="","*",FN_MC!K1292)</f>
        <v>*</v>
      </c>
      <c r="O1271" s="291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0" t="str">
        <f>IF(FN_MC!K1293="","*",FN_MC!K1293)</f>
        <v>*</v>
      </c>
      <c r="O1272" s="290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1" t="str">
        <f>IF(FN_MC!K1294="","*",FN_MC!K1294)</f>
        <v>*</v>
      </c>
      <c r="O1273" s="291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1" t="str">
        <f>IF(FN_MC!K1295="","*",FN_MC!K1295)</f>
        <v>*</v>
      </c>
      <c r="O1274" s="291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0" t="str">
        <f>IF(FN_MC!K1296="","*",FN_MC!K1296)</f>
        <v>*</v>
      </c>
      <c r="O1275" s="290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1" t="str">
        <f>IF(FN_MC!K1297="","*",FN_MC!K1297)</f>
        <v>*</v>
      </c>
      <c r="O1276" s="291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1" t="str">
        <f>IF(FN_MC!K1298="","*",FN_MC!K1298)</f>
        <v>*</v>
      </c>
      <c r="O1277" s="291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0" t="str">
        <f>IF(FN_MC!K1299="","*",FN_MC!K1299)</f>
        <v>*</v>
      </c>
      <c r="O1278" s="290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1" t="str">
        <f>IF(FN_MC!K1300="","*",FN_MC!K1300)</f>
        <v>*</v>
      </c>
      <c r="O1279" s="291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1" t="str">
        <f>IF(FN_MC!K1301="","*",FN_MC!K1301)</f>
        <v>*</v>
      </c>
      <c r="O1280" s="291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0" t="str">
        <f>IF(FN_MC!K1302="","*",FN_MC!K1302)</f>
        <v>*</v>
      </c>
      <c r="O1281" s="290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1" t="str">
        <f>IF(FN_MC!K1303="","*",FN_MC!K1303)</f>
        <v>*</v>
      </c>
      <c r="O1282" s="291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1" t="str">
        <f>IF(FN_MC!K1304="","*",FN_MC!K1304)</f>
        <v>*</v>
      </c>
      <c r="O1283" s="291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0" t="str">
        <f>IF(FN_MC!K1305="","*",FN_MC!K1305)</f>
        <v>*</v>
      </c>
      <c r="O1284" s="290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1" t="str">
        <f>IF(FN_MC!K1306="","*",FN_MC!K1306)</f>
        <v>*</v>
      </c>
      <c r="O1285" s="291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1" t="str">
        <f>IF(FN_MC!K1307="","*",FN_MC!K1307)</f>
        <v>*</v>
      </c>
      <c r="O1286" s="291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0" t="str">
        <f>IF(FN_MC!K1308="","*",FN_MC!K1308)</f>
        <v>*</v>
      </c>
      <c r="O1287" s="290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1" t="str">
        <f>IF(FN_MC!K1309="","*",FN_MC!K1309)</f>
        <v>*</v>
      </c>
      <c r="O1288" s="291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1" t="str">
        <f>IF(FN_MC!K1310="","*",FN_MC!K1310)</f>
        <v>*</v>
      </c>
      <c r="O1289" s="291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0" t="str">
        <f>IF(FN_MC!K1311="","*",FN_MC!K1311)</f>
        <v>*</v>
      </c>
      <c r="O1290" s="290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1" t="str">
        <f>IF(FN_MC!K1312="","*",FN_MC!K1312)</f>
        <v>*</v>
      </c>
      <c r="O1291" s="291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1" t="str">
        <f>IF(FN_MC!K1313="","*",FN_MC!K1313)</f>
        <v>*</v>
      </c>
      <c r="O1292" s="291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0" t="str">
        <f>IF(FN_MC!K1314="","*",FN_MC!K1314)</f>
        <v>*</v>
      </c>
      <c r="O1293" s="290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1" t="str">
        <f>IF(FN_MC!K1315="","*",FN_MC!K1315)</f>
        <v>*</v>
      </c>
      <c r="O1294" s="291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1" t="str">
        <f>IF(FN_MC!K1316="","*",FN_MC!K1316)</f>
        <v>*</v>
      </c>
      <c r="O1295" s="291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0" t="str">
        <f>IF(FN_MC!K1317="","*",FN_MC!K1317)</f>
        <v>*</v>
      </c>
      <c r="O1296" s="290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1" t="str">
        <f>IF(FN_MC!K1318="","*",FN_MC!K1318)</f>
        <v>*</v>
      </c>
      <c r="O1297" s="291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1" t="str">
        <f>IF(FN_MC!K1319="","*",FN_MC!K1319)</f>
        <v>*</v>
      </c>
      <c r="O1298" s="291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0" t="str">
        <f>IF(FN_MC!K1320="","*",FN_MC!K1320)</f>
        <v>*</v>
      </c>
      <c r="O1299" s="290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1" t="str">
        <f>IF(FN_MC!K1321="","*",FN_MC!K1321)</f>
        <v>*</v>
      </c>
      <c r="O1300" s="291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1" t="str">
        <f>IF(FN_MC!K1322="","*",FN_MC!K1322)</f>
        <v>*</v>
      </c>
      <c r="O1301" s="291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0" t="str">
        <f>IF(FN_MC!K1323="","*",FN_MC!K1323)</f>
        <v>*</v>
      </c>
      <c r="O1302" s="290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1" t="str">
        <f>IF(FN_MC!K1324="","*",FN_MC!K1324)</f>
        <v>*</v>
      </c>
      <c r="O1303" s="291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1" t="str">
        <f>IF(FN_MC!K1325="","*",FN_MC!K1325)</f>
        <v>*</v>
      </c>
      <c r="O1304" s="291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0" t="str">
        <f>IF(FN_MC!K1326="","*",FN_MC!K1326)</f>
        <v>*</v>
      </c>
      <c r="O1305" s="290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1" t="str">
        <f>IF(FN_MC!K1327="","*",FN_MC!K1327)</f>
        <v>*</v>
      </c>
      <c r="O1306" s="291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1" t="str">
        <f>IF(FN_MC!K1328="","*",FN_MC!K1328)</f>
        <v>*</v>
      </c>
      <c r="O1307" s="291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0" t="str">
        <f>IF(FN_MC!K1329="","*",FN_MC!K1329)</f>
        <v>*</v>
      </c>
      <c r="O1308" s="290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1" t="str">
        <f>IF(FN_MC!K1330="","*",FN_MC!K1330)</f>
        <v>*</v>
      </c>
      <c r="O1309" s="291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1" t="str">
        <f>IF(FN_MC!K1331="","*",FN_MC!K1331)</f>
        <v>*</v>
      </c>
      <c r="O1310" s="291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0" t="str">
        <f>IF(FN_MC!K1332="","*",FN_MC!K1332)</f>
        <v>*</v>
      </c>
      <c r="O1311" s="290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1" t="str">
        <f>IF(FN_MC!K1333="","*",FN_MC!K1333)</f>
        <v>*</v>
      </c>
      <c r="O1312" s="291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1" t="str">
        <f>IF(FN_MC!K1334="","*",FN_MC!K1334)</f>
        <v>*</v>
      </c>
      <c r="O1313" s="291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0" t="str">
        <f>IF(FN_MC!K1335="","*",FN_MC!K1335)</f>
        <v>*</v>
      </c>
      <c r="O1314" s="290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1" t="str">
        <f>IF(FN_MC!K1336="","*",FN_MC!K1336)</f>
        <v>*</v>
      </c>
      <c r="O1315" s="291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1" t="str">
        <f>IF(FN_MC!K1337="","*",FN_MC!K1337)</f>
        <v>*</v>
      </c>
      <c r="O1316" s="291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0" t="str">
        <f>IF(FN_MC!K1338="","*",FN_MC!K1338)</f>
        <v>*</v>
      </c>
      <c r="O1317" s="290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1" t="str">
        <f>IF(FN_MC!K1339="","*",FN_MC!K1339)</f>
        <v>*</v>
      </c>
      <c r="O1318" s="291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1" t="str">
        <f>IF(FN_MC!K1340="","*",FN_MC!K1340)</f>
        <v>*</v>
      </c>
      <c r="O1319" s="291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0" t="str">
        <f>IF(FN_MC!K1341="","*",FN_MC!K1341)</f>
        <v>*</v>
      </c>
      <c r="O1320" s="290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1" t="str">
        <f>IF(FN_MC!K1342="","*",FN_MC!K1342)</f>
        <v>*</v>
      </c>
      <c r="O1321" s="291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1" t="str">
        <f>IF(FN_MC!K1343="","*",FN_MC!K1343)</f>
        <v>*</v>
      </c>
      <c r="O1322" s="291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0" t="str">
        <f>IF(FN_MC!K1344="","*",FN_MC!K1344)</f>
        <v>*</v>
      </c>
      <c r="O1323" s="290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1" t="str">
        <f>IF(FN_MC!K1345="","*",FN_MC!K1345)</f>
        <v>*</v>
      </c>
      <c r="O1324" s="291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1" t="str">
        <f>IF(FN_MC!K1346="","*",FN_MC!K1346)</f>
        <v>*</v>
      </c>
      <c r="O1325" s="291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0" t="str">
        <f>IF(FN_MC!K1347="","*",FN_MC!K1347)</f>
        <v>*</v>
      </c>
      <c r="O1326" s="290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1" t="str">
        <f>IF(FN_MC!K1348="","*",FN_MC!K1348)</f>
        <v>*</v>
      </c>
      <c r="O1327" s="291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1" t="str">
        <f>IF(FN_MC!K1349="","*",FN_MC!K1349)</f>
        <v>*</v>
      </c>
      <c r="O1328" s="291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0" t="str">
        <f>IF(FN_MC!K1350="","*",FN_MC!K1350)</f>
        <v>*</v>
      </c>
      <c r="O1329" s="290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1" t="str">
        <f>IF(FN_MC!K1351="","*",FN_MC!K1351)</f>
        <v>*</v>
      </c>
      <c r="O1330" s="291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1" t="str">
        <f>IF(FN_MC!K1352="","*",FN_MC!K1352)</f>
        <v>*</v>
      </c>
      <c r="O1331" s="291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0" t="str">
        <f>IF(FN_MC!K1353="","*",FN_MC!K1353)</f>
        <v>*</v>
      </c>
      <c r="O1332" s="290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1" t="str">
        <f>IF(FN_MC!K1354="","*",FN_MC!K1354)</f>
        <v>*</v>
      </c>
      <c r="O1333" s="291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1" t="str">
        <f>IF(FN_MC!K1355="","*",FN_MC!K1355)</f>
        <v>*</v>
      </c>
      <c r="O1334" s="291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0" t="str">
        <f>IF(FN_MC!K1356="","*",FN_MC!K1356)</f>
        <v>*</v>
      </c>
      <c r="O1335" s="290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1" t="str">
        <f>IF(FN_MC!K1357="","*",FN_MC!K1357)</f>
        <v>*</v>
      </c>
      <c r="O1336" s="291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1" t="str">
        <f>IF(FN_MC!K1358="","*",FN_MC!K1358)</f>
        <v>*</v>
      </c>
      <c r="O1337" s="291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0" t="str">
        <f>IF(FN_MC!K1359="","*",FN_MC!K1359)</f>
        <v>*</v>
      </c>
      <c r="O1338" s="290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1" t="str">
        <f>IF(FN_MC!K1360="","*",FN_MC!K1360)</f>
        <v>*</v>
      </c>
      <c r="O1339" s="291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1" t="str">
        <f>IF(FN_MC!K1361="","*",FN_MC!K1361)</f>
        <v>*</v>
      </c>
      <c r="O1340" s="291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0" t="str">
        <f>IF(FN_MC!K1362="","*",FN_MC!K1362)</f>
        <v>*</v>
      </c>
      <c r="O1341" s="290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1" t="str">
        <f>IF(FN_MC!K1363="","*",FN_MC!K1363)</f>
        <v>*</v>
      </c>
      <c r="O1342" s="291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1" t="str">
        <f>IF(FN_MC!K1364="","*",FN_MC!K1364)</f>
        <v>*</v>
      </c>
      <c r="O1343" s="291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0" t="str">
        <f>IF(FN_MC!K1365="","*",FN_MC!K1365)</f>
        <v>*</v>
      </c>
      <c r="O1344" s="290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1" t="str">
        <f>IF(FN_MC!K1366="","*",FN_MC!K1366)</f>
        <v>*</v>
      </c>
      <c r="O1345" s="291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1" t="str">
        <f>IF(FN_MC!K1367="","*",FN_MC!K1367)</f>
        <v>*</v>
      </c>
      <c r="O1346" s="291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0" t="str">
        <f>IF(FN_MC!K1368="","*",FN_MC!K1368)</f>
        <v>*</v>
      </c>
      <c r="O1347" s="290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1" t="str">
        <f>IF(FN_MC!K1369="","*",FN_MC!K1369)</f>
        <v>*</v>
      </c>
      <c r="O1348" s="291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1" t="str">
        <f>IF(FN_MC!K1370="","*",FN_MC!K1370)</f>
        <v>*</v>
      </c>
      <c r="O1349" s="291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0" t="str">
        <f>IF(FN_MC!K1371="","*",FN_MC!K1371)</f>
        <v>*</v>
      </c>
      <c r="O1350" s="290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1" t="str">
        <f>IF(FN_MC!K1372="","*",FN_MC!K1372)</f>
        <v>*</v>
      </c>
      <c r="O1351" s="291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1" t="str">
        <f>IF(FN_MC!K1373="","*",FN_MC!K1373)</f>
        <v>*</v>
      </c>
      <c r="O1352" s="291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0" t="str">
        <f>IF(FN_MC!K1374="","*",FN_MC!K1374)</f>
        <v>*</v>
      </c>
      <c r="O1353" s="290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1" t="str">
        <f>IF(FN_MC!K1375="","*",FN_MC!K1375)</f>
        <v>*</v>
      </c>
      <c r="O1354" s="291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1" t="str">
        <f>IF(FN_MC!K1376="","*",FN_MC!K1376)</f>
        <v>*</v>
      </c>
      <c r="O1355" s="291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0" t="str">
        <f>IF(FN_MC!K1377="","*",FN_MC!K1377)</f>
        <v>*</v>
      </c>
      <c r="O1356" s="290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1" t="str">
        <f>IF(FN_MC!K1378="","*",FN_MC!K1378)</f>
        <v>*</v>
      </c>
      <c r="O1357" s="291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1" t="str">
        <f>IF(FN_MC!K1379="","*",FN_MC!K1379)</f>
        <v>*</v>
      </c>
      <c r="O1358" s="291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0" t="str">
        <f>IF(FN_MC!K1380="","*",FN_MC!K1380)</f>
        <v>*</v>
      </c>
      <c r="O1359" s="290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1" t="str">
        <f>IF(FN_MC!K1381="","*",FN_MC!K1381)</f>
        <v>*</v>
      </c>
      <c r="O1360" s="291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1" t="str">
        <f>IF(FN_MC!K1382="","*",FN_MC!K1382)</f>
        <v>*</v>
      </c>
      <c r="O1361" s="291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0" t="str">
        <f>IF(FN_MC!K1383="","*",FN_MC!K1383)</f>
        <v>*</v>
      </c>
      <c r="O1362" s="290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1" t="str">
        <f>IF(FN_MC!K1384="","*",FN_MC!K1384)</f>
        <v>*</v>
      </c>
      <c r="O1363" s="291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1" t="str">
        <f>IF(FN_MC!K1385="","*",FN_MC!K1385)</f>
        <v>*</v>
      </c>
      <c r="O1364" s="291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0" t="str">
        <f>IF(FN_MC!K1386="","*",FN_MC!K1386)</f>
        <v>*</v>
      </c>
      <c r="O1365" s="290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1" t="str">
        <f>IF(FN_MC!K1387="","*",FN_MC!K1387)</f>
        <v>*</v>
      </c>
      <c r="O1366" s="291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1" t="str">
        <f>IF(FN_MC!K1388="","*",FN_MC!K1388)</f>
        <v>*</v>
      </c>
      <c r="O1367" s="291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0" t="str">
        <f>IF(FN_MC!K1389="","*",FN_MC!K1389)</f>
        <v>*</v>
      </c>
      <c r="O1368" s="290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1" t="str">
        <f>IF(FN_MC!K1390="","*",FN_MC!K1390)</f>
        <v>*</v>
      </c>
      <c r="O1369" s="291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1" t="str">
        <f>IF(FN_MC!K1391="","*",FN_MC!K1391)</f>
        <v>*</v>
      </c>
      <c r="O1370" s="291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0" t="str">
        <f>IF(FN_MC!K1392="","*",FN_MC!K1392)</f>
        <v>*</v>
      </c>
      <c r="O1371" s="290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1" t="str">
        <f>IF(FN_MC!K1393="","*",FN_MC!K1393)</f>
        <v>*</v>
      </c>
      <c r="O1372" s="291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1" t="str">
        <f>IF(FN_MC!K1394="","*",FN_MC!K1394)</f>
        <v>*</v>
      </c>
      <c r="O1373" s="291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0" t="str">
        <f>IF(FN_MC!K1395="","*",FN_MC!K1395)</f>
        <v>*</v>
      </c>
      <c r="O1374" s="290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1" t="str">
        <f>IF(FN_MC!K1396="","*",FN_MC!K1396)</f>
        <v>*</v>
      </c>
      <c r="O1375" s="291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1" t="str">
        <f>IF(FN_MC!K1397="","*",FN_MC!K1397)</f>
        <v>*</v>
      </c>
      <c r="O1376" s="291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0" t="str">
        <f>IF(FN_MC!K1398="","*",FN_MC!K1398)</f>
        <v>*</v>
      </c>
      <c r="O1377" s="290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1" t="str">
        <f>IF(FN_MC!K1399="","*",FN_MC!K1399)</f>
        <v>*</v>
      </c>
      <c r="O1378" s="291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1" t="str">
        <f>IF(FN_MC!K1400="","*",FN_MC!K1400)</f>
        <v>*</v>
      </c>
      <c r="O1379" s="291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0" t="str">
        <f>IF(FN_MC!K1401="","*",FN_MC!K1401)</f>
        <v>*</v>
      </c>
      <c r="O1380" s="290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1" t="str">
        <f>IF(FN_MC!K1402="","*",FN_MC!K1402)</f>
        <v>*</v>
      </c>
      <c r="O1381" s="291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1" t="str">
        <f>IF(FN_MC!K1403="","*",FN_MC!K1403)</f>
        <v>*</v>
      </c>
      <c r="O1382" s="291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0" t="str">
        <f>IF(FN_MC!K1404="","*",FN_MC!K1404)</f>
        <v>*</v>
      </c>
      <c r="O1383" s="290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1" t="str">
        <f>IF(FN_MC!K1405="","*",FN_MC!K1405)</f>
        <v>*</v>
      </c>
      <c r="O1384" s="291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1" t="str">
        <f>IF(FN_MC!K1406="","*",FN_MC!K1406)</f>
        <v>*</v>
      </c>
      <c r="O1385" s="291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0" t="str">
        <f>IF(FN_MC!K1407="","*",FN_MC!K1407)</f>
        <v>*</v>
      </c>
      <c r="O1386" s="290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1" t="str">
        <f>IF(FN_MC!K1408="","*",FN_MC!K1408)</f>
        <v>*</v>
      </c>
      <c r="O1387" s="291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1" t="str">
        <f>IF(FN_MC!K1409="","*",FN_MC!K1409)</f>
        <v>*</v>
      </c>
      <c r="O1388" s="291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0" t="str">
        <f>IF(FN_MC!K1410="","*",FN_MC!K1410)</f>
        <v>*</v>
      </c>
      <c r="O1389" s="290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1" t="str">
        <f>IF(FN_MC!K1411="","*",FN_MC!K1411)</f>
        <v>*</v>
      </c>
      <c r="O1390" s="291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1" t="str">
        <f>IF(FN_MC!K1412="","*",FN_MC!K1412)</f>
        <v>*</v>
      </c>
      <c r="O1391" s="291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0" t="str">
        <f>IF(FN_MC!K1413="","*",FN_MC!K1413)</f>
        <v>*</v>
      </c>
      <c r="O1392" s="290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1" t="str">
        <f>IF(FN_MC!K1414="","*",FN_MC!K1414)</f>
        <v>*</v>
      </c>
      <c r="O1393" s="291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1" t="str">
        <f>IF(FN_MC!K1415="","*",FN_MC!K1415)</f>
        <v>*</v>
      </c>
      <c r="O1394" s="291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0" t="str">
        <f>IF(FN_MC!K1416="","*",FN_MC!K1416)</f>
        <v>*</v>
      </c>
      <c r="O1395" s="290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1" t="str">
        <f>IF(FN_MC!K1417="","*",FN_MC!K1417)</f>
        <v>*</v>
      </c>
      <c r="O1396" s="291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1" t="str">
        <f>IF(FN_MC!K1418="","*",FN_MC!K1418)</f>
        <v>*</v>
      </c>
      <c r="O1397" s="291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0" t="str">
        <f>IF(FN_MC!K1419="","*",FN_MC!K1419)</f>
        <v>*</v>
      </c>
      <c r="O1398" s="290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1" t="str">
        <f>IF(FN_MC!K1420="","*",FN_MC!K1420)</f>
        <v>*</v>
      </c>
      <c r="O1399" s="291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1" t="str">
        <f>IF(FN_MC!K1421="","*",FN_MC!K1421)</f>
        <v>*</v>
      </c>
      <c r="O1400" s="291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0" t="str">
        <f>IF(FN_MC!K1422="","*",FN_MC!K1422)</f>
        <v>*</v>
      </c>
      <c r="O1401" s="290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1" t="str">
        <f>IF(FN_MC!K1423="","*",FN_MC!K1423)</f>
        <v>*</v>
      </c>
      <c r="O1402" s="291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1" t="str">
        <f>IF(FN_MC!K1424="","*",FN_MC!K1424)</f>
        <v>*</v>
      </c>
      <c r="O1403" s="291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0" t="str">
        <f>IF(FN_MC!K1425="","*",FN_MC!K1425)</f>
        <v>*</v>
      </c>
      <c r="O1404" s="290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1" t="str">
        <f>IF(FN_MC!K1426="","*",FN_MC!K1426)</f>
        <v>*</v>
      </c>
      <c r="O1405" s="291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1" t="str">
        <f>IF(FN_MC!K1427="","*",FN_MC!K1427)</f>
        <v>*</v>
      </c>
      <c r="O1406" s="291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0" t="str">
        <f>IF(FN_MC!K1428="","*",FN_MC!K1428)</f>
        <v>*</v>
      </c>
      <c r="O1407" s="290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1" t="str">
        <f>IF(FN_MC!K1429="","*",FN_MC!K1429)</f>
        <v>*</v>
      </c>
      <c r="O1408" s="291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1" t="str">
        <f>IF(FN_MC!K1430="","*",FN_MC!K1430)</f>
        <v>*</v>
      </c>
      <c r="O1409" s="291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0" t="str">
        <f>IF(FN_MC!K1431="","*",FN_MC!K1431)</f>
        <v>*</v>
      </c>
      <c r="O1410" s="290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1" t="str">
        <f>IF(FN_MC!K1432="","*",FN_MC!K1432)</f>
        <v>*</v>
      </c>
      <c r="O1411" s="291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1" t="str">
        <f>IF(FN_MC!K1433="","*",FN_MC!K1433)</f>
        <v>*</v>
      </c>
      <c r="O1412" s="291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0" t="str">
        <f>IF(FN_MC!K1434="","*",FN_MC!K1434)</f>
        <v>*</v>
      </c>
      <c r="O1413" s="290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1" t="str">
        <f>IF(FN_MC!K1435="","*",FN_MC!K1435)</f>
        <v>*</v>
      </c>
      <c r="O1414" s="291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1" t="str">
        <f>IF(FN_MC!K1436="","*",FN_MC!K1436)</f>
        <v>*</v>
      </c>
      <c r="O1415" s="291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0" t="str">
        <f>IF(FN_MC!K1437="","*",FN_MC!K1437)</f>
        <v>*</v>
      </c>
      <c r="O1416" s="290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1" t="str">
        <f>IF(FN_MC!K1438="","*",FN_MC!K1438)</f>
        <v>*</v>
      </c>
      <c r="O1417" s="291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1" t="str">
        <f>IF(FN_MC!K1439="","*",FN_MC!K1439)</f>
        <v>*</v>
      </c>
      <c r="O1418" s="291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0" t="str">
        <f>IF(FN_MC!K1440="","*",FN_MC!K1440)</f>
        <v>*</v>
      </c>
      <c r="O1419" s="290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1" t="str">
        <f>IF(FN_MC!K1441="","*",FN_MC!K1441)</f>
        <v>*</v>
      </c>
      <c r="O1420" s="291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1" t="str">
        <f>IF(FN_MC!K1442="","*",FN_MC!K1442)</f>
        <v>*</v>
      </c>
      <c r="O1421" s="291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0" t="str">
        <f>IF(FN_MC!K1443="","*",FN_MC!K1443)</f>
        <v>*</v>
      </c>
      <c r="O1422" s="290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1" t="str">
        <f>IF(FN_MC!K1444="","*",FN_MC!K1444)</f>
        <v>*</v>
      </c>
      <c r="O1423" s="291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1" t="str">
        <f>IF(FN_MC!K1445="","*",FN_MC!K1445)</f>
        <v>*</v>
      </c>
      <c r="O1424" s="291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0" t="str">
        <f>IF(FN_MC!K1446="","*",FN_MC!K1446)</f>
        <v>*</v>
      </c>
      <c r="O1425" s="290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1" t="str">
        <f>IF(FN_MC!K1447="","*",FN_MC!K1447)</f>
        <v>*</v>
      </c>
      <c r="O1426" s="291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1" t="str">
        <f>IF(FN_MC!K1448="","*",FN_MC!K1448)</f>
        <v>*</v>
      </c>
      <c r="O1427" s="291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0" t="str">
        <f>IF(FN_MC!K1449="","*",FN_MC!K1449)</f>
        <v>*</v>
      </c>
      <c r="O1428" s="290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1" t="str">
        <f>IF(FN_MC!K1450="","*",FN_MC!K1450)</f>
        <v>*</v>
      </c>
      <c r="O1429" s="291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1" t="str">
        <f>IF(FN_MC!K1451="","*",FN_MC!K1451)</f>
        <v>*</v>
      </c>
      <c r="O1430" s="291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0" t="str">
        <f>IF(FN_MC!K1452="","*",FN_MC!K1452)</f>
        <v>*</v>
      </c>
      <c r="O1431" s="290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1" t="str">
        <f>IF(FN_MC!K1453="","*",FN_MC!K1453)</f>
        <v>*</v>
      </c>
      <c r="O1432" s="291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1" t="str">
        <f>IF(FN_MC!K1454="","*",FN_MC!K1454)</f>
        <v>*</v>
      </c>
      <c r="O1433" s="291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0" t="str">
        <f>IF(FN_MC!K1455="","*",FN_MC!K1455)</f>
        <v>*</v>
      </c>
      <c r="O1434" s="290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1" t="str">
        <f>IF(FN_MC!K1456="","*",FN_MC!K1456)</f>
        <v>*</v>
      </c>
      <c r="O1435" s="291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1" t="str">
        <f>IF(FN_MC!K1457="","*",FN_MC!K1457)</f>
        <v>*</v>
      </c>
      <c r="O1436" s="291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0" t="str">
        <f>IF(FN_MC!K1458="","*",FN_MC!K1458)</f>
        <v>*</v>
      </c>
      <c r="O1437" s="290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1" t="str">
        <f>IF(FN_MC!K1459="","*",FN_MC!K1459)</f>
        <v>*</v>
      </c>
      <c r="O1438" s="291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1" t="str">
        <f>IF(FN_MC!K1460="","*",FN_MC!K1460)</f>
        <v>*</v>
      </c>
      <c r="O1439" s="291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0" t="str">
        <f>IF(FN_MC!K1461="","*",FN_MC!K1461)</f>
        <v>*</v>
      </c>
      <c r="O1440" s="290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1" t="str">
        <f>IF(FN_MC!K1462="","*",FN_MC!K1462)</f>
        <v>*</v>
      </c>
      <c r="O1441" s="291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1" t="str">
        <f>IF(FN_MC!K1463="","*",FN_MC!K1463)</f>
        <v>*</v>
      </c>
      <c r="O1442" s="291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0" t="str">
        <f>IF(FN_MC!K1464="","*",FN_MC!K1464)</f>
        <v>*</v>
      </c>
      <c r="O1443" s="290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1" t="str">
        <f>IF(FN_MC!K1465="","*",FN_MC!K1465)</f>
        <v>*</v>
      </c>
      <c r="O1444" s="291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1" t="str">
        <f>IF(FN_MC!K1466="","*",FN_MC!K1466)</f>
        <v>*</v>
      </c>
      <c r="O1445" s="291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0" t="str">
        <f>IF(FN_MC!K1467="","*",FN_MC!K1467)</f>
        <v>*</v>
      </c>
      <c r="O1446" s="290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1" t="str">
        <f>IF(FN_MC!K1468="","*",FN_MC!K1468)</f>
        <v>*</v>
      </c>
      <c r="O1447" s="291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1" t="str">
        <f>IF(FN_MC!K1469="","*",FN_MC!K1469)</f>
        <v>*</v>
      </c>
      <c r="O1448" s="291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0" t="str">
        <f>IF(FN_MC!K1470="","*",FN_MC!K1470)</f>
        <v>*</v>
      </c>
      <c r="O1449" s="290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1" t="str">
        <f>IF(FN_MC!K1471="","*",FN_MC!K1471)</f>
        <v>*</v>
      </c>
      <c r="O1450" s="291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1" t="str">
        <f>IF(FN_MC!K1472="","*",FN_MC!K1472)</f>
        <v>*</v>
      </c>
      <c r="O1451" s="291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0" t="str">
        <f>IF(FN_MC!K1473="","*",FN_MC!K1473)</f>
        <v>*</v>
      </c>
      <c r="O1452" s="290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1" t="str">
        <f>IF(FN_MC!K1474="","*",FN_MC!K1474)</f>
        <v>*</v>
      </c>
      <c r="O1453" s="291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1" t="str">
        <f>IF(FN_MC!K1475="","*",FN_MC!K1475)</f>
        <v>*</v>
      </c>
      <c r="O1454" s="291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0" t="str">
        <f>IF(FN_MC!K1476="","*",FN_MC!K1476)</f>
        <v>*</v>
      </c>
      <c r="O1455" s="290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1" t="str">
        <f>IF(FN_MC!K1477="","*",FN_MC!K1477)</f>
        <v>*</v>
      </c>
      <c r="O1456" s="291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1" t="str">
        <f>IF(FN_MC!K1478="","*",FN_MC!K1478)</f>
        <v>*</v>
      </c>
      <c r="O1457" s="291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0" t="str">
        <f>IF(FN_MC!K1479="","*",FN_MC!K1479)</f>
        <v>*</v>
      </c>
      <c r="O1458" s="290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1" t="str">
        <f>IF(FN_MC!K1480="","*",FN_MC!K1480)</f>
        <v>*</v>
      </c>
      <c r="O1459" s="291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1" t="str">
        <f>IF(FN_MC!K1481="","*",FN_MC!K1481)</f>
        <v>*</v>
      </c>
      <c r="O1460" s="291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0" t="str">
        <f>IF(FN_MC!K1482="","*",FN_MC!K1482)</f>
        <v>*</v>
      </c>
      <c r="O1461" s="290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1" t="str">
        <f>IF(FN_MC!K1483="","*",FN_MC!K1483)</f>
        <v>*</v>
      </c>
      <c r="O1462" s="291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1" t="str">
        <f>IF(FN_MC!K1484="","*",FN_MC!K1484)</f>
        <v>*</v>
      </c>
      <c r="O1463" s="291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0" t="str">
        <f>IF(FN_MC!K1485="","*",FN_MC!K1485)</f>
        <v>*</v>
      </c>
      <c r="O1464" s="290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1" t="str">
        <f>IF(FN_MC!K1486="","*",FN_MC!K1486)</f>
        <v>*</v>
      </c>
      <c r="O1465" s="291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1" t="str">
        <f>IF(FN_MC!K1487="","*",FN_MC!K1487)</f>
        <v>*</v>
      </c>
      <c r="O1466" s="291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0" t="str">
        <f>IF(FN_MC!K1488="","*",FN_MC!K1488)</f>
        <v>*</v>
      </c>
      <c r="O1467" s="290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1" t="str">
        <f>IF(FN_MC!K1489="","*",FN_MC!K1489)</f>
        <v>*</v>
      </c>
      <c r="O1468" s="291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1" t="str">
        <f>IF(FN_MC!K1490="","*",FN_MC!K1490)</f>
        <v>*</v>
      </c>
      <c r="O1469" s="291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0" t="str">
        <f>IF(FN_MC!K1491="","*",FN_MC!K1491)</f>
        <v>*</v>
      </c>
      <c r="O1470" s="290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1" t="str">
        <f>IF(FN_MC!K1492="","*",FN_MC!K1492)</f>
        <v>*</v>
      </c>
      <c r="O1471" s="291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1" t="str">
        <f>IF(FN_MC!K1493="","*",FN_MC!K1493)</f>
        <v>*</v>
      </c>
      <c r="O1472" s="291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0" t="str">
        <f>IF(FN_MC!K1494="","*",FN_MC!K1494)</f>
        <v>*</v>
      </c>
      <c r="O1473" s="290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1" t="str">
        <f>IF(FN_MC!K1495="","*",FN_MC!K1495)</f>
        <v>*</v>
      </c>
      <c r="O1474" s="291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1" t="str">
        <f>IF(FN_MC!K1496="","*",FN_MC!K1496)</f>
        <v>*</v>
      </c>
      <c r="O1475" s="291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0" t="str">
        <f>IF(FN_MC!K1497="","*",FN_MC!K1497)</f>
        <v>*</v>
      </c>
      <c r="O1476" s="290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1" t="str">
        <f>IF(FN_MC!K1498="","*",FN_MC!K1498)</f>
        <v>*</v>
      </c>
      <c r="O1477" s="291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1" t="str">
        <f>IF(FN_MC!K1499="","*",FN_MC!K1499)</f>
        <v>*</v>
      </c>
      <c r="O1478" s="291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0" t="str">
        <f>IF(FN_MC!K1500="","*",FN_MC!K1500)</f>
        <v>*</v>
      </c>
      <c r="O1479" s="290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1" t="str">
        <f>IF(FN_MC!K1501="","*",FN_MC!K1501)</f>
        <v>*</v>
      </c>
      <c r="O1480" s="291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1" t="str">
        <f>IF(FN_MC!K1502="","*",FN_MC!K1502)</f>
        <v>*</v>
      </c>
      <c r="O1481" s="291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0" t="str">
        <f>IF(FN_MC!K1503="","*",FN_MC!K1503)</f>
        <v>*</v>
      </c>
      <c r="O1482" s="290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1" t="str">
        <f>IF(FN_MC!K1504="","*",FN_MC!K1504)</f>
        <v>*</v>
      </c>
      <c r="O1483" s="291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1" t="str">
        <f>IF(FN_MC!K1505="","*",FN_MC!K1505)</f>
        <v>*</v>
      </c>
      <c r="O1484" s="291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0" t="str">
        <f>IF(FN_MC!K1506="","*",FN_MC!K1506)</f>
        <v>*</v>
      </c>
      <c r="O1485" s="290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1" t="str">
        <f>IF(FN_MC!K1507="","*",FN_MC!K1507)</f>
        <v>*</v>
      </c>
      <c r="O1486" s="291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1" t="str">
        <f>IF(FN_MC!K1508="","*",FN_MC!K1508)</f>
        <v>*</v>
      </c>
      <c r="O1487" s="291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0" t="str">
        <f>IF(FN_MC!K1509="","*",FN_MC!K1509)</f>
        <v>*</v>
      </c>
      <c r="O1488" s="290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1" t="str">
        <f>IF(FN_MC!K1510="","*",FN_MC!K1510)</f>
        <v>*</v>
      </c>
      <c r="O1489" s="291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1" t="str">
        <f>IF(FN_MC!K1511="","*",FN_MC!K1511)</f>
        <v>*</v>
      </c>
      <c r="O1490" s="291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0" t="str">
        <f>IF(FN_MC!K1512="","*",FN_MC!K1512)</f>
        <v>*</v>
      </c>
      <c r="O1491" s="290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1" t="str">
        <f>IF(FN_MC!K1513="","*",FN_MC!K1513)</f>
        <v>*</v>
      </c>
      <c r="O1492" s="291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1" t="str">
        <f>IF(FN_MC!K1514="","*",FN_MC!K1514)</f>
        <v>*</v>
      </c>
      <c r="O1493" s="291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0" t="str">
        <f>IF(FN_MC!K1515="","*",FN_MC!K1515)</f>
        <v>*</v>
      </c>
      <c r="O1494" s="290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1" t="str">
        <f>IF(FN_MC!K1516="","*",FN_MC!K1516)</f>
        <v>*</v>
      </c>
      <c r="O1495" s="291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1" t="str">
        <f>IF(FN_MC!K1517="","*",FN_MC!K1517)</f>
        <v>*</v>
      </c>
      <c r="O1496" s="291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0" t="str">
        <f>IF(FN_MC!K1518="","*",FN_MC!K1518)</f>
        <v>*</v>
      </c>
      <c r="O1497" s="290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1" t="str">
        <f>IF(FN_MC!K1519="","*",FN_MC!K1519)</f>
        <v>*</v>
      </c>
      <c r="O1498" s="291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1" t="str">
        <f>IF(FN_MC!K1520="","*",FN_MC!K1520)</f>
        <v>*</v>
      </c>
      <c r="O1499" s="291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0" t="str">
        <f>IF(FN_MC!K1521="","*",FN_MC!K1521)</f>
        <v>*</v>
      </c>
      <c r="O1500" s="290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1" t="str">
        <f>IF(FN_MC!K1522="","*",FN_MC!K1522)</f>
        <v>*</v>
      </c>
      <c r="O1501" s="291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1" t="str">
        <f>IF(FN_MC!K1523="","*",FN_MC!K1523)</f>
        <v>*</v>
      </c>
      <c r="O1502" s="291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0" t="str">
        <f>IF(FN_MC!K1524="","*",FN_MC!K1524)</f>
        <v>*</v>
      </c>
      <c r="O1503" s="290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1" t="str">
        <f>IF(FN_MC!K1525="","*",FN_MC!K1525)</f>
        <v>*</v>
      </c>
      <c r="O1504" s="291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1" t="str">
        <f>IF(FN_MC!K1526="","*",FN_MC!K1526)</f>
        <v>*</v>
      </c>
      <c r="O1505" s="291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0" t="str">
        <f>IF(FN_MC!K1527="","*",FN_MC!K1527)</f>
        <v>*</v>
      </c>
      <c r="O1506" s="290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1" t="str">
        <f>IF(FN_MC!K1528="","*",FN_MC!K1528)</f>
        <v>*</v>
      </c>
      <c r="O1507" s="291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1" t="str">
        <f>IF(FN_MC!K1529="","*",FN_MC!K1529)</f>
        <v>*</v>
      </c>
      <c r="O1508" s="291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0" t="str">
        <f>IF(FN_MC!K1530="","*",FN_MC!K1530)</f>
        <v>*</v>
      </c>
      <c r="O1509" s="290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1" t="str">
        <f>IF(FN_MC!K1531="","*",FN_MC!K1531)</f>
        <v>*</v>
      </c>
      <c r="O1510" s="291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1" t="str">
        <f>IF(FN_MC!K1532="","*",FN_MC!K1532)</f>
        <v>*</v>
      </c>
      <c r="O1511" s="291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0" t="str">
        <f>IF(FN_MC!K1533="","*",FN_MC!K1533)</f>
        <v>*</v>
      </c>
      <c r="O1512" s="290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1" t="str">
        <f>IF(FN_MC!K1534="","*",FN_MC!K1534)</f>
        <v>*</v>
      </c>
      <c r="O1513" s="291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1" t="str">
        <f>IF(FN_MC!K1535="","*",FN_MC!K1535)</f>
        <v>*</v>
      </c>
      <c r="O1514" s="291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0" t="str">
        <f>IF(FN_MC!K1536="","*",FN_MC!K1536)</f>
        <v>*</v>
      </c>
      <c r="O1515" s="290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1" t="str">
        <f>IF(FN_MC!K1537="","*",FN_MC!K1537)</f>
        <v>*</v>
      </c>
      <c r="O1516" s="291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1" t="str">
        <f>IF(FN_MC!K1538="","*",FN_MC!K1538)</f>
        <v>*</v>
      </c>
      <c r="O1517" s="291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0" t="str">
        <f>IF(FN_MC!K1539="","*",FN_MC!K1539)</f>
        <v>*</v>
      </c>
      <c r="O1518" s="290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1" t="str">
        <f>IF(FN_MC!K1540="","*",FN_MC!K1540)</f>
        <v>*</v>
      </c>
      <c r="O1519" s="291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1" t="str">
        <f>IF(FN_MC!K1541="","*",FN_MC!K1541)</f>
        <v>*</v>
      </c>
      <c r="O1520" s="291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0" t="str">
        <f>IF(FN_MC!K1542="","*",FN_MC!K1542)</f>
        <v>*</v>
      </c>
      <c r="O1521" s="290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1" t="str">
        <f>IF(FN_MC!K1543="","*",FN_MC!K1543)</f>
        <v>*</v>
      </c>
      <c r="O1522" s="291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1" t="str">
        <f>IF(FN_MC!K1544="","*",FN_MC!K1544)</f>
        <v>*</v>
      </c>
      <c r="O1523" s="291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0" t="str">
        <f>IF(FN_MC!K1545="","*",FN_MC!K1545)</f>
        <v>*</v>
      </c>
      <c r="O1524" s="290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1" t="str">
        <f>IF(FN_MC!K1546="","*",FN_MC!K1546)</f>
        <v>*</v>
      </c>
      <c r="O1525" s="291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1" t="str">
        <f>IF(FN_MC!K1547="","*",FN_MC!K1547)</f>
        <v>*</v>
      </c>
      <c r="O1526" s="291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0" t="str">
        <f>IF(FN_MC!K1548="","*",FN_MC!K1548)</f>
        <v>*</v>
      </c>
      <c r="O1527" s="290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1" t="str">
        <f>IF(FN_MC!K1549="","*",FN_MC!K1549)</f>
        <v>*</v>
      </c>
      <c r="O1528" s="291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1" t="str">
        <f>IF(FN_MC!K1550="","*",FN_MC!K1550)</f>
        <v>*</v>
      </c>
      <c r="O1529" s="291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0" t="str">
        <f>IF(FN_MC!K1551="","*",FN_MC!K1551)</f>
        <v>*</v>
      </c>
      <c r="O1530" s="290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1" t="str">
        <f>IF(FN_MC!K1552="","*",FN_MC!K1552)</f>
        <v>*</v>
      </c>
      <c r="O1531" s="291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1" t="str">
        <f>IF(FN_MC!K1553="","*",FN_MC!K1553)</f>
        <v>*</v>
      </c>
      <c r="O1532" s="291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0" t="str">
        <f>IF(FN_MC!K1554="","*",FN_MC!K1554)</f>
        <v>*</v>
      </c>
      <c r="O1533" s="290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1" t="str">
        <f>IF(FN_MC!K1555="","*",FN_MC!K1555)</f>
        <v>*</v>
      </c>
      <c r="O1534" s="291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1" t="str">
        <f>IF(FN_MC!K1556="","*",FN_MC!K1556)</f>
        <v>*</v>
      </c>
      <c r="O1535" s="291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0" t="str">
        <f>IF(FN_MC!K1557="","*",FN_MC!K1557)</f>
        <v>*</v>
      </c>
      <c r="O1536" s="290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1" t="str">
        <f>IF(FN_MC!K1558="","*",FN_MC!K1558)</f>
        <v>*</v>
      </c>
      <c r="O1537" s="291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1" t="str">
        <f>IF(FN_MC!K1559="","*",FN_MC!K1559)</f>
        <v>*</v>
      </c>
      <c r="O1538" s="291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0" t="str">
        <f>IF(FN_MC!K1560="","*",FN_MC!K1560)</f>
        <v>*</v>
      </c>
      <c r="O1539" s="290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1" t="str">
        <f>IF(FN_MC!K1561="","*",FN_MC!K1561)</f>
        <v>*</v>
      </c>
      <c r="O1540" s="291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1" t="str">
        <f>IF(FN_MC!K1562="","*",FN_MC!K1562)</f>
        <v>*</v>
      </c>
      <c r="O1541" s="291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0" t="str">
        <f>IF(FN_MC!K1563="","*",FN_MC!K1563)</f>
        <v>*</v>
      </c>
      <c r="O1542" s="290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1" t="str">
        <f>IF(FN_MC!K1564="","*",FN_MC!K1564)</f>
        <v>*</v>
      </c>
      <c r="O1543" s="291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1" t="str">
        <f>IF(FN_MC!K1565="","*",FN_MC!K1565)</f>
        <v>*</v>
      </c>
      <c r="O1544" s="291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0" t="str">
        <f>IF(FN_MC!K1566="","*",FN_MC!K1566)</f>
        <v>*</v>
      </c>
      <c r="O1545" s="290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1" t="str">
        <f>IF(FN_MC!K1567="","*",FN_MC!K1567)</f>
        <v>*</v>
      </c>
      <c r="O1546" s="291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1" t="str">
        <f>IF(FN_MC!K1568="","*",FN_MC!K1568)</f>
        <v>*</v>
      </c>
      <c r="O1547" s="291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0" t="str">
        <f>IF(FN_MC!K1569="","*",FN_MC!K1569)</f>
        <v>*</v>
      </c>
      <c r="O1548" s="290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1" t="str">
        <f>IF(FN_MC!K1570="","*",FN_MC!K1570)</f>
        <v>*</v>
      </c>
      <c r="O1549" s="291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1" t="str">
        <f>IF(FN_MC!K1571="","*",FN_MC!K1571)</f>
        <v>*</v>
      </c>
      <c r="O1550" s="291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0" t="str">
        <f>IF(FN_MC!K1572="","*",FN_MC!K1572)</f>
        <v>*</v>
      </c>
      <c r="O1551" s="290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1" t="str">
        <f>IF(FN_MC!K1573="","*",FN_MC!K1573)</f>
        <v>*</v>
      </c>
      <c r="O1552" s="291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1" t="str">
        <f>IF(FN_MC!K1574="","*",FN_MC!K1574)</f>
        <v>*</v>
      </c>
      <c r="O1553" s="291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0" t="str">
        <f>IF(FN_MC!K1575="","*",FN_MC!K1575)</f>
        <v>*</v>
      </c>
      <c r="O1554" s="290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1" t="str">
        <f>IF(FN_MC!K1576="","*",FN_MC!K1576)</f>
        <v>*</v>
      </c>
      <c r="O1555" s="291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1" t="str">
        <f>IF(FN_MC!K1577="","*",FN_MC!K1577)</f>
        <v>*</v>
      </c>
      <c r="O1556" s="291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0" t="str">
        <f>IF(FN_MC!K1578="","*",FN_MC!K1578)</f>
        <v>*</v>
      </c>
      <c r="O1557" s="290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1" t="str">
        <f>IF(FN_MC!K1579="","*",FN_MC!K1579)</f>
        <v>*</v>
      </c>
      <c r="O1558" s="291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1" t="str">
        <f>IF(FN_MC!K1580="","*",FN_MC!K1580)</f>
        <v>*</v>
      </c>
      <c r="O1559" s="291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0" t="str">
        <f>IF(FN_MC!K1581="","*",FN_MC!K1581)</f>
        <v>*</v>
      </c>
      <c r="O1560" s="290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1" t="str">
        <f>IF(FN_MC!K1582="","*",FN_MC!K1582)</f>
        <v>*</v>
      </c>
      <c r="O1561" s="291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1" t="str">
        <f>IF(FN_MC!K1583="","*",FN_MC!K1583)</f>
        <v>*</v>
      </c>
      <c r="O1562" s="291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0" t="str">
        <f>IF(FN_MC!K1584="","*",FN_MC!K1584)</f>
        <v>*</v>
      </c>
      <c r="O1563" s="290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1" t="str">
        <f>IF(FN_MC!K1585="","*",FN_MC!K1585)</f>
        <v>*</v>
      </c>
      <c r="O1564" s="291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1" t="str">
        <f>IF(FN_MC!K1586="","*",FN_MC!K1586)</f>
        <v>*</v>
      </c>
      <c r="O1565" s="291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0" t="str">
        <f>IF(FN_MC!K1587="","*",FN_MC!K1587)</f>
        <v>*</v>
      </c>
      <c r="O1566" s="290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1" t="str">
        <f>IF(FN_MC!K1588="","*",FN_MC!K1588)</f>
        <v>*</v>
      </c>
      <c r="O1567" s="291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1" t="str">
        <f>IF(FN_MC!K1589="","*",FN_MC!K1589)</f>
        <v>*</v>
      </c>
      <c r="O1568" s="291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0" t="str">
        <f>IF(FN_MC!K1590="","*",FN_MC!K1590)</f>
        <v>*</v>
      </c>
      <c r="O1569" s="290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1" t="str">
        <f>IF(FN_MC!K1591="","*",FN_MC!K1591)</f>
        <v>*</v>
      </c>
      <c r="O1570" s="291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1" t="str">
        <f>IF(FN_MC!K1592="","*",FN_MC!K1592)</f>
        <v>*</v>
      </c>
      <c r="O1571" s="291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0" t="str">
        <f>IF(FN_MC!K1593="","*",FN_MC!K1593)</f>
        <v>*</v>
      </c>
      <c r="O1572" s="290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1" t="str">
        <f>IF(FN_MC!K1594="","*",FN_MC!K1594)</f>
        <v>*</v>
      </c>
      <c r="O1573" s="291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1" t="str">
        <f>IF(FN_MC!K1595="","*",FN_MC!K1595)</f>
        <v>*</v>
      </c>
      <c r="O1574" s="291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0" t="str">
        <f>IF(FN_MC!K1596="","*",FN_MC!K1596)</f>
        <v>*</v>
      </c>
      <c r="O1575" s="290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1" t="str">
        <f>IF(FN_MC!K1597="","*",FN_MC!K1597)</f>
        <v>*</v>
      </c>
      <c r="O1576" s="291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1" t="str">
        <f>IF(FN_MC!K1598="","*",FN_MC!K1598)</f>
        <v>*</v>
      </c>
      <c r="O1577" s="291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0" t="str">
        <f>IF(FN_MC!K1599="","*",FN_MC!K1599)</f>
        <v>*</v>
      </c>
      <c r="O1578" s="290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1" t="str">
        <f>IF(FN_MC!K1600="","*",FN_MC!K1600)</f>
        <v>*</v>
      </c>
      <c r="O1579" s="291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1" t="str">
        <f>IF(FN_MC!K1601="","*",FN_MC!K1601)</f>
        <v>*</v>
      </c>
      <c r="O1580" s="291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0" t="str">
        <f>IF(FN_MC!K1602="","*",FN_MC!K1602)</f>
        <v>*</v>
      </c>
      <c r="O1581" s="290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1" t="str">
        <f>IF(FN_MC!K1603="","*",FN_MC!K1603)</f>
        <v>*</v>
      </c>
      <c r="O1582" s="291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1" t="str">
        <f>IF(FN_MC!K1604="","*",FN_MC!K1604)</f>
        <v>*</v>
      </c>
      <c r="O1583" s="291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0" t="str">
        <f>IF(FN_MC!K1605="","*",FN_MC!K1605)</f>
        <v>*</v>
      </c>
      <c r="O1584" s="290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1" t="str">
        <f>IF(FN_MC!K1606="","*",FN_MC!K1606)</f>
        <v>*</v>
      </c>
      <c r="O1585" s="291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1" t="str">
        <f>IF(FN_MC!K1607="","*",FN_MC!K1607)</f>
        <v>*</v>
      </c>
      <c r="O1586" s="291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0" t="str">
        <f>IF(FN_MC!K1608="","*",FN_MC!K1608)</f>
        <v>*</v>
      </c>
      <c r="O1587" s="290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1" t="str">
        <f>IF(FN_MC!K1609="","*",FN_MC!K1609)</f>
        <v>*</v>
      </c>
      <c r="O1588" s="291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1" t="str">
        <f>IF(FN_MC!K1610="","*",FN_MC!K1610)</f>
        <v>*</v>
      </c>
      <c r="O1589" s="291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0" t="str">
        <f>IF(FN_MC!K1611="","*",FN_MC!K1611)</f>
        <v>*</v>
      </c>
      <c r="O1590" s="290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1" t="str">
        <f>IF(FN_MC!K1612="","*",FN_MC!K1612)</f>
        <v>*</v>
      </c>
      <c r="O1591" s="291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1" t="str">
        <f>IF(FN_MC!K1613="","*",FN_MC!K1613)</f>
        <v>*</v>
      </c>
      <c r="O1592" s="291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0" t="str">
        <f>IF(FN_MC!K1614="","*",FN_MC!K1614)</f>
        <v>*</v>
      </c>
      <c r="O1593" s="290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1" t="str">
        <f>IF(FN_MC!K1615="","*",FN_MC!K1615)</f>
        <v>*</v>
      </c>
      <c r="O1594" s="291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1" t="str">
        <f>IF(FN_MC!K1616="","*",FN_MC!K1616)</f>
        <v>*</v>
      </c>
      <c r="O1595" s="291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0" t="str">
        <f>IF(FN_MC!K1617="","*",FN_MC!K1617)</f>
        <v>*</v>
      </c>
      <c r="O1596" s="290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1" t="str">
        <f>IF(FN_MC!K1618="","*",FN_MC!K1618)</f>
        <v>*</v>
      </c>
      <c r="O1597" s="291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1" t="str">
        <f>IF(FN_MC!K1619="","*",FN_MC!K1619)</f>
        <v>*</v>
      </c>
      <c r="O1598" s="291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0" t="str">
        <f>IF(FN_MC!K1620="","*",FN_MC!K1620)</f>
        <v>*</v>
      </c>
      <c r="O1599" s="290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1" t="str">
        <f>IF(FN_MC!K1621="","*",FN_MC!K1621)</f>
        <v>*</v>
      </c>
      <c r="O1600" s="291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1" t="str">
        <f>IF(FN_MC!K1622="","*",FN_MC!K1622)</f>
        <v>*</v>
      </c>
      <c r="O1601" s="291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0" t="str">
        <f>IF(FN_MC!K1623="","*",FN_MC!K1623)</f>
        <v>*</v>
      </c>
      <c r="O1602" s="290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1" t="str">
        <f>IF(FN_MC!K1624="","*",FN_MC!K1624)</f>
        <v>*</v>
      </c>
      <c r="O1603" s="291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1" t="str">
        <f>IF(FN_MC!K1625="","*",FN_MC!K1625)</f>
        <v>*</v>
      </c>
      <c r="O1604" s="291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0" t="str">
        <f>IF(FN_MC!K1626="","*",FN_MC!K1626)</f>
        <v>*</v>
      </c>
      <c r="O1605" s="290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1" t="str">
        <f>IF(FN_MC!K1627="","*",FN_MC!K1627)</f>
        <v>*</v>
      </c>
      <c r="O1606" s="291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1" t="str">
        <f>IF(FN_MC!K1628="","*",FN_MC!K1628)</f>
        <v>*</v>
      </c>
      <c r="O1607" s="291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0" t="str">
        <f>IF(FN_MC!K1629="","*",FN_MC!K1629)</f>
        <v>*</v>
      </c>
      <c r="O1608" s="290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1" t="str">
        <f>IF(FN_MC!K1630="","*",FN_MC!K1630)</f>
        <v>*</v>
      </c>
      <c r="O1609" s="291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1" t="str">
        <f>IF(FN_MC!K1631="","*",FN_MC!K1631)</f>
        <v>*</v>
      </c>
      <c r="O1610" s="291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0" t="str">
        <f>IF(FN_MC!K1632="","*",FN_MC!K1632)</f>
        <v>*</v>
      </c>
      <c r="O1611" s="290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1" t="str">
        <f>IF(FN_MC!K1633="","*",FN_MC!K1633)</f>
        <v>*</v>
      </c>
      <c r="O1612" s="291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1" t="str">
        <f>IF(FN_MC!K1634="","*",FN_MC!K1634)</f>
        <v>*</v>
      </c>
      <c r="O1613" s="291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0" t="str">
        <f>IF(FN_MC!K1635="","*",FN_MC!K1635)</f>
        <v>*</v>
      </c>
      <c r="O1614" s="290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1" t="str">
        <f>IF(FN_MC!K1636="","*",FN_MC!K1636)</f>
        <v>*</v>
      </c>
      <c r="O1615" s="291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1" t="str">
        <f>IF(FN_MC!K1637="","*",FN_MC!K1637)</f>
        <v>*</v>
      </c>
      <c r="O1616" s="291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0" t="str">
        <f>IF(FN_MC!K1638="","*",FN_MC!K1638)</f>
        <v>*</v>
      </c>
      <c r="O1617" s="290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1" t="str">
        <f>IF(FN_MC!K1639="","*",FN_MC!K1639)</f>
        <v>*</v>
      </c>
      <c r="O1618" s="291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1" t="str">
        <f>IF(FN_MC!K1640="","*",FN_MC!K1640)</f>
        <v>*</v>
      </c>
      <c r="O1619" s="291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0" t="str">
        <f>IF(FN_MC!K1641="","*",FN_MC!K1641)</f>
        <v>*</v>
      </c>
      <c r="O1620" s="290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1" t="str">
        <f>IF(FN_MC!K1642="","*",FN_MC!K1642)</f>
        <v>*</v>
      </c>
      <c r="O1621" s="291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1" t="str">
        <f>IF(FN_MC!K1643="","*",FN_MC!K1643)</f>
        <v>*</v>
      </c>
      <c r="O1622" s="291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0" t="str">
        <f>IF(FN_MC!K1644="","*",FN_MC!K1644)</f>
        <v>*</v>
      </c>
      <c r="O1623" s="290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1" t="str">
        <f>IF(FN_MC!K1645="","*",FN_MC!K1645)</f>
        <v>*</v>
      </c>
      <c r="O1624" s="291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1" t="str">
        <f>IF(FN_MC!K1646="","*",FN_MC!K1646)</f>
        <v>*</v>
      </c>
      <c r="O1625" s="291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0" t="str">
        <f>IF(FN_MC!K1647="","*",FN_MC!K1647)</f>
        <v>*</v>
      </c>
      <c r="O1626" s="290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1" t="str">
        <f>IF(FN_MC!K1648="","*",FN_MC!K1648)</f>
        <v>*</v>
      </c>
      <c r="O1627" s="291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1" t="str">
        <f>IF(FN_MC!K1649="","*",FN_MC!K1649)</f>
        <v>*</v>
      </c>
      <c r="O1628" s="291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0" t="str">
        <f>IF(FN_MC!K1650="","*",FN_MC!K1650)</f>
        <v>*</v>
      </c>
      <c r="O1629" s="290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1" t="str">
        <f>IF(FN_MC!K1651="","*",FN_MC!K1651)</f>
        <v>*</v>
      </c>
      <c r="O1630" s="291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1" t="str">
        <f>IF(FN_MC!K1652="","*",FN_MC!K1652)</f>
        <v>*</v>
      </c>
      <c r="O1631" s="291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0" t="str">
        <f>IF(FN_MC!K1653="","*",FN_MC!K1653)</f>
        <v>*</v>
      </c>
      <c r="O1632" s="290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1" t="str">
        <f>IF(FN_MC!K1654="","*",FN_MC!K1654)</f>
        <v>*</v>
      </c>
      <c r="O1633" s="291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1" t="str">
        <f>IF(FN_MC!K1655="","*",FN_MC!K1655)</f>
        <v>*</v>
      </c>
      <c r="O1634" s="291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0" t="str">
        <f>IF(FN_MC!K1656="","*",FN_MC!K1656)</f>
        <v>*</v>
      </c>
      <c r="O1635" s="290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1" t="str">
        <f>IF(FN_MC!K1657="","*",FN_MC!K1657)</f>
        <v>*</v>
      </c>
      <c r="O1636" s="291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1" t="str">
        <f>IF(FN_MC!K1658="","*",FN_MC!K1658)</f>
        <v>*</v>
      </c>
      <c r="O1637" s="291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0" t="str">
        <f>IF(FN_MC!K1659="","*",FN_MC!K1659)</f>
        <v>*</v>
      </c>
      <c r="O1638" s="290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1" t="str">
        <f>IF(FN_MC!K1660="","*",FN_MC!K1660)</f>
        <v>*</v>
      </c>
      <c r="O1639" s="291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1" t="str">
        <f>IF(FN_MC!K1661="","*",FN_MC!K1661)</f>
        <v>*</v>
      </c>
      <c r="O1640" s="291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0" t="str">
        <f>IF(FN_MC!K1662="","*",FN_MC!K1662)</f>
        <v>*</v>
      </c>
      <c r="O1641" s="290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1" t="str">
        <f>IF(FN_MC!K1663="","*",FN_MC!K1663)</f>
        <v>*</v>
      </c>
      <c r="O1642" s="291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1" t="str">
        <f>IF(FN_MC!K1664="","*",FN_MC!K1664)</f>
        <v>*</v>
      </c>
      <c r="O1643" s="291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0" t="str">
        <f>IF(FN_MC!K1665="","*",FN_MC!K1665)</f>
        <v>*</v>
      </c>
      <c r="O1644" s="290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1" t="str">
        <f>IF(FN_MC!K1666="","*",FN_MC!K1666)</f>
        <v>*</v>
      </c>
      <c r="O1645" s="291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1" t="str">
        <f>IF(FN_MC!K1667="","*",FN_MC!K1667)</f>
        <v>*</v>
      </c>
      <c r="O1646" s="291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0" t="str">
        <f>IF(FN_MC!K1668="","*",FN_MC!K1668)</f>
        <v>*</v>
      </c>
      <c r="O1647" s="290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1" t="str">
        <f>IF(FN_MC!K1669="","*",FN_MC!K1669)</f>
        <v>*</v>
      </c>
      <c r="O1648" s="291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1" t="str">
        <f>IF(FN_MC!K1670="","*",FN_MC!K1670)</f>
        <v>*</v>
      </c>
      <c r="O1649" s="291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0" t="str">
        <f>IF(FN_MC!K1671="","*",FN_MC!K1671)</f>
        <v>*</v>
      </c>
      <c r="O1650" s="290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1" t="str">
        <f>IF(FN_MC!K1672="","*",FN_MC!K1672)</f>
        <v>*</v>
      </c>
      <c r="O1651" s="291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1" t="str">
        <f>IF(FN_MC!K1673="","*",FN_MC!K1673)</f>
        <v>*</v>
      </c>
      <c r="O1652" s="291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0" t="str">
        <f>IF(FN_MC!K1674="","*",FN_MC!K1674)</f>
        <v>*</v>
      </c>
      <c r="O1653" s="290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1" t="str">
        <f>IF(FN_MC!K1675="","*",FN_MC!K1675)</f>
        <v>*</v>
      </c>
      <c r="O1654" s="291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1" t="str">
        <f>IF(FN_MC!K1676="","*",FN_MC!K1676)</f>
        <v>*</v>
      </c>
      <c r="O1655" s="291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0" t="str">
        <f>IF(FN_MC!K1677="","*",FN_MC!K1677)</f>
        <v>*</v>
      </c>
      <c r="O1656" s="290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1" t="str">
        <f>IF(FN_MC!K1678="","*",FN_MC!K1678)</f>
        <v>*</v>
      </c>
      <c r="O1657" s="291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1" t="str">
        <f>IF(FN_MC!K1679="","*",FN_MC!K1679)</f>
        <v>*</v>
      </c>
      <c r="O1658" s="291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0" t="str">
        <f>IF(FN_MC!K1680="","*",FN_MC!K1680)</f>
        <v>*</v>
      </c>
      <c r="O1659" s="290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1" t="str">
        <f>IF(FN_MC!K1681="","*",FN_MC!K1681)</f>
        <v>*</v>
      </c>
      <c r="O1660" s="291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1" t="str">
        <f>IF(FN_MC!K1682="","*",FN_MC!K1682)</f>
        <v>*</v>
      </c>
      <c r="O1661" s="291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0" t="str">
        <f>IF(FN_MC!K1683="","*",FN_MC!K1683)</f>
        <v>*</v>
      </c>
      <c r="O1662" s="290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1" t="str">
        <f>IF(FN_MC!K1684="","*",FN_MC!K1684)</f>
        <v>*</v>
      </c>
      <c r="O1663" s="291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1" t="str">
        <f>IF(FN_MC!K1685="","*",FN_MC!K1685)</f>
        <v>*</v>
      </c>
      <c r="O1664" s="291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0" t="str">
        <f>IF(FN_MC!K1686="","*",FN_MC!K1686)</f>
        <v>*</v>
      </c>
      <c r="O1665" s="290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1" t="str">
        <f>IF(FN_MC!K1687="","*",FN_MC!K1687)</f>
        <v>*</v>
      </c>
      <c r="O1666" s="291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1" t="str">
        <f>IF(FN_MC!K1688="","*",FN_MC!K1688)</f>
        <v>*</v>
      </c>
      <c r="O1667" s="291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0" t="str">
        <f>IF(FN_MC!K1689="","*",FN_MC!K1689)</f>
        <v>*</v>
      </c>
      <c r="O1668" s="290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1" t="str">
        <f>IF(FN_MC!K1690="","*",FN_MC!K1690)</f>
        <v>*</v>
      </c>
      <c r="O1669" s="291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1" t="str">
        <f>IF(FN_MC!K1691="","*",FN_MC!K1691)</f>
        <v>*</v>
      </c>
      <c r="O1670" s="291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0" t="str">
        <f>IF(FN_MC!K1692="","*",FN_MC!K1692)</f>
        <v>*</v>
      </c>
      <c r="O1671" s="290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1" t="str">
        <f>IF(FN_MC!K1693="","*",FN_MC!K1693)</f>
        <v>*</v>
      </c>
      <c r="O1672" s="291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1" t="str">
        <f>IF(FN_MC!K1694="","*",FN_MC!K1694)</f>
        <v>*</v>
      </c>
      <c r="O1673" s="291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0" t="str">
        <f>IF(FN_MC!K1695="","*",FN_MC!K1695)</f>
        <v>*</v>
      </c>
      <c r="O1674" s="290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1" t="str">
        <f>IF(FN_MC!K1696="","*",FN_MC!K1696)</f>
        <v>*</v>
      </c>
      <c r="O1675" s="291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1" t="str">
        <f>IF(FN_MC!K1697="","*",FN_MC!K1697)</f>
        <v>*</v>
      </c>
      <c r="O1676" s="291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0" t="str">
        <f>IF(FN_MC!K1698="","*",FN_MC!K1698)</f>
        <v>*</v>
      </c>
      <c r="O1677" s="290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1" t="str">
        <f>IF(FN_MC!K1699="","*",FN_MC!K1699)</f>
        <v>*</v>
      </c>
      <c r="O1678" s="291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1" t="str">
        <f>IF(FN_MC!K1700="","*",FN_MC!K1700)</f>
        <v>*</v>
      </c>
      <c r="O1679" s="291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0" t="str">
        <f>IF(FN_MC!K1701="","*",FN_MC!K1701)</f>
        <v>*</v>
      </c>
      <c r="O1680" s="290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1" t="str">
        <f>IF(FN_MC!K1702="","*",FN_MC!K1702)</f>
        <v>*</v>
      </c>
      <c r="O1681" s="291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1" t="str">
        <f>IF(FN_MC!K1703="","*",FN_MC!K1703)</f>
        <v>*</v>
      </c>
      <c r="O1682" s="291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0" t="str">
        <f>IF(FN_MC!K1704="","*",FN_MC!K1704)</f>
        <v>*</v>
      </c>
      <c r="O1683" s="290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1" t="str">
        <f>IF(FN_MC!K1705="","*",FN_MC!K1705)</f>
        <v>*</v>
      </c>
      <c r="O1684" s="291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1" t="str">
        <f>IF(FN_MC!K1706="","*",FN_MC!K1706)</f>
        <v>*</v>
      </c>
      <c r="O1685" s="291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0" t="str">
        <f>IF(FN_MC!K1707="","*",FN_MC!K1707)</f>
        <v>*</v>
      </c>
      <c r="O1686" s="290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1" t="str">
        <f>IF(FN_MC!K1708="","*",FN_MC!K1708)</f>
        <v>*</v>
      </c>
      <c r="O1687" s="291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1" t="str">
        <f>IF(FN_MC!K1709="","*",FN_MC!K1709)</f>
        <v>*</v>
      </c>
      <c r="O1688" s="291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0" t="str">
        <f>IF(FN_MC!K1710="","*",FN_MC!K1710)</f>
        <v>*</v>
      </c>
      <c r="O1689" s="290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1" t="str">
        <f>IF(FN_MC!K1711="","*",FN_MC!K1711)</f>
        <v>*</v>
      </c>
      <c r="O1690" s="291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1" t="str">
        <f>IF(FN_MC!K1712="","*",FN_MC!K1712)</f>
        <v>*</v>
      </c>
      <c r="O1691" s="291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0" t="str">
        <f>IF(FN_MC!K1713="","*",FN_MC!K1713)</f>
        <v>*</v>
      </c>
      <c r="O1692" s="290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1" t="str">
        <f>IF(FN_MC!K1714="","*",FN_MC!K1714)</f>
        <v>*</v>
      </c>
      <c r="O1693" s="291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1" t="str">
        <f>IF(FN_MC!K1715="","*",FN_MC!K1715)</f>
        <v>*</v>
      </c>
      <c r="O1694" s="291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0" t="str">
        <f>IF(FN_MC!K1716="","*",FN_MC!K1716)</f>
        <v>*</v>
      </c>
      <c r="O1695" s="290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1" t="str">
        <f>IF(FN_MC!K1717="","*",FN_MC!K1717)</f>
        <v>*</v>
      </c>
      <c r="O1696" s="291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1" t="str">
        <f>IF(FN_MC!K1718="","*",FN_MC!K1718)</f>
        <v>*</v>
      </c>
      <c r="O1697" s="291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0" t="str">
        <f>IF(FN_MC!K1719="","*",FN_MC!K1719)</f>
        <v>*</v>
      </c>
      <c r="O1698" s="290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1" t="str">
        <f>IF(FN_MC!K1720="","*",FN_MC!K1720)</f>
        <v>*</v>
      </c>
      <c r="O1699" s="291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1" t="str">
        <f>IF(FN_MC!K1721="","*",FN_MC!K1721)</f>
        <v>*</v>
      </c>
      <c r="O1700" s="291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0" t="str">
        <f>IF(FN_MC!K1722="","*",FN_MC!K1722)</f>
        <v>*</v>
      </c>
      <c r="O1701" s="290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1" t="str">
        <f>IF(FN_MC!K1723="","*",FN_MC!K1723)</f>
        <v>*</v>
      </c>
      <c r="O1702" s="291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1" t="str">
        <f>IF(FN_MC!K1724="","*",FN_MC!K1724)</f>
        <v>*</v>
      </c>
      <c r="O1703" s="291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0" t="str">
        <f>IF(FN_MC!K1725="","*",FN_MC!K1725)</f>
        <v>*</v>
      </c>
      <c r="O1704" s="290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1" t="str">
        <f>IF(FN_MC!K1726="","*",FN_MC!K1726)</f>
        <v>*</v>
      </c>
      <c r="O1705" s="291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1" t="str">
        <f>IF(FN_MC!K1727="","*",FN_MC!K1727)</f>
        <v>*</v>
      </c>
      <c r="O1706" s="291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0" t="str">
        <f>IF(FN_MC!K1728="","*",FN_MC!K1728)</f>
        <v>*</v>
      </c>
      <c r="O1707" s="290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1" t="str">
        <f>IF(FN_MC!K1729="","*",FN_MC!K1729)</f>
        <v>*</v>
      </c>
      <c r="O1708" s="291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1" t="str">
        <f>IF(FN_MC!K1730="","*",FN_MC!K1730)</f>
        <v>*</v>
      </c>
      <c r="O1709" s="291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0" t="str">
        <f>IF(FN_MC!K1731="","*",FN_MC!K1731)</f>
        <v>*</v>
      </c>
      <c r="O1710" s="290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1" t="str">
        <f>IF(FN_MC!K1732="","*",FN_MC!K1732)</f>
        <v>*</v>
      </c>
      <c r="O1711" s="291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1" t="str">
        <f>IF(FN_MC!K1733="","*",FN_MC!K1733)</f>
        <v>*</v>
      </c>
      <c r="O1712" s="291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0" t="str">
        <f>IF(FN_MC!K1734="","*",FN_MC!K1734)</f>
        <v>*</v>
      </c>
      <c r="O1713" s="290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1" t="str">
        <f>IF(FN_MC!K1735="","*",FN_MC!K1735)</f>
        <v>*</v>
      </c>
      <c r="O1714" s="291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1" t="str">
        <f>IF(FN_MC!K1736="","*",FN_MC!K1736)</f>
        <v>*</v>
      </c>
      <c r="O1715" s="291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0" t="str">
        <f>IF(FN_MC!K1737="","*",FN_MC!K1737)</f>
        <v>*</v>
      </c>
      <c r="O1716" s="290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1" t="str">
        <f>IF(FN_MC!K1738="","*",FN_MC!K1738)</f>
        <v>*</v>
      </c>
      <c r="O1717" s="291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1" t="str">
        <f>IF(FN_MC!K1739="","*",FN_MC!K1739)</f>
        <v>*</v>
      </c>
      <c r="O1718" s="291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0" t="str">
        <f>IF(FN_MC!K1740="","*",FN_MC!K1740)</f>
        <v>*</v>
      </c>
      <c r="O1719" s="290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1" t="str">
        <f>IF(FN_MC!K1741="","*",FN_MC!K1741)</f>
        <v>*</v>
      </c>
      <c r="O1720" s="291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1" t="str">
        <f>IF(FN_MC!K1742="","*",FN_MC!K1742)</f>
        <v>*</v>
      </c>
      <c r="O1721" s="291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0" t="str">
        <f>IF(FN_MC!K1743="","*",FN_MC!K1743)</f>
        <v>*</v>
      </c>
      <c r="O1722" s="290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1" t="str">
        <f>IF(FN_MC!K1744="","*",FN_MC!K1744)</f>
        <v>*</v>
      </c>
      <c r="O1723" s="291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1" t="str">
        <f>IF(FN_MC!K1745="","*",FN_MC!K1745)</f>
        <v>*</v>
      </c>
      <c r="O1724" s="291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0" t="str">
        <f>IF(FN_MC!K1746="","*",FN_MC!K1746)</f>
        <v>*</v>
      </c>
      <c r="O1725" s="290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1" t="str">
        <f>IF(FN_MC!K1747="","*",FN_MC!K1747)</f>
        <v>*</v>
      </c>
      <c r="O1726" s="291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1" t="str">
        <f>IF(FN_MC!K1748="","*",FN_MC!K1748)</f>
        <v>*</v>
      </c>
      <c r="O1727" s="291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0" t="str">
        <f>IF(FN_MC!K1749="","*",FN_MC!K1749)</f>
        <v>*</v>
      </c>
      <c r="O1728" s="290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1" t="str">
        <f>IF(FN_MC!K1750="","*",FN_MC!K1750)</f>
        <v>*</v>
      </c>
      <c r="O1729" s="291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1" t="str">
        <f>IF(FN_MC!K1751="","*",FN_MC!K1751)</f>
        <v>*</v>
      </c>
      <c r="O1730" s="291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0" t="str">
        <f>IF(FN_MC!K1752="","*",FN_MC!K1752)</f>
        <v>*</v>
      </c>
      <c r="O1731" s="290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1" t="str">
        <f>IF(FN_MC!K1753="","*",FN_MC!K1753)</f>
        <v>*</v>
      </c>
      <c r="O1732" s="291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1" t="str">
        <f>IF(FN_MC!K1754="","*",FN_MC!K1754)</f>
        <v>*</v>
      </c>
      <c r="O1733" s="291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0" t="str">
        <f>IF(FN_MC!K1755="","*",FN_MC!K1755)</f>
        <v>*</v>
      </c>
      <c r="O1734" s="290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1" t="str">
        <f>IF(FN_MC!K1756="","*",FN_MC!K1756)</f>
        <v>*</v>
      </c>
      <c r="O1735" s="291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1" t="str">
        <f>IF(FN_MC!K1757="","*",FN_MC!K1757)</f>
        <v>*</v>
      </c>
      <c r="O1736" s="291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0" t="str">
        <f>IF(FN_MC!K1758="","*",FN_MC!K1758)</f>
        <v>*</v>
      </c>
      <c r="O1737" s="290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1" t="str">
        <f>IF(FN_MC!K1759="","*",FN_MC!K1759)</f>
        <v>*</v>
      </c>
      <c r="O1738" s="291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1" t="str">
        <f>IF(FN_MC!K1760="","*",FN_MC!K1760)</f>
        <v>*</v>
      </c>
      <c r="O1739" s="291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0" t="str">
        <f>IF(FN_MC!K1761="","*",FN_MC!K1761)</f>
        <v>*</v>
      </c>
      <c r="O1740" s="290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1" t="str">
        <f>IF(FN_MC!K1762="","*",FN_MC!K1762)</f>
        <v>*</v>
      </c>
      <c r="O1741" s="291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1" t="str">
        <f>IF(FN_MC!K1763="","*",FN_MC!K1763)</f>
        <v>*</v>
      </c>
      <c r="O1742" s="291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0" t="str">
        <f>IF(FN_MC!K1764="","*",FN_MC!K1764)</f>
        <v>*</v>
      </c>
      <c r="O1743" s="290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1" t="str">
        <f>IF(FN_MC!K1765="","*",FN_MC!K1765)</f>
        <v>*</v>
      </c>
      <c r="O1744" s="291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1" t="str">
        <f>IF(FN_MC!K1766="","*",FN_MC!K1766)</f>
        <v>*</v>
      </c>
      <c r="O1745" s="291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0" t="str">
        <f>IF(FN_MC!K1767="","*",FN_MC!K1767)</f>
        <v>*</v>
      </c>
      <c r="O1746" s="290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1" t="str">
        <f>IF(FN_MC!K1768="","*",FN_MC!K1768)</f>
        <v>*</v>
      </c>
      <c r="O1747" s="291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1" t="str">
        <f>IF(FN_MC!K1769="","*",FN_MC!K1769)</f>
        <v>*</v>
      </c>
      <c r="O1748" s="291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0" t="str">
        <f>IF(FN_MC!K1770="","*",FN_MC!K1770)</f>
        <v>*</v>
      </c>
      <c r="O1749" s="290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1" t="str">
        <f>IF(FN_MC!K1771="","*",FN_MC!K1771)</f>
        <v>*</v>
      </c>
      <c r="O1750" s="291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1" t="str">
        <f>IF(FN_MC!K1772="","*",FN_MC!K1772)</f>
        <v>*</v>
      </c>
      <c r="O1751" s="291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0" t="str">
        <f>IF(FN_MC!K1773="","*",FN_MC!K1773)</f>
        <v>*</v>
      </c>
      <c r="O1752" s="290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1" t="str">
        <f>IF(FN_MC!K1774="","*",FN_MC!K1774)</f>
        <v>*</v>
      </c>
      <c r="O1753" s="291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1" t="str">
        <f>IF(FN_MC!K1775="","*",FN_MC!K1775)</f>
        <v>*</v>
      </c>
      <c r="O1754" s="291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0" t="str">
        <f>IF(FN_MC!K1776="","*",FN_MC!K1776)</f>
        <v>*</v>
      </c>
      <c r="O1755" s="290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1" t="str">
        <f>IF(FN_MC!K1777="","*",FN_MC!K1777)</f>
        <v>*</v>
      </c>
      <c r="O1756" s="291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1" t="str">
        <f>IF(FN_MC!K1778="","*",FN_MC!K1778)</f>
        <v>*</v>
      </c>
      <c r="O1757" s="291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0" t="str">
        <f>IF(FN_MC!K1779="","*",FN_MC!K1779)</f>
        <v>*</v>
      </c>
      <c r="O1758" s="290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1" t="str">
        <f>IF(FN_MC!K1780="","*",FN_MC!K1780)</f>
        <v>*</v>
      </c>
      <c r="O1759" s="291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1" t="str">
        <f>IF(FN_MC!K1781="","*",FN_MC!K1781)</f>
        <v>*</v>
      </c>
      <c r="O1760" s="291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0" t="str">
        <f>IF(FN_MC!K1782="","*",FN_MC!K1782)</f>
        <v>*</v>
      </c>
      <c r="O1761" s="290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1" t="str">
        <f>IF(FN_MC!K1783="","*",FN_MC!K1783)</f>
        <v>*</v>
      </c>
      <c r="O1762" s="291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1" t="str">
        <f>IF(FN_MC!K1784="","*",FN_MC!K1784)</f>
        <v>*</v>
      </c>
      <c r="O1763" s="291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0" t="str">
        <f>IF(FN_MC!K1785="","*",FN_MC!K1785)</f>
        <v>*</v>
      </c>
      <c r="O1764" s="290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1" t="str">
        <f>IF(FN_MC!K1786="","*",FN_MC!K1786)</f>
        <v>*</v>
      </c>
      <c r="O1765" s="291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1" t="str">
        <f>IF(FN_MC!K1787="","*",FN_MC!K1787)</f>
        <v>*</v>
      </c>
      <c r="O1766" s="291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0" t="str">
        <f>IF(FN_MC!K1788="","*",FN_MC!K1788)</f>
        <v>*</v>
      </c>
      <c r="O1767" s="290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1" t="str">
        <f>IF(FN_MC!K1789="","*",FN_MC!K1789)</f>
        <v>*</v>
      </c>
      <c r="O1768" s="291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1" t="str">
        <f>IF(FN_MC!K1790="","*",FN_MC!K1790)</f>
        <v>*</v>
      </c>
      <c r="O1769" s="291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0" t="str">
        <f>IF(FN_MC!K1791="","*",FN_MC!K1791)</f>
        <v>*</v>
      </c>
      <c r="O1770" s="290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1" t="str">
        <f>IF(FN_MC!K1792="","*",FN_MC!K1792)</f>
        <v>*</v>
      </c>
      <c r="O1771" s="291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1" t="str">
        <f>IF(FN_MC!K1793="","*",FN_MC!K1793)</f>
        <v>*</v>
      </c>
      <c r="O1772" s="291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0" t="str">
        <f>IF(FN_MC!K1794="","*",FN_MC!K1794)</f>
        <v>*</v>
      </c>
      <c r="O1773" s="290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1" t="str">
        <f>IF(FN_MC!K1795="","*",FN_MC!K1795)</f>
        <v>*</v>
      </c>
      <c r="O1774" s="291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1" t="str">
        <f>IF(FN_MC!K1796="","*",FN_MC!K1796)</f>
        <v>*</v>
      </c>
      <c r="O1775" s="291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0" t="str">
        <f>IF(FN_MC!K1797="","*",FN_MC!K1797)</f>
        <v>*</v>
      </c>
      <c r="O1776" s="290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1" t="str">
        <f>IF(FN_MC!K1798="","*",FN_MC!K1798)</f>
        <v>*</v>
      </c>
      <c r="O1777" s="291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1" t="str">
        <f>IF(FN_MC!K1799="","*",FN_MC!K1799)</f>
        <v>*</v>
      </c>
      <c r="O1778" s="291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0" t="str">
        <f>IF(FN_MC!K1800="","*",FN_MC!K1800)</f>
        <v>*</v>
      </c>
      <c r="O1779" s="290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1" t="str">
        <f>IF(FN_MC!K1801="","*",FN_MC!K1801)</f>
        <v>*</v>
      </c>
      <c r="O1780" s="291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1" t="str">
        <f>IF(FN_MC!K1802="","*",FN_MC!K1802)</f>
        <v>*</v>
      </c>
      <c r="O1781" s="291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0" t="str">
        <f>IF(FN_MC!K1803="","*",FN_MC!K1803)</f>
        <v>*</v>
      </c>
      <c r="O1782" s="290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1" t="str">
        <f>IF(FN_MC!K1804="","*",FN_MC!K1804)</f>
        <v>*</v>
      </c>
      <c r="O1783" s="291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1" t="str">
        <f>IF(FN_MC!K1805="","*",FN_MC!K1805)</f>
        <v>*</v>
      </c>
      <c r="O1784" s="291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0" t="str">
        <f>IF(FN_MC!K1806="","*",FN_MC!K1806)</f>
        <v>*</v>
      </c>
      <c r="O1785" s="290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1" t="str">
        <f>IF(FN_MC!K1807="","*",FN_MC!K1807)</f>
        <v>*</v>
      </c>
      <c r="O1786" s="291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1" t="str">
        <f>IF(FN_MC!K1808="","*",FN_MC!K1808)</f>
        <v>*</v>
      </c>
      <c r="O1787" s="291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0" t="str">
        <f>IF(FN_MC!K1809="","*",FN_MC!K1809)</f>
        <v>*</v>
      </c>
      <c r="O1788" s="290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1" t="str">
        <f>IF(FN_MC!K1810="","*",FN_MC!K1810)</f>
        <v>*</v>
      </c>
      <c r="O1789" s="291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1" t="str">
        <f>IF(FN_MC!K1811="","*",FN_MC!K1811)</f>
        <v>*</v>
      </c>
      <c r="O1790" s="291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0" t="str">
        <f>IF(FN_MC!K1812="","*",FN_MC!K1812)</f>
        <v>*</v>
      </c>
      <c r="O1791" s="290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1" t="str">
        <f>IF(FN_MC!K1813="","*",FN_MC!K1813)</f>
        <v>*</v>
      </c>
      <c r="O1792" s="291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1" t="str">
        <f>IF(FN_MC!K1814="","*",FN_MC!K1814)</f>
        <v>*</v>
      </c>
      <c r="O1793" s="291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0" t="str">
        <f>IF(FN_MC!K1815="","*",FN_MC!K1815)</f>
        <v>*</v>
      </c>
      <c r="O1794" s="290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1" t="str">
        <f>IF(FN_MC!K1816="","*",FN_MC!K1816)</f>
        <v>*</v>
      </c>
      <c r="O1795" s="291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1" t="str">
        <f>IF(FN_MC!K1817="","*",FN_MC!K1817)</f>
        <v>*</v>
      </c>
      <c r="O1796" s="291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0" t="str">
        <f>IF(FN_MC!K1818="","*",FN_MC!K1818)</f>
        <v>*</v>
      </c>
      <c r="O1797" s="290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1" t="str">
        <f>IF(FN_MC!K1819="","*",FN_MC!K1819)</f>
        <v>*</v>
      </c>
      <c r="O1798" s="291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1" t="str">
        <f>IF(FN_MC!K1820="","*",FN_MC!K1820)</f>
        <v>*</v>
      </c>
      <c r="O1799" s="291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0" t="str">
        <f>IF(FN_MC!K1821="","*",FN_MC!K1821)</f>
        <v>*</v>
      </c>
      <c r="O1800" s="290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1" t="str">
        <f>IF(FN_MC!K1822="","*",FN_MC!K1822)</f>
        <v>*</v>
      </c>
      <c r="O1801" s="291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1" t="str">
        <f>IF(FN_MC!K1823="","*",FN_MC!K1823)</f>
        <v>*</v>
      </c>
      <c r="O1802" s="291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0" t="str">
        <f>IF(FN_MC!K1824="","*",FN_MC!K1824)</f>
        <v>*</v>
      </c>
      <c r="O1803" s="290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1" t="str">
        <f>IF(FN_MC!K1825="","*",FN_MC!K1825)</f>
        <v>*</v>
      </c>
      <c r="O1804" s="291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1" t="str">
        <f>IF(FN_MC!K1826="","*",FN_MC!K1826)</f>
        <v>*</v>
      </c>
      <c r="O1805" s="291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0" t="str">
        <f>IF(FN_MC!K1827="","*",FN_MC!K1827)</f>
        <v>*</v>
      </c>
      <c r="O1806" s="290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1" t="str">
        <f>IF(FN_MC!K1828="","*",FN_MC!K1828)</f>
        <v>*</v>
      </c>
      <c r="O1807" s="291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1" t="str">
        <f>IF(FN_MC!K1829="","*",FN_MC!K1829)</f>
        <v>*</v>
      </c>
      <c r="O1808" s="291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0" t="str">
        <f>IF(FN_MC!K1830="","*",FN_MC!K1830)</f>
        <v>*</v>
      </c>
      <c r="O1809" s="290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1" t="str">
        <f>IF(FN_MC!K1831="","*",FN_MC!K1831)</f>
        <v>*</v>
      </c>
      <c r="O1810" s="291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1" t="str">
        <f>IF(FN_MC!K1832="","*",FN_MC!K1832)</f>
        <v>*</v>
      </c>
      <c r="O1811" s="291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0" t="str">
        <f>IF(FN_MC!K1833="","*",FN_MC!K1833)</f>
        <v>*</v>
      </c>
      <c r="O1812" s="290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1" t="str">
        <f>IF(FN_MC!K1834="","*",FN_MC!K1834)</f>
        <v>*</v>
      </c>
      <c r="O1813" s="291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1" t="str">
        <f>IF(FN_MC!K1835="","*",FN_MC!K1835)</f>
        <v>*</v>
      </c>
      <c r="O1814" s="291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0" t="str">
        <f>IF(FN_MC!K1836="","*",FN_MC!K1836)</f>
        <v>*</v>
      </c>
      <c r="O1815" s="290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1" t="str">
        <f>IF(FN_MC!K1837="","*",FN_MC!K1837)</f>
        <v>*</v>
      </c>
      <c r="O1816" s="291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1" t="str">
        <f>IF(FN_MC!K1838="","*",FN_MC!K1838)</f>
        <v>*</v>
      </c>
      <c r="O1817" s="291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0" t="str">
        <f>IF(FN_MC!K1839="","*",FN_MC!K1839)</f>
        <v>*</v>
      </c>
      <c r="O1818" s="290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1" t="str">
        <f>IF(FN_MC!K1840="","*",FN_MC!K1840)</f>
        <v>*</v>
      </c>
      <c r="O1819" s="291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1" t="str">
        <f>IF(FN_MC!K1841="","*",FN_MC!K1841)</f>
        <v>*</v>
      </c>
      <c r="O1820" s="291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0" t="str">
        <f>IF(FN_MC!K1842="","*",FN_MC!K1842)</f>
        <v>*</v>
      </c>
      <c r="O1821" s="290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1" t="str">
        <f>IF(FN_MC!K1843="","*",FN_MC!K1843)</f>
        <v>*</v>
      </c>
      <c r="O1822" s="291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1" t="str">
        <f>IF(FN_MC!K1844="","*",FN_MC!K1844)</f>
        <v>*</v>
      </c>
      <c r="O1823" s="291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0" t="str">
        <f>IF(FN_MC!K1845="","*",FN_MC!K1845)</f>
        <v>*</v>
      </c>
      <c r="O1824" s="290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1" t="str">
        <f>IF(FN_MC!K1846="","*",FN_MC!K1846)</f>
        <v>*</v>
      </c>
      <c r="O1825" s="291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1" t="str">
        <f>IF(FN_MC!K1847="","*",FN_MC!K1847)</f>
        <v>*</v>
      </c>
      <c r="O1826" s="291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0" t="str">
        <f>IF(FN_MC!K1848="","*",FN_MC!K1848)</f>
        <v>*</v>
      </c>
      <c r="O1827" s="290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1" t="str">
        <f>IF(FN_MC!K1849="","*",FN_MC!K1849)</f>
        <v>*</v>
      </c>
      <c r="O1828" s="291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1" t="str">
        <f>IF(FN_MC!K1850="","*",FN_MC!K1850)</f>
        <v>*</v>
      </c>
      <c r="O1829" s="291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0" t="str">
        <f>IF(FN_MC!K1851="","*",FN_MC!K1851)</f>
        <v>*</v>
      </c>
      <c r="O1830" s="290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1" t="str">
        <f>IF(FN_MC!K1852="","*",FN_MC!K1852)</f>
        <v>*</v>
      </c>
      <c r="O1831" s="291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1" t="str">
        <f>IF(FN_MC!K1853="","*",FN_MC!K1853)</f>
        <v>*</v>
      </c>
      <c r="O1832" s="291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0" t="str">
        <f>IF(FN_MC!K1854="","*",FN_MC!K1854)</f>
        <v>*</v>
      </c>
      <c r="O1833" s="290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1" t="str">
        <f>IF(FN_MC!K1855="","*",FN_MC!K1855)</f>
        <v>*</v>
      </c>
      <c r="O1834" s="291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1" t="str">
        <f>IF(FN_MC!K1856="","*",FN_MC!K1856)</f>
        <v>*</v>
      </c>
      <c r="O1835" s="291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0" t="str">
        <f>IF(FN_MC!K1857="","*",FN_MC!K1857)</f>
        <v>*</v>
      </c>
      <c r="O1836" s="290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1" t="str">
        <f>IF(FN_MC!K1858="","*",FN_MC!K1858)</f>
        <v>*</v>
      </c>
      <c r="O1837" s="291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1" t="str">
        <f>IF(FN_MC!K1859="","*",FN_MC!K1859)</f>
        <v>*</v>
      </c>
      <c r="O1838" s="291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0" t="str">
        <f>IF(FN_MC!K1860="","*",FN_MC!K1860)</f>
        <v>*</v>
      </c>
      <c r="O1839" s="290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1" t="str">
        <f>IF(FN_MC!K1861="","*",FN_MC!K1861)</f>
        <v>*</v>
      </c>
      <c r="O1840" s="291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1" t="str">
        <f>IF(FN_MC!K1862="","*",FN_MC!K1862)</f>
        <v>*</v>
      </c>
      <c r="O1841" s="291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0" t="str">
        <f>IF(FN_MC!K1863="","*",FN_MC!K1863)</f>
        <v>*</v>
      </c>
      <c r="O1842" s="290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1" t="str">
        <f>IF(FN_MC!K1864="","*",FN_MC!K1864)</f>
        <v>*</v>
      </c>
      <c r="O1843" s="291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1" t="str">
        <f>IF(FN_MC!K1865="","*",FN_MC!K1865)</f>
        <v>*</v>
      </c>
      <c r="O1844" s="291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0" t="str">
        <f>IF(FN_MC!K1866="","*",FN_MC!K1866)</f>
        <v>*</v>
      </c>
      <c r="O1845" s="290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1" t="str">
        <f>IF(FN_MC!K1867="","*",FN_MC!K1867)</f>
        <v>*</v>
      </c>
      <c r="O1846" s="291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1" t="str">
        <f>IF(FN_MC!K1868="","*",FN_MC!K1868)</f>
        <v>*</v>
      </c>
      <c r="O1847" s="291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0" t="str">
        <f>IF(FN_MC!K1869="","*",FN_MC!K1869)</f>
        <v>*</v>
      </c>
      <c r="O1848" s="290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1" t="str">
        <f>IF(FN_MC!K1870="","*",FN_MC!K1870)</f>
        <v>*</v>
      </c>
      <c r="O1849" s="291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1" t="str">
        <f>IF(FN_MC!K1871="","*",FN_MC!K1871)</f>
        <v>*</v>
      </c>
      <c r="O1850" s="291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0" t="str">
        <f>IF(FN_MC!K1872="","*",FN_MC!K1872)</f>
        <v>*</v>
      </c>
      <c r="O1851" s="290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1" t="str">
        <f>IF(FN_MC!K1873="","*",FN_MC!K1873)</f>
        <v>*</v>
      </c>
      <c r="O1852" s="291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1" t="str">
        <f>IF(FN_MC!K1874="","*",FN_MC!K1874)</f>
        <v>*</v>
      </c>
      <c r="O1853" s="291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0" t="str">
        <f>IF(FN_MC!K1875="","*",FN_MC!K1875)</f>
        <v>*</v>
      </c>
      <c r="O1854" s="290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1" t="str">
        <f>IF(FN_MC!K1876="","*",FN_MC!K1876)</f>
        <v>*</v>
      </c>
      <c r="O1855" s="291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1" t="str">
        <f>IF(FN_MC!K1877="","*",FN_MC!K1877)</f>
        <v>*</v>
      </c>
      <c r="O1856" s="291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0" t="str">
        <f>IF(FN_MC!K1878="","*",FN_MC!K1878)</f>
        <v>*</v>
      </c>
      <c r="O1857" s="290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1" t="str">
        <f>IF(FN_MC!K1879="","*",FN_MC!K1879)</f>
        <v>*</v>
      </c>
      <c r="O1858" s="291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1" t="str">
        <f>IF(FN_MC!K1880="","*",FN_MC!K1880)</f>
        <v>*</v>
      </c>
      <c r="O1859" s="291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0" t="str">
        <f>IF(FN_MC!K1881="","*",FN_MC!K1881)</f>
        <v>*</v>
      </c>
      <c r="O1860" s="290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1" t="str">
        <f>IF(FN_MC!K1882="","*",FN_MC!K1882)</f>
        <v>*</v>
      </c>
      <c r="O1861" s="291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1" t="str">
        <f>IF(FN_MC!K1883="","*",FN_MC!K1883)</f>
        <v>*</v>
      </c>
      <c r="O1862" s="291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0" t="str">
        <f>IF(FN_MC!K1884="","*",FN_MC!K1884)</f>
        <v>*</v>
      </c>
      <c r="O1863" s="290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1" t="str">
        <f>IF(FN_MC!K1885="","*",FN_MC!K1885)</f>
        <v>*</v>
      </c>
      <c r="O1864" s="291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1" t="str">
        <f>IF(FN_MC!K1886="","*",FN_MC!K1886)</f>
        <v>*</v>
      </c>
      <c r="O1865" s="291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0" t="str">
        <f>IF(FN_MC!K1887="","*",FN_MC!K1887)</f>
        <v>*</v>
      </c>
      <c r="O1866" s="290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1" t="str">
        <f>IF(FN_MC!K1888="","*",FN_MC!K1888)</f>
        <v>*</v>
      </c>
      <c r="O1867" s="291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1" t="str">
        <f>IF(FN_MC!K1889="","*",FN_MC!K1889)</f>
        <v>*</v>
      </c>
      <c r="O1868" s="291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0" t="str">
        <f>IF(FN_MC!K1890="","*",FN_MC!K1890)</f>
        <v>*</v>
      </c>
      <c r="O1869" s="290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1" t="str">
        <f>IF(FN_MC!K1891="","*",FN_MC!K1891)</f>
        <v>*</v>
      </c>
      <c r="O1870" s="291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1" t="str">
        <f>IF(FN_MC!K1892="","*",FN_MC!K1892)</f>
        <v>*</v>
      </c>
      <c r="O1871" s="291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0" t="str">
        <f>IF(FN_MC!K1893="","*",FN_MC!K1893)</f>
        <v>*</v>
      </c>
      <c r="O1872" s="290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1" t="str">
        <f>IF(FN_MC!K1894="","*",FN_MC!K1894)</f>
        <v>*</v>
      </c>
      <c r="O1873" s="291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1" t="str">
        <f>IF(FN_MC!K1895="","*",FN_MC!K1895)</f>
        <v>*</v>
      </c>
      <c r="O1874" s="291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0" t="str">
        <f>IF(FN_MC!K1896="","*",FN_MC!K1896)</f>
        <v>*</v>
      </c>
      <c r="O1875" s="290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1" t="str">
        <f>IF(FN_MC!K1897="","*",FN_MC!K1897)</f>
        <v>*</v>
      </c>
      <c r="O1876" s="291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1" t="str">
        <f>IF(FN_MC!K1898="","*",FN_MC!K1898)</f>
        <v>*</v>
      </c>
      <c r="O1877" s="291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0" t="str">
        <f>IF(FN_MC!K1899="","*",FN_MC!K1899)</f>
        <v>*</v>
      </c>
      <c r="O1878" s="290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1" t="str">
        <f>IF(FN_MC!K1900="","*",FN_MC!K1900)</f>
        <v>*</v>
      </c>
      <c r="O1879" s="291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1" t="str">
        <f>IF(FN_MC!K1901="","*",FN_MC!K1901)</f>
        <v>*</v>
      </c>
      <c r="O1880" s="291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0" t="str">
        <f>IF(FN_MC!K1902="","*",FN_MC!K1902)</f>
        <v>*</v>
      </c>
      <c r="O1881" s="290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1" t="str">
        <f>IF(FN_MC!K1903="","*",FN_MC!K1903)</f>
        <v>*</v>
      </c>
      <c r="O1882" s="291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1" t="str">
        <f>IF(FN_MC!K1904="","*",FN_MC!K1904)</f>
        <v>*</v>
      </c>
      <c r="O1883" s="291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0" t="str">
        <f>IF(FN_MC!K1905="","*",FN_MC!K1905)</f>
        <v>*</v>
      </c>
      <c r="O1884" s="290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1" t="str">
        <f>IF(FN_MC!K1906="","*",FN_MC!K1906)</f>
        <v>*</v>
      </c>
      <c r="O1885" s="291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1" t="str">
        <f>IF(FN_MC!K1907="","*",FN_MC!K1907)</f>
        <v>*</v>
      </c>
      <c r="O1886" s="291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0" t="str">
        <f>IF(FN_MC!K1908="","*",FN_MC!K1908)</f>
        <v>*</v>
      </c>
      <c r="O1887" s="290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1" t="str">
        <f>IF(FN_MC!K1909="","*",FN_MC!K1909)</f>
        <v>*</v>
      </c>
      <c r="O1888" s="291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1" t="str">
        <f>IF(FN_MC!K1910="","*",FN_MC!K1910)</f>
        <v>*</v>
      </c>
      <c r="O1889" s="291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0" t="str">
        <f>IF(FN_MC!K1911="","*",FN_MC!K1911)</f>
        <v>*</v>
      </c>
      <c r="O1890" s="290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1" t="str">
        <f>IF(FN_MC!K1912="","*",FN_MC!K1912)</f>
        <v>*</v>
      </c>
      <c r="O1891" s="291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1" t="str">
        <f>IF(FN_MC!K1913="","*",FN_MC!K1913)</f>
        <v>*</v>
      </c>
      <c r="O1892" s="291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0" t="str">
        <f>IF(FN_MC!K1914="","*",FN_MC!K1914)</f>
        <v>*</v>
      </c>
      <c r="O1893" s="290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1" t="str">
        <f>IF(FN_MC!K1915="","*",FN_MC!K1915)</f>
        <v>*</v>
      </c>
      <c r="O1894" s="291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1" t="str">
        <f>IF(FN_MC!K1916="","*",FN_MC!K1916)</f>
        <v>*</v>
      </c>
      <c r="O1895" s="291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0" t="str">
        <f>IF(FN_MC!K1917="","*",FN_MC!K1917)</f>
        <v>*</v>
      </c>
      <c r="O1896" s="290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1" t="str">
        <f>IF(FN_MC!K1918="","*",FN_MC!K1918)</f>
        <v>*</v>
      </c>
      <c r="O1897" s="291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1" t="str">
        <f>IF(FN_MC!K1919="","*",FN_MC!K1919)</f>
        <v>*</v>
      </c>
      <c r="O1898" s="291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0" t="str">
        <f>IF(FN_MC!K1920="","*",FN_MC!K1920)</f>
        <v>*</v>
      </c>
      <c r="O1899" s="290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1" t="str">
        <f>IF(FN_MC!K1921="","*",FN_MC!K1921)</f>
        <v>*</v>
      </c>
      <c r="O1900" s="291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1" t="str">
        <f>IF(FN_MC!K1922="","*",FN_MC!K1922)</f>
        <v>*</v>
      </c>
      <c r="O1901" s="291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0" t="str">
        <f>IF(FN_MC!K1923="","*",FN_MC!K1923)</f>
        <v>*</v>
      </c>
      <c r="O1902" s="290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1" t="str">
        <f>IF(FN_MC!K1924="","*",FN_MC!K1924)</f>
        <v>*</v>
      </c>
      <c r="O1903" s="291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1" t="str">
        <f>IF(FN_MC!K1925="","*",FN_MC!K1925)</f>
        <v>*</v>
      </c>
      <c r="O1904" s="291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0" t="str">
        <f>IF(FN_MC!K1926="","*",FN_MC!K1926)</f>
        <v>*</v>
      </c>
      <c r="O1905" s="290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1" t="str">
        <f>IF(FN_MC!K1927="","*",FN_MC!K1927)</f>
        <v>*</v>
      </c>
      <c r="O1906" s="291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1" t="str">
        <f>IF(FN_MC!K1928="","*",FN_MC!K1928)</f>
        <v>*</v>
      </c>
      <c r="O1907" s="291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0" t="str">
        <f>IF(FN_MC!K1929="","*",FN_MC!K1929)</f>
        <v>*</v>
      </c>
      <c r="O1908" s="290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1" t="str">
        <f>IF(FN_MC!K1930="","*",FN_MC!K1930)</f>
        <v>*</v>
      </c>
      <c r="O1909" s="291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1" t="str">
        <f>IF(FN_MC!K1931="","*",FN_MC!K1931)</f>
        <v>*</v>
      </c>
      <c r="O1910" s="291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0" t="str">
        <f>IF(FN_MC!K1932="","*",FN_MC!K1932)</f>
        <v>*</v>
      </c>
      <c r="O1911" s="290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1" t="str">
        <f>IF(FN_MC!K1933="","*",FN_MC!K1933)</f>
        <v>*</v>
      </c>
      <c r="O1912" s="291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1" t="str">
        <f>IF(FN_MC!K1934="","*",FN_MC!K1934)</f>
        <v>*</v>
      </c>
      <c r="O1913" s="291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0" t="str">
        <f>IF(FN_MC!K1935="","*",FN_MC!K1935)</f>
        <v>*</v>
      </c>
      <c r="O1914" s="290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1" t="str">
        <f>IF(FN_MC!K1936="","*",FN_MC!K1936)</f>
        <v>*</v>
      </c>
      <c r="O1915" s="291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1" t="str">
        <f>IF(FN_MC!K1937="","*",FN_MC!K1937)</f>
        <v>*</v>
      </c>
      <c r="O1916" s="291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0" t="str">
        <f>IF(FN_MC!K1938="","*",FN_MC!K1938)</f>
        <v>*</v>
      </c>
      <c r="O1917" s="290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1" t="str">
        <f>IF(FN_MC!K1939="","*",FN_MC!K1939)</f>
        <v>*</v>
      </c>
      <c r="O1918" s="291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1" t="str">
        <f>IF(FN_MC!K1940="","*",FN_MC!K1940)</f>
        <v>*</v>
      </c>
      <c r="O1919" s="291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0" t="str">
        <f>IF(FN_MC!K1941="","*",FN_MC!K1941)</f>
        <v>*</v>
      </c>
      <c r="O1920" s="290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1" t="str">
        <f>IF(FN_MC!K1942="","*",FN_MC!K1942)</f>
        <v>*</v>
      </c>
      <c r="O1921" s="291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1" t="str">
        <f>IF(FN_MC!K1943="","*",FN_MC!K1943)</f>
        <v>*</v>
      </c>
      <c r="O1922" s="291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0" t="str">
        <f>IF(FN_MC!K1944="","*",FN_MC!K1944)</f>
        <v>*</v>
      </c>
      <c r="O1923" s="290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1" t="str">
        <f>IF(FN_MC!K1945="","*",FN_MC!K1945)</f>
        <v>*</v>
      </c>
      <c r="O1924" s="291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1" t="str">
        <f>IF(FN_MC!K1946="","*",FN_MC!K1946)</f>
        <v>*</v>
      </c>
      <c r="O1925" s="291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0" t="str">
        <f>IF(FN_MC!K1947="","*",FN_MC!K1947)</f>
        <v>*</v>
      </c>
      <c r="O1926" s="290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1" t="str">
        <f>IF(FN_MC!K1948="","*",FN_MC!K1948)</f>
        <v>*</v>
      </c>
      <c r="O1927" s="291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1" t="str">
        <f>IF(FN_MC!K1949="","*",FN_MC!K1949)</f>
        <v>*</v>
      </c>
      <c r="O1928" s="291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0" t="str">
        <f>IF(FN_MC!K1950="","*",FN_MC!K1950)</f>
        <v>*</v>
      </c>
      <c r="O1929" s="290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1" t="str">
        <f>IF(FN_MC!K1951="","*",FN_MC!K1951)</f>
        <v>*</v>
      </c>
      <c r="O1930" s="291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1" t="str">
        <f>IF(FN_MC!K1952="","*",FN_MC!K1952)</f>
        <v>*</v>
      </c>
      <c r="O1931" s="291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0" t="str">
        <f>IF(FN_MC!K1953="","*",FN_MC!K1953)</f>
        <v>*</v>
      </c>
      <c r="O1932" s="290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1" t="str">
        <f>IF(FN_MC!K1954="","*",FN_MC!K1954)</f>
        <v>*</v>
      </c>
      <c r="O1933" s="291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1" t="str">
        <f>IF(FN_MC!K1955="","*",FN_MC!K1955)</f>
        <v>*</v>
      </c>
      <c r="O1934" s="291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0" t="str">
        <f>IF(FN_MC!K1956="","*",FN_MC!K1956)</f>
        <v>*</v>
      </c>
      <c r="O1935" s="290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1" t="str">
        <f>IF(FN_MC!K1957="","*",FN_MC!K1957)</f>
        <v>*</v>
      </c>
      <c r="O1936" s="291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1" t="str">
        <f>IF(FN_MC!K1958="","*",FN_MC!K1958)</f>
        <v>*</v>
      </c>
      <c r="O1937" s="291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0" t="str">
        <f>IF(FN_MC!K1959="","*",FN_MC!K1959)</f>
        <v>*</v>
      </c>
      <c r="O1938" s="290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1" t="str">
        <f>IF(FN_MC!K1960="","*",FN_MC!K1960)</f>
        <v>*</v>
      </c>
      <c r="O1939" s="291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1" t="str">
        <f>IF(FN_MC!K1961="","*",FN_MC!K1961)</f>
        <v>*</v>
      </c>
      <c r="O1940" s="291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0" t="str">
        <f>IF(FN_MC!K1962="","*",FN_MC!K1962)</f>
        <v>*</v>
      </c>
      <c r="O1941" s="290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1" t="str">
        <f>IF(FN_MC!K1963="","*",FN_MC!K1963)</f>
        <v>*</v>
      </c>
      <c r="O1942" s="291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1" t="str">
        <f>IF(FN_MC!K1964="","*",FN_MC!K1964)</f>
        <v>*</v>
      </c>
      <c r="O1943" s="291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0" t="str">
        <f>IF(FN_MC!K1965="","*",FN_MC!K1965)</f>
        <v>*</v>
      </c>
      <c r="O1944" s="290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1" t="str">
        <f>IF(FN_MC!K1966="","*",FN_MC!K1966)</f>
        <v>*</v>
      </c>
      <c r="O1945" s="291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1" t="str">
        <f>IF(FN_MC!K1967="","*",FN_MC!K1967)</f>
        <v>*</v>
      </c>
      <c r="O1946" s="291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0" t="str">
        <f>IF(FN_MC!K1968="","*",FN_MC!K1968)</f>
        <v>*</v>
      </c>
      <c r="O1947" s="290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1" t="str">
        <f>IF(FN_MC!K1969="","*",FN_MC!K1969)</f>
        <v>*</v>
      </c>
      <c r="O1948" s="291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1" t="str">
        <f>IF(FN_MC!K1970="","*",FN_MC!K1970)</f>
        <v>*</v>
      </c>
      <c r="O1949" s="291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0" t="str">
        <f>IF(FN_MC!K1971="","*",FN_MC!K1971)</f>
        <v>*</v>
      </c>
      <c r="O1950" s="290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1" t="str">
        <f>IF(FN_MC!K1972="","*",FN_MC!K1972)</f>
        <v>*</v>
      </c>
      <c r="O1951" s="291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1" t="str">
        <f>IF(FN_MC!K1973="","*",FN_MC!K1973)</f>
        <v>*</v>
      </c>
      <c r="O1952" s="291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0" t="str">
        <f>IF(FN_MC!K1974="","*",FN_MC!K1974)</f>
        <v>*</v>
      </c>
      <c r="O1953" s="290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1" t="str">
        <f>IF(FN_MC!K1975="","*",FN_MC!K1975)</f>
        <v>*</v>
      </c>
      <c r="O1954" s="291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1" t="str">
        <f>IF(FN_MC!K1976="","*",FN_MC!K1976)</f>
        <v>*</v>
      </c>
      <c r="O1955" s="291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0" t="str">
        <f>IF(FN_MC!K1977="","*",FN_MC!K1977)</f>
        <v>*</v>
      </c>
      <c r="O1956" s="290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1" t="str">
        <f>IF(FN_MC!K1978="","*",FN_MC!K1978)</f>
        <v>*</v>
      </c>
      <c r="O1957" s="291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1" t="str">
        <f>IF(FN_MC!K1979="","*",FN_MC!K1979)</f>
        <v>*</v>
      </c>
      <c r="O1958" s="291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0" t="str">
        <f>IF(FN_MC!K1980="","*",FN_MC!K1980)</f>
        <v>*</v>
      </c>
      <c r="O1959" s="290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1" t="str">
        <f>IF(FN_MC!K1981="","*",FN_MC!K1981)</f>
        <v>*</v>
      </c>
      <c r="O1960" s="291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1" t="str">
        <f>IF(FN_MC!K1982="","*",FN_MC!K1982)</f>
        <v>*</v>
      </c>
      <c r="O1961" s="291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0" t="str">
        <f>IF(FN_MC!K1983="","*",FN_MC!K1983)</f>
        <v>*</v>
      </c>
      <c r="O1962" s="290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1" t="str">
        <f>IF(FN_MC!K1984="","*",FN_MC!K1984)</f>
        <v>*</v>
      </c>
      <c r="O1963" s="291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1" t="str">
        <f>IF(FN_MC!K1985="","*",FN_MC!K1985)</f>
        <v>*</v>
      </c>
      <c r="O1964" s="291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0" t="str">
        <f>IF(FN_MC!K1986="","*",FN_MC!K1986)</f>
        <v>*</v>
      </c>
      <c r="O1965" s="290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1" t="str">
        <f>IF(FN_MC!K1987="","*",FN_MC!K1987)</f>
        <v>*</v>
      </c>
      <c r="O1966" s="291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1" t="str">
        <f>IF(FN_MC!K1988="","*",FN_MC!K1988)</f>
        <v>*</v>
      </c>
      <c r="O1967" s="291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0" t="str">
        <f>IF(FN_MC!K1989="","*",FN_MC!K1989)</f>
        <v>*</v>
      </c>
      <c r="O1968" s="290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1" t="str">
        <f>IF(FN_MC!K1990="","*",FN_MC!K1990)</f>
        <v>*</v>
      </c>
      <c r="O1969" s="291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1" t="str">
        <f>IF(FN_MC!K1991="","*",FN_MC!K1991)</f>
        <v>*</v>
      </c>
      <c r="O1970" s="291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0" t="str">
        <f>IF(FN_MC!K1992="","*",FN_MC!K1992)</f>
        <v>*</v>
      </c>
      <c r="O1971" s="290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1" t="str">
        <f>IF(FN_MC!K1993="","*",FN_MC!K1993)</f>
        <v>*</v>
      </c>
      <c r="O1972" s="291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1" t="str">
        <f>IF(FN_MC!K1994="","*",FN_MC!K1994)</f>
        <v>*</v>
      </c>
      <c r="O1973" s="291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0" t="str">
        <f>IF(FN_MC!K1995="","*",FN_MC!K1995)</f>
        <v>*</v>
      </c>
      <c r="O1974" s="290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1" t="str">
        <f>IF(FN_MC!K1996="","*",FN_MC!K1996)</f>
        <v>*</v>
      </c>
      <c r="O1975" s="291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1" t="str">
        <f>IF(FN_MC!K1997="","*",FN_MC!K1997)</f>
        <v>*</v>
      </c>
      <c r="O1976" s="291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0" t="str">
        <f>IF(FN_MC!K1998="","*",FN_MC!K1998)</f>
        <v>*</v>
      </c>
      <c r="O1977" s="290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1" t="str">
        <f>IF(FN_MC!K1999="","*",FN_MC!K1999)</f>
        <v>*</v>
      </c>
      <c r="O1978" s="291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1" t="str">
        <f>IF(FN_MC!K2000="","*",FN_MC!K2000)</f>
        <v>*</v>
      </c>
      <c r="O1979" s="291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0" t="str">
        <f>IF(FN_MC!K2001="","*",FN_MC!K2001)</f>
        <v>*</v>
      </c>
      <c r="O1980" s="290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1" t="str">
        <f>IF(FN_MC!K2002="","*",FN_MC!K2002)</f>
        <v>*</v>
      </c>
      <c r="O1981" s="291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1" t="str">
        <f>IF(FN_MC!K2003="","*",FN_MC!K2003)</f>
        <v>*</v>
      </c>
      <c r="O1982" s="291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0" t="str">
        <f>IF(FN_MC!K2004="","*",FN_MC!K2004)</f>
        <v>*</v>
      </c>
      <c r="O1983" s="290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1" t="str">
        <f>IF(FN_MC!K2005="","*",FN_MC!K2005)</f>
        <v>*</v>
      </c>
      <c r="O1984" s="291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1" t="str">
        <f>IF(FN_MC!K2006="","*",FN_MC!K2006)</f>
        <v>*</v>
      </c>
      <c r="O1985" s="291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0" t="str">
        <f>IF(FN_MC!K2007="","*",FN_MC!K2007)</f>
        <v>*</v>
      </c>
      <c r="O1986" s="290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1" t="str">
        <f>IF(FN_MC!K2008="","*",FN_MC!K2008)</f>
        <v>*</v>
      </c>
      <c r="O1987" s="291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1" t="str">
        <f>IF(FN_MC!K2009="","*",FN_MC!K2009)</f>
        <v>*</v>
      </c>
      <c r="O1988" s="291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0" t="str">
        <f>IF(FN_MC!K2010="","*",FN_MC!K2010)</f>
        <v>*</v>
      </c>
      <c r="O1989" s="290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1" t="str">
        <f>IF(FN_MC!K2011="","*",FN_MC!K2011)</f>
        <v>*</v>
      </c>
      <c r="O1990" s="291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1" t="str">
        <f>IF(FN_MC!K2012="","*",FN_MC!K2012)</f>
        <v>*</v>
      </c>
      <c r="O1991" s="291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0" t="str">
        <f>IF(FN_MC!K2013="","*",FN_MC!K2013)</f>
        <v>*</v>
      </c>
      <c r="O1992" s="290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1" t="str">
        <f>IF(FN_MC!K2014="","*",FN_MC!K2014)</f>
        <v>*</v>
      </c>
      <c r="O1993" s="291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1" t="str">
        <f>IF(FN_MC!K2015="","*",FN_MC!K2015)</f>
        <v>*</v>
      </c>
      <c r="O1994" s="291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0" t="str">
        <f>IF(FN_MC!K2016="","*",FN_MC!K2016)</f>
        <v>*</v>
      </c>
      <c r="O1995" s="290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1" t="str">
        <f>IF(FN_MC!K2017="","*",FN_MC!K2017)</f>
        <v>*</v>
      </c>
      <c r="O1996" s="291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1" t="str">
        <f>IF(FN_MC!K2018="","*",FN_MC!K2018)</f>
        <v>*</v>
      </c>
      <c r="O1997" s="291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0" t="str">
        <f>IF(FN_MC!K2019="","*",FN_MC!K2019)</f>
        <v>*</v>
      </c>
      <c r="O1998" s="290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1" t="str">
        <f>IF(FN_MC!K2020="","*",FN_MC!K2020)</f>
        <v>*</v>
      </c>
      <c r="O1999" s="291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1" t="str">
        <f>IF(FN_MC!K2021="","*",FN_MC!K2021)</f>
        <v>*</v>
      </c>
      <c r="O2000" s="291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0" t="str">
        <f>IF(FN_MC!K2022="","*",FN_MC!K2022)</f>
        <v>*</v>
      </c>
      <c r="O2001" s="290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1" t="str">
        <f>IF(FN_MC!K2023="","*",FN_MC!K2023)</f>
        <v>*</v>
      </c>
      <c r="O2002" s="291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1" t="str">
        <f>IF(FN_MC!K2024="","*",FN_MC!K2024)</f>
        <v>*</v>
      </c>
      <c r="O2003" s="291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0" t="str">
        <f>IF(FN_MC!K2025="","*",FN_MC!K2025)</f>
        <v>*</v>
      </c>
      <c r="O2004" s="290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1" t="str">
        <f>IF(FN_MC!K2026="","*",FN_MC!K2026)</f>
        <v>*</v>
      </c>
      <c r="O2005" s="291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1" t="str">
        <f>IF(FN_MC!K2027="","*",FN_MC!K2027)</f>
        <v>*</v>
      </c>
      <c r="O2006" s="291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0" t="str">
        <f>IF(FN_MC!K2028="","*",FN_MC!K2028)</f>
        <v>*</v>
      </c>
      <c r="O2007" s="290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1" t="str">
        <f>IF(FN_MC!K2029="","*",FN_MC!K2029)</f>
        <v>*</v>
      </c>
      <c r="O2008" s="291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1" t="str">
        <f>IF(FN_MC!K2030="","*",FN_MC!K2030)</f>
        <v>*</v>
      </c>
      <c r="O2009" s="291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0" t="str">
        <f>IF(FN_MC!K2031="","*",FN_MC!K2031)</f>
        <v>*</v>
      </c>
      <c r="O2010" s="290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1" t="str">
        <f>IF(FN_MC!K2032="","*",FN_MC!K2032)</f>
        <v>*</v>
      </c>
      <c r="O2011" s="291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1" t="str">
        <f>IF(FN_MC!K2033="","*",FN_MC!K2033)</f>
        <v>*</v>
      </c>
      <c r="O2012" s="291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0" t="str">
        <f>IF(FN_MC!K2034="","*",FN_MC!K2034)</f>
        <v>*</v>
      </c>
      <c r="O2013" s="290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1" t="str">
        <f>IF(FN_MC!K2035="","*",FN_MC!K2035)</f>
        <v>*</v>
      </c>
      <c r="O2014" s="291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1" t="str">
        <f>IF(FN_MC!K2036="","*",FN_MC!K2036)</f>
        <v>*</v>
      </c>
      <c r="O2015" s="291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0" t="str">
        <f>IF(FN_MC!K2037="","*",FN_MC!K2037)</f>
        <v>*</v>
      </c>
      <c r="O2016" s="290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1" t="str">
        <f>IF(FN_MC!K2038="","*",FN_MC!K2038)</f>
        <v>*</v>
      </c>
      <c r="O2017" s="291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1" t="str">
        <f>IF(FN_MC!K2039="","*",FN_MC!K2039)</f>
        <v>*</v>
      </c>
      <c r="O2018" s="291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0" t="str">
        <f>IF(FN_MC!K2040="","*",FN_MC!K2040)</f>
        <v>*</v>
      </c>
      <c r="O2019" s="290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1" t="str">
        <f>IF(FN_MC!K2041="","*",FN_MC!K2041)</f>
        <v>*</v>
      </c>
      <c r="O2020" s="291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1" t="str">
        <f>IF(FN_MC!K2042="","*",FN_MC!K2042)</f>
        <v>*</v>
      </c>
      <c r="O2021" s="291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0" t="str">
        <f>IF(FN_MC!K2043="","*",FN_MC!K2043)</f>
        <v>*</v>
      </c>
      <c r="O2022" s="290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1" t="str">
        <f>IF(FN_MC!K2044="","*",FN_MC!K2044)</f>
        <v>*</v>
      </c>
      <c r="O2023" s="291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1" t="str">
        <f>IF(FN_MC!K2045="","*",FN_MC!K2045)</f>
        <v>*</v>
      </c>
      <c r="O2024" s="291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0" t="str">
        <f>IF(FN_MC!K2046="","*",FN_MC!K2046)</f>
        <v>*</v>
      </c>
      <c r="O2025" s="290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1" t="str">
        <f>IF(FN_MC!K2047="","*",FN_MC!K2047)</f>
        <v>*</v>
      </c>
      <c r="O2026" s="291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1" t="str">
        <f>IF(FN_MC!K2048="","*",FN_MC!K2048)</f>
        <v>*</v>
      </c>
      <c r="O2027" s="291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0" t="str">
        <f>IF(FN_MC!K2049="","*",FN_MC!K2049)</f>
        <v>*</v>
      </c>
      <c r="O2028" s="290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1" t="str">
        <f>IF(FN_MC!K2050="","*",FN_MC!K2050)</f>
        <v>*</v>
      </c>
      <c r="O2029" s="291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1" t="str">
        <f>IF(FN_MC!K2051="","*",FN_MC!K2051)</f>
        <v>*</v>
      </c>
      <c r="O2030" s="291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0" t="str">
        <f>IF(FN_MC!K2052="","*",FN_MC!K2052)</f>
        <v>*</v>
      </c>
      <c r="O2031" s="290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1" t="str">
        <f>IF(FN_MC!K2053="","*",FN_MC!K2053)</f>
        <v>*</v>
      </c>
      <c r="O2032" s="291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1" t="str">
        <f>IF(FN_MC!K2054="","*",FN_MC!K2054)</f>
        <v>*</v>
      </c>
      <c r="O2033" s="291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0" t="str">
        <f>IF(FN_MC!K2055="","*",FN_MC!K2055)</f>
        <v>*</v>
      </c>
      <c r="O2034" s="290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1" t="str">
        <f>IF(FN_MC!K2056="","*",FN_MC!K2056)</f>
        <v>*</v>
      </c>
      <c r="O2035" s="291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1" t="str">
        <f>IF(FN_MC!K2057="","*",FN_MC!K2057)</f>
        <v>*</v>
      </c>
      <c r="O2036" s="291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0" t="str">
        <f>IF(FN_MC!K2058="","*",FN_MC!K2058)</f>
        <v>*</v>
      </c>
      <c r="O2037" s="290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1" t="str">
        <f>IF(FN_MC!K2059="","*",FN_MC!K2059)</f>
        <v>*</v>
      </c>
      <c r="O2038" s="291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1" t="str">
        <f>IF(FN_MC!K2060="","*",FN_MC!K2060)</f>
        <v>*</v>
      </c>
      <c r="O2039" s="291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0" t="str">
        <f>IF(FN_MC!K2061="","*",FN_MC!K2061)</f>
        <v>*</v>
      </c>
      <c r="O2040" s="290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1" t="str">
        <f>IF(FN_MC!K2062="","*",FN_MC!K2062)</f>
        <v>*</v>
      </c>
      <c r="O2041" s="291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1" t="str">
        <f>IF(FN_MC!K2063="","*",FN_MC!K2063)</f>
        <v>*</v>
      </c>
      <c r="O2042" s="291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0" t="str">
        <f>IF(FN_MC!K2064="","*",FN_MC!K2064)</f>
        <v>*</v>
      </c>
      <c r="O2043" s="290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1" t="str">
        <f>IF(FN_MC!K2065="","*",FN_MC!K2065)</f>
        <v>*</v>
      </c>
      <c r="O2044" s="291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1" t="str">
        <f>IF(FN_MC!K2066="","*",FN_MC!K2066)</f>
        <v>*</v>
      </c>
      <c r="O2045" s="291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0" t="str">
        <f>IF(FN_MC!K2067="","*",FN_MC!K2067)</f>
        <v>*</v>
      </c>
      <c r="O2046" s="290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1" t="str">
        <f>IF(FN_MC!K2068="","*",FN_MC!K2068)</f>
        <v>*</v>
      </c>
      <c r="O2047" s="291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1" t="str">
        <f>IF(FN_MC!K2069="","*",FN_MC!K2069)</f>
        <v>*</v>
      </c>
      <c r="O2048" s="291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0" t="str">
        <f>IF(FN_MC!K2070="","*",FN_MC!K2070)</f>
        <v>*</v>
      </c>
      <c r="O2049" s="290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1" t="str">
        <f>IF(FN_MC!K2071="","*",FN_MC!K2071)</f>
        <v>*</v>
      </c>
      <c r="O2050" s="291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1" t="str">
        <f>IF(FN_MC!K2072="","*",FN_MC!K2072)</f>
        <v>*</v>
      </c>
      <c r="O2051" s="291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0" t="str">
        <f>IF(FN_MC!K2073="","*",FN_MC!K2073)</f>
        <v>*</v>
      </c>
      <c r="O2052" s="290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1" t="str">
        <f>IF(FN_MC!K2074="","*",FN_MC!K2074)</f>
        <v>*</v>
      </c>
      <c r="O2053" s="291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1" t="str">
        <f>IF(FN_MC!K2075="","*",FN_MC!K2075)</f>
        <v>*</v>
      </c>
      <c r="O2054" s="291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0" t="str">
        <f>IF(FN_MC!K2076="","*",FN_MC!K2076)</f>
        <v>*</v>
      </c>
      <c r="O2055" s="290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1" t="str">
        <f>IF(FN_MC!K2077="","*",FN_MC!K2077)</f>
        <v>*</v>
      </c>
      <c r="O2056" s="291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1" t="str">
        <f>IF(FN_MC!K2078="","*",FN_MC!K2078)</f>
        <v>*</v>
      </c>
      <c r="O2057" s="291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0" t="str">
        <f>IF(FN_MC!K2079="","*",FN_MC!K2079)</f>
        <v>*</v>
      </c>
      <c r="O2058" s="290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1" t="str">
        <f>IF(FN_MC!K2080="","*",FN_MC!K2080)</f>
        <v>*</v>
      </c>
      <c r="O2059" s="291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1" t="str">
        <f>IF(FN_MC!K2081="","*",FN_MC!K2081)</f>
        <v>*</v>
      </c>
      <c r="O2060" s="291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0" t="str">
        <f>IF(FN_MC!K2082="","*",FN_MC!K2082)</f>
        <v>*</v>
      </c>
      <c r="O2061" s="290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1" t="str">
        <f>IF(FN_MC!K2083="","*",FN_MC!K2083)</f>
        <v>*</v>
      </c>
      <c r="O2062" s="291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1" t="str">
        <f>IF(FN_MC!K2084="","*",FN_MC!K2084)</f>
        <v>*</v>
      </c>
      <c r="O2063" s="291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0" t="str">
        <f>IF(FN_MC!K2085="","*",FN_MC!K2085)</f>
        <v>*</v>
      </c>
      <c r="O2064" s="290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1" t="str">
        <f>IF(FN_MC!K2086="","*",FN_MC!K2086)</f>
        <v>*</v>
      </c>
      <c r="O2065" s="291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1" t="str">
        <f>IF(FN_MC!K2087="","*",FN_MC!K2087)</f>
        <v>*</v>
      </c>
      <c r="O2066" s="291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0" t="str">
        <f>IF(FN_MC!K2088="","*",FN_MC!K2088)</f>
        <v>*</v>
      </c>
      <c r="O2067" s="290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1" t="str">
        <f>IF(FN_MC!K2089="","*",FN_MC!K2089)</f>
        <v>*</v>
      </c>
      <c r="O2068" s="291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1" t="str">
        <f>IF(FN_MC!K2090="","*",FN_MC!K2090)</f>
        <v>*</v>
      </c>
      <c r="O2069" s="291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0" t="str">
        <f>IF(FN_MC!K2091="","*",FN_MC!K2091)</f>
        <v>*</v>
      </c>
      <c r="O2070" s="290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1" t="str">
        <f>IF(FN_MC!K2092="","*",FN_MC!K2092)</f>
        <v>*</v>
      </c>
      <c r="O2071" s="291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1" t="str">
        <f>IF(FN_MC!K2093="","*",FN_MC!K2093)</f>
        <v>*</v>
      </c>
      <c r="O2072" s="291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0" t="str">
        <f>IF(FN_MC!K2094="","*",FN_MC!K2094)</f>
        <v>*</v>
      </c>
      <c r="O2073" s="290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1" t="str">
        <f>IF(FN_MC!K2095="","*",FN_MC!K2095)</f>
        <v>*</v>
      </c>
      <c r="O2074" s="291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1" t="str">
        <f>IF(FN_MC!K2096="","*",FN_MC!K2096)</f>
        <v>*</v>
      </c>
      <c r="O2075" s="291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0" t="str">
        <f>IF(FN_MC!K2097="","*",FN_MC!K2097)</f>
        <v>*</v>
      </c>
      <c r="O2076" s="290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1" t="str">
        <f>IF(FN_MC!K2098="","*",FN_MC!K2098)</f>
        <v>*</v>
      </c>
      <c r="O2077" s="291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1" t="str">
        <f>IF(FN_MC!K2099="","*",FN_MC!K2099)</f>
        <v>*</v>
      </c>
      <c r="O2078" s="291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0" t="str">
        <f>IF(FN_MC!K2100="","*",FN_MC!K2100)</f>
        <v>*</v>
      </c>
      <c r="O2079" s="290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1" t="str">
        <f>IF(FN_MC!K2101="","*",FN_MC!K2101)</f>
        <v>*</v>
      </c>
      <c r="O2080" s="291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1" t="str">
        <f>IF(FN_MC!K2102="","*",FN_MC!K2102)</f>
        <v>*</v>
      </c>
      <c r="O2081" s="291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0" t="str">
        <f>IF(FN_MC!K2103="","*",FN_MC!K2103)</f>
        <v>*</v>
      </c>
      <c r="O2082" s="290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1" t="str">
        <f>IF(FN_MC!K2104="","*",FN_MC!K2104)</f>
        <v>*</v>
      </c>
      <c r="O2083" s="291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1" t="str">
        <f>IF(FN_MC!K2105="","*",FN_MC!K2105)</f>
        <v>*</v>
      </c>
      <c r="O2084" s="291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0" t="str">
        <f>IF(FN_MC!K2106="","*",FN_MC!K2106)</f>
        <v>*</v>
      </c>
      <c r="O2085" s="290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1" t="str">
        <f>IF(FN_MC!K2107="","*",FN_MC!K2107)</f>
        <v>*</v>
      </c>
      <c r="O2086" s="291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1" t="str">
        <f>IF(FN_MC!K2108="","*",FN_MC!K2108)</f>
        <v>*</v>
      </c>
      <c r="O2087" s="291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0" t="str">
        <f>IF(FN_MC!K2109="","*",FN_MC!K2109)</f>
        <v>*</v>
      </c>
      <c r="O2088" s="290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1" t="str">
        <f>IF(FN_MC!K2110="","*",FN_MC!K2110)</f>
        <v>*</v>
      </c>
      <c r="O2089" s="291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1" t="str">
        <f>IF(FN_MC!K2111="","*",FN_MC!K2111)</f>
        <v>*</v>
      </c>
      <c r="O2090" s="291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0" t="str">
        <f>IF(FN_MC!K2112="","*",FN_MC!K2112)</f>
        <v>*</v>
      </c>
      <c r="O2091" s="290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1" t="str">
        <f>IF(FN_MC!K2113="","*",FN_MC!K2113)</f>
        <v>*</v>
      </c>
      <c r="O2092" s="291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1" t="str">
        <f>IF(FN_MC!K2114="","*",FN_MC!K2114)</f>
        <v>*</v>
      </c>
      <c r="O2093" s="291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0" t="str">
        <f>IF(FN_MC!K2115="","*",FN_MC!K2115)</f>
        <v>*</v>
      </c>
      <c r="O2094" s="290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1" t="str">
        <f>IF(FN_MC!K2116="","*",FN_MC!K2116)</f>
        <v>*</v>
      </c>
      <c r="O2095" s="291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1" t="str">
        <f>IF(FN_MC!K2117="","*",FN_MC!K2117)</f>
        <v>*</v>
      </c>
      <c r="O2096" s="291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0" t="str">
        <f>IF(FN_MC!K2118="","*",FN_MC!K2118)</f>
        <v>*</v>
      </c>
      <c r="O2097" s="290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1" t="str">
        <f>IF(FN_MC!K2119="","*",FN_MC!K2119)</f>
        <v>*</v>
      </c>
      <c r="O2098" s="291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1" t="str">
        <f>IF(FN_MC!K2120="","*",FN_MC!K2120)</f>
        <v>*</v>
      </c>
      <c r="O2099" s="291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0" t="str">
        <f>IF(FN_MC!K2121="","*",FN_MC!K2121)</f>
        <v>*</v>
      </c>
      <c r="O2100" s="290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1" t="str">
        <f>IF(FN_MC!K2122="","*",FN_MC!K2122)</f>
        <v>*</v>
      </c>
      <c r="O2101" s="291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1" t="str">
        <f>IF(FN_MC!K2123="","*",FN_MC!K2123)</f>
        <v>*</v>
      </c>
      <c r="O2102" s="291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0" t="str">
        <f>IF(FN_MC!K2124="","*",FN_MC!K2124)</f>
        <v>*</v>
      </c>
      <c r="O2103" s="290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1" t="str">
        <f>IF(FN_MC!K2125="","*",FN_MC!K2125)</f>
        <v>*</v>
      </c>
      <c r="O2104" s="291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1" t="str">
        <f>IF(FN_MC!K2126="","*",FN_MC!K2126)</f>
        <v>*</v>
      </c>
      <c r="O2105" s="291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0" t="str">
        <f>IF(FN_MC!K2127="","*",FN_MC!K2127)</f>
        <v>*</v>
      </c>
      <c r="O2106" s="290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1" t="str">
        <f>IF(FN_MC!K2128="","*",FN_MC!K2128)</f>
        <v>*</v>
      </c>
      <c r="O2107" s="291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1" t="str">
        <f>IF(FN_MC!K2129="","*",FN_MC!K2129)</f>
        <v>*</v>
      </c>
      <c r="O2108" s="291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0" t="str">
        <f>IF(FN_MC!K2130="","*",FN_MC!K2130)</f>
        <v>*</v>
      </c>
      <c r="O2109" s="290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1" t="str">
        <f>IF(FN_MC!K2131="","*",FN_MC!K2131)</f>
        <v>*</v>
      </c>
      <c r="O2110" s="291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1" t="str">
        <f>IF(FN_MC!K2132="","*",FN_MC!K2132)</f>
        <v>*</v>
      </c>
      <c r="O2111" s="291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0" t="str">
        <f>IF(FN_MC!K2133="","*",FN_MC!K2133)</f>
        <v>*</v>
      </c>
      <c r="O2112" s="290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1" t="str">
        <f>IF(FN_MC!K2134="","*",FN_MC!K2134)</f>
        <v>*</v>
      </c>
      <c r="O2113" s="291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1" t="str">
        <f>IF(FN_MC!K2135="","*",FN_MC!K2135)</f>
        <v>*</v>
      </c>
      <c r="O2114" s="291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0" t="str">
        <f>IF(FN_MC!K2136="","*",FN_MC!K2136)</f>
        <v>*</v>
      </c>
      <c r="O2115" s="290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1" t="str">
        <f>IF(FN_MC!K2137="","*",FN_MC!K2137)</f>
        <v>*</v>
      </c>
      <c r="O2116" s="291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1" t="str">
        <f>IF(FN_MC!K2138="","*",FN_MC!K2138)</f>
        <v>*</v>
      </c>
      <c r="O2117" s="291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0" t="str">
        <f>IF(FN_MC!K2139="","*",FN_MC!K2139)</f>
        <v>*</v>
      </c>
      <c r="O2118" s="290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1" t="str">
        <f>IF(FN_MC!K2140="","*",FN_MC!K2140)</f>
        <v>*</v>
      </c>
      <c r="O2119" s="291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1" t="str">
        <f>IF(FN_MC!K2141="","*",FN_MC!K2141)</f>
        <v>*</v>
      </c>
      <c r="O2120" s="291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0" t="str">
        <f>IF(FN_MC!K2142="","*",FN_MC!K2142)</f>
        <v>*</v>
      </c>
      <c r="O2121" s="290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1" t="str">
        <f>IF(FN_MC!K2143="","*",FN_MC!K2143)</f>
        <v>*</v>
      </c>
      <c r="O2122" s="291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1" t="str">
        <f>IF(FN_MC!K2144="","*",FN_MC!K2144)</f>
        <v>*</v>
      </c>
      <c r="O2123" s="291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0" t="str">
        <f>IF(FN_MC!K2145="","*",FN_MC!K2145)</f>
        <v>*</v>
      </c>
      <c r="O2124" s="290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1" t="str">
        <f>IF(FN_MC!K2146="","*",FN_MC!K2146)</f>
        <v>*</v>
      </c>
      <c r="O2125" s="291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1" t="str">
        <f>IF(FN_MC!K2147="","*",FN_MC!K2147)</f>
        <v>*</v>
      </c>
      <c r="O2126" s="291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0" t="str">
        <f>IF(FN_MC!K2148="","*",FN_MC!K2148)</f>
        <v>*</v>
      </c>
      <c r="O2127" s="290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1" t="str">
        <f>IF(FN_MC!K2149="","*",FN_MC!K2149)</f>
        <v>*</v>
      </c>
      <c r="O2128" s="291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1" t="str">
        <f>IF(FN_MC!K2150="","*",FN_MC!K2150)</f>
        <v>*</v>
      </c>
      <c r="O2129" s="291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0" t="str">
        <f>IF(FN_MC!K2151="","*",FN_MC!K2151)</f>
        <v>*</v>
      </c>
      <c r="O2130" s="290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1" t="str">
        <f>IF(FN_MC!K2152="","*",FN_MC!K2152)</f>
        <v>*</v>
      </c>
      <c r="O2131" s="291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1" t="str">
        <f>IF(FN_MC!K2153="","*",FN_MC!K2153)</f>
        <v>*</v>
      </c>
      <c r="O2132" s="291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0" t="str">
        <f>IF(FN_MC!K2154="","*",FN_MC!K2154)</f>
        <v>*</v>
      </c>
      <c r="O2133" s="290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1" t="str">
        <f>IF(FN_MC!K2155="","*",FN_MC!K2155)</f>
        <v>*</v>
      </c>
      <c r="O2134" s="291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1" t="str">
        <f>IF(FN_MC!K2156="","*",FN_MC!K2156)</f>
        <v>*</v>
      </c>
      <c r="O2135" s="291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0" t="str">
        <f>IF(FN_MC!K2157="","*",FN_MC!K2157)</f>
        <v>*</v>
      </c>
      <c r="O2136" s="290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1" t="str">
        <f>IF(FN_MC!K2158="","*",FN_MC!K2158)</f>
        <v>*</v>
      </c>
      <c r="O2137" s="291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1" t="str">
        <f>IF(FN_MC!K2159="","*",FN_MC!K2159)</f>
        <v>*</v>
      </c>
      <c r="O2138" s="291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0" t="str">
        <f>IF(FN_MC!K2160="","*",FN_MC!K2160)</f>
        <v>*</v>
      </c>
      <c r="O2139" s="290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1" t="str">
        <f>IF(FN_MC!K2161="","*",FN_MC!K2161)</f>
        <v>*</v>
      </c>
      <c r="O2140" s="291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1" t="str">
        <f>IF(FN_MC!K2162="","*",FN_MC!K2162)</f>
        <v>*</v>
      </c>
      <c r="O2141" s="291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0" t="str">
        <f>IF(FN_MC!K2163="","*",FN_MC!K2163)</f>
        <v>*</v>
      </c>
      <c r="O2142" s="290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1" t="str">
        <f>IF(FN_MC!K2164="","*",FN_MC!K2164)</f>
        <v>*</v>
      </c>
      <c r="O2143" s="291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1" t="str">
        <f>IF(FN_MC!K2165="","*",FN_MC!K2165)</f>
        <v>*</v>
      </c>
      <c r="O2144" s="291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0" t="str">
        <f>IF(FN_MC!K2166="","*",FN_MC!K2166)</f>
        <v>*</v>
      </c>
      <c r="O2145" s="290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1" t="str">
        <f>IF(FN_MC!K2167="","*",FN_MC!K2167)</f>
        <v>*</v>
      </c>
      <c r="O2146" s="291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1" t="str">
        <f>IF(FN_MC!K2168="","*",FN_MC!K2168)</f>
        <v>*</v>
      </c>
      <c r="O2147" s="291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0" t="str">
        <f>IF(FN_MC!K2169="","*",FN_MC!K2169)</f>
        <v>*</v>
      </c>
      <c r="O2148" s="290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1" t="str">
        <f>IF(FN_MC!K2170="","*",FN_MC!K2170)</f>
        <v>*</v>
      </c>
      <c r="O2149" s="291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1" t="str">
        <f>IF(FN_MC!K2171="","*",FN_MC!K2171)</f>
        <v>*</v>
      </c>
      <c r="O2150" s="291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0" t="str">
        <f>IF(FN_MC!K2172="","*",FN_MC!K2172)</f>
        <v>*</v>
      </c>
      <c r="O2151" s="290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1" t="str">
        <f>IF(FN_MC!K2173="","*",FN_MC!K2173)</f>
        <v>*</v>
      </c>
      <c r="O2152" s="291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1" t="str">
        <f>IF(FN_MC!K2174="","*",FN_MC!K2174)</f>
        <v>*</v>
      </c>
      <c r="O2153" s="291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0" t="str">
        <f>IF(FN_MC!K2175="","*",FN_MC!K2175)</f>
        <v>*</v>
      </c>
      <c r="O2154" s="290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1" t="str">
        <f>IF(FN_MC!K2176="","*",FN_MC!K2176)</f>
        <v>*</v>
      </c>
      <c r="O2155" s="291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1" t="str">
        <f>IF(FN_MC!K2177="","*",FN_MC!K2177)</f>
        <v>*</v>
      </c>
      <c r="O2156" s="291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0" t="str">
        <f>IF(FN_MC!K2178="","*",FN_MC!K2178)</f>
        <v>*</v>
      </c>
      <c r="O2157" s="290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1" t="str">
        <f>IF(FN_MC!K2179="","*",FN_MC!K2179)</f>
        <v>*</v>
      </c>
      <c r="O2158" s="291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1" t="str">
        <f>IF(FN_MC!K2180="","*",FN_MC!K2180)</f>
        <v>*</v>
      </c>
      <c r="O2159" s="291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0" t="str">
        <f>IF(FN_MC!K2181="","*",FN_MC!K2181)</f>
        <v>*</v>
      </c>
      <c r="O2160" s="290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1" t="str">
        <f>IF(FN_MC!K2182="","*",FN_MC!K2182)</f>
        <v>*</v>
      </c>
      <c r="O2161" s="291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1" t="str">
        <f>IF(FN_MC!K2183="","*",FN_MC!K2183)</f>
        <v>*</v>
      </c>
      <c r="O2162" s="291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0" t="str">
        <f>IF(FN_MC!K2184="","*",FN_MC!K2184)</f>
        <v>*</v>
      </c>
      <c r="O2163" s="290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1" t="str">
        <f>IF(FN_MC!K2185="","*",FN_MC!K2185)</f>
        <v>*</v>
      </c>
      <c r="O2164" s="291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1" t="str">
        <f>IF(FN_MC!K2186="","*",FN_MC!K2186)</f>
        <v>*</v>
      </c>
      <c r="O2165" s="291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0" t="str">
        <f>IF(FN_MC!K2187="","*",FN_MC!K2187)</f>
        <v>*</v>
      </c>
      <c r="O2166" s="290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1" t="str">
        <f>IF(FN_MC!K2188="","*",FN_MC!K2188)</f>
        <v>*</v>
      </c>
      <c r="O2167" s="291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1" t="str">
        <f>IF(FN_MC!K2189="","*",FN_MC!K2189)</f>
        <v>*</v>
      </c>
      <c r="O2168" s="291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0" t="str">
        <f>IF(FN_MC!K2190="","*",FN_MC!K2190)</f>
        <v>*</v>
      </c>
      <c r="O2169" s="290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1" t="str">
        <f>IF(FN_MC!K2191="","*",FN_MC!K2191)</f>
        <v>*</v>
      </c>
      <c r="O2170" s="291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1" t="str">
        <f>IF(FN_MC!K2192="","*",FN_MC!K2192)</f>
        <v>*</v>
      </c>
      <c r="O2171" s="291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0" t="str">
        <f>IF(FN_MC!K2193="","*",FN_MC!K2193)</f>
        <v>*</v>
      </c>
      <c r="O2172" s="290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1" t="str">
        <f>IF(FN_MC!K2194="","*",FN_MC!K2194)</f>
        <v>*</v>
      </c>
      <c r="O2173" s="291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1" t="str">
        <f>IF(FN_MC!K2195="","*",FN_MC!K2195)</f>
        <v>*</v>
      </c>
      <c r="O2174" s="291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0" t="str">
        <f>IF(FN_MC!K2196="","*",FN_MC!K2196)</f>
        <v>*</v>
      </c>
      <c r="O2175" s="290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1" t="str">
        <f>IF(FN_MC!K2197="","*",FN_MC!K2197)</f>
        <v>*</v>
      </c>
      <c r="O2176" s="291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1" t="str">
        <f>IF(FN_MC!K2198="","*",FN_MC!K2198)</f>
        <v>*</v>
      </c>
      <c r="O2177" s="291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0" t="str">
        <f>IF(FN_MC!K2199="","*",FN_MC!K2199)</f>
        <v>*</v>
      </c>
      <c r="O2178" s="290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1" t="str">
        <f>IF(FN_MC!K2200="","*",FN_MC!K2200)</f>
        <v>*</v>
      </c>
      <c r="O2179" s="291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1" t="str">
        <f>IF(FN_MC!K2201="","*",FN_MC!K2201)</f>
        <v>*</v>
      </c>
      <c r="O2180" s="291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0" t="str">
        <f>IF(FN_MC!K2202="","*",FN_MC!K2202)</f>
        <v>*</v>
      </c>
      <c r="O2181" s="290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1" t="str">
        <f>IF(FN_MC!K2203="","*",FN_MC!K2203)</f>
        <v>*</v>
      </c>
      <c r="O2182" s="291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1" t="str">
        <f>IF(FN_MC!K2204="","*",FN_MC!K2204)</f>
        <v>*</v>
      </c>
      <c r="O2183" s="291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0" t="str">
        <f>IF(FN_MC!K2205="","*",FN_MC!K2205)</f>
        <v>*</v>
      </c>
      <c r="O2184" s="290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1" t="str">
        <f>IF(FN_MC!K2206="","*",FN_MC!K2206)</f>
        <v>*</v>
      </c>
      <c r="O2185" s="291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1" t="str">
        <f>IF(FN_MC!K2207="","*",FN_MC!K2207)</f>
        <v>*</v>
      </c>
      <c r="O2186" s="291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0" t="str">
        <f>IF(FN_MC!K2208="","*",FN_MC!K2208)</f>
        <v>*</v>
      </c>
      <c r="O2187" s="290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1" t="str">
        <f>IF(FN_MC!K2209="","*",FN_MC!K2209)</f>
        <v>*</v>
      </c>
      <c r="O2188" s="291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1" t="str">
        <f>IF(FN_MC!K2210="","*",FN_MC!K2210)</f>
        <v>*</v>
      </c>
      <c r="O2189" s="291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0" t="str">
        <f>IF(FN_MC!K2211="","*",FN_MC!K2211)</f>
        <v>*</v>
      </c>
      <c r="O2190" s="290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1" t="str">
        <f>IF(FN_MC!K2212="","*",FN_MC!K2212)</f>
        <v>*</v>
      </c>
      <c r="O2191" s="291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1" t="str">
        <f>IF(FN_MC!K2213="","*",FN_MC!K2213)</f>
        <v>*</v>
      </c>
      <c r="O2192" s="291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0" t="str">
        <f>IF(FN_MC!K2214="","*",FN_MC!K2214)</f>
        <v>*</v>
      </c>
      <c r="O2193" s="290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1" t="str">
        <f>IF(FN_MC!K2215="","*",FN_MC!K2215)</f>
        <v>*</v>
      </c>
      <c r="O2194" s="291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1" t="str">
        <f>IF(FN_MC!K2216="","*",FN_MC!K2216)</f>
        <v>*</v>
      </c>
      <c r="O2195" s="291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0" t="str">
        <f>IF(FN_MC!K2217="","*",FN_MC!K2217)</f>
        <v>*</v>
      </c>
      <c r="O2196" s="290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1" t="str">
        <f>IF(FN_MC!K2218="","*",FN_MC!K2218)</f>
        <v>*</v>
      </c>
      <c r="O2197" s="291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1" t="str">
        <f>IF(FN_MC!K2219="","*",FN_MC!K2219)</f>
        <v>*</v>
      </c>
      <c r="O2198" s="291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0" t="str">
        <f>IF(FN_MC!K2220="","*",FN_MC!K2220)</f>
        <v>*</v>
      </c>
      <c r="O2199" s="290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1" t="str">
        <f>IF(FN_MC!K2221="","*",FN_MC!K2221)</f>
        <v>*</v>
      </c>
      <c r="O2200" s="291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1" t="str">
        <f>IF(FN_MC!K2222="","*",FN_MC!K2222)</f>
        <v>*</v>
      </c>
      <c r="O2201" s="291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0" t="str">
        <f>IF(FN_MC!K2223="","*",FN_MC!K2223)</f>
        <v>*</v>
      </c>
      <c r="O2202" s="290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1" t="str">
        <f>IF(FN_MC!K2224="","*",FN_MC!K2224)</f>
        <v>*</v>
      </c>
      <c r="O2203" s="291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1" t="str">
        <f>IF(FN_MC!K2225="","*",FN_MC!K2225)</f>
        <v>*</v>
      </c>
      <c r="O2204" s="291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0" t="str">
        <f>IF(FN_MC!K2226="","*",FN_MC!K2226)</f>
        <v>*</v>
      </c>
      <c r="O2205" s="290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1" t="str">
        <f>IF(FN_MC!K2227="","*",FN_MC!K2227)</f>
        <v>*</v>
      </c>
      <c r="O2206" s="291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1" t="str">
        <f>IF(FN_MC!K2228="","*",FN_MC!K2228)</f>
        <v>*</v>
      </c>
      <c r="O2207" s="291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0" t="str">
        <f>IF(FN_MC!K2229="","*",FN_MC!K2229)</f>
        <v>*</v>
      </c>
      <c r="O2208" s="290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1" t="str">
        <f>IF(FN_MC!K2230="","*",FN_MC!K2230)</f>
        <v>*</v>
      </c>
      <c r="O2209" s="291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1" t="str">
        <f>IF(FN_MC!K2231="","*",FN_MC!K2231)</f>
        <v>*</v>
      </c>
      <c r="O2210" s="291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0" t="str">
        <f>IF(FN_MC!K2232="","*",FN_MC!K2232)</f>
        <v>*</v>
      </c>
      <c r="O2211" s="290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1" t="str">
        <f>IF(FN_MC!K2233="","*",FN_MC!K2233)</f>
        <v>*</v>
      </c>
      <c r="O2212" s="291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1" t="str">
        <f>IF(FN_MC!K2234="","*",FN_MC!K2234)</f>
        <v>*</v>
      </c>
      <c r="O2213" s="291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0" t="str">
        <f>IF(FN_MC!K2235="","*",FN_MC!K2235)</f>
        <v>*</v>
      </c>
      <c r="O2214" s="290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1" t="str">
        <f>IF(FN_MC!K2236="","*",FN_MC!K2236)</f>
        <v>*</v>
      </c>
      <c r="O2215" s="291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1" t="str">
        <f>IF(FN_MC!K2237="","*",FN_MC!K2237)</f>
        <v>*</v>
      </c>
      <c r="O2216" s="291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0" t="str">
        <f>IF(FN_MC!K2238="","*",FN_MC!K2238)</f>
        <v>*</v>
      </c>
      <c r="O2217" s="290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1" t="str">
        <f>IF(FN_MC!K2239="","*",FN_MC!K2239)</f>
        <v>*</v>
      </c>
      <c r="O2218" s="291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1" t="str">
        <f>IF(FN_MC!K2240="","*",FN_MC!K2240)</f>
        <v>*</v>
      </c>
      <c r="O2219" s="291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0" t="str">
        <f>IF(FN_MC!K2241="","*",FN_MC!K2241)</f>
        <v>*</v>
      </c>
      <c r="O2220" s="290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1" t="str">
        <f>IF(FN_MC!K2242="","*",FN_MC!K2242)</f>
        <v>*</v>
      </c>
      <c r="O2221" s="291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1" t="str">
        <f>IF(FN_MC!K2243="","*",FN_MC!K2243)</f>
        <v>*</v>
      </c>
      <c r="O2222" s="291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0" t="str">
        <f>IF(FN_MC!K2244="","*",FN_MC!K2244)</f>
        <v>*</v>
      </c>
      <c r="O2223" s="290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1" t="str">
        <f>IF(FN_MC!K2245="","*",FN_MC!K2245)</f>
        <v>*</v>
      </c>
      <c r="O2224" s="291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1" t="str">
        <f>IF(FN_MC!K2246="","*",FN_MC!K2246)</f>
        <v>*</v>
      </c>
      <c r="O2225" s="291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0" t="str">
        <f>IF(FN_MC!K2247="","*",FN_MC!K2247)</f>
        <v>*</v>
      </c>
      <c r="O2226" s="290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1" t="str">
        <f>IF(FN_MC!K2248="","*",FN_MC!K2248)</f>
        <v>*</v>
      </c>
      <c r="O2227" s="291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1" t="str">
        <f>IF(FN_MC!K2249="","*",FN_MC!K2249)</f>
        <v>*</v>
      </c>
      <c r="O2228" s="291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0" t="str">
        <f>IF(FN_MC!K2250="","*",FN_MC!K2250)</f>
        <v>*</v>
      </c>
      <c r="O2229" s="290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1" t="str">
        <f>IF(FN_MC!K2251="","*",FN_MC!K2251)</f>
        <v>*</v>
      </c>
      <c r="O2230" s="291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1" t="str">
        <f>IF(FN_MC!K2252="","*",FN_MC!K2252)</f>
        <v>*</v>
      </c>
      <c r="O2231" s="291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0" t="str">
        <f>IF(FN_MC!K2253="","*",FN_MC!K2253)</f>
        <v>*</v>
      </c>
      <c r="O2232" s="290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1" t="str">
        <f>IF(FN_MC!K2254="","*",FN_MC!K2254)</f>
        <v>*</v>
      </c>
      <c r="O2233" s="291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1" t="str">
        <f>IF(FN_MC!K2255="","*",FN_MC!K2255)</f>
        <v>*</v>
      </c>
      <c r="O2234" s="291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0" t="str">
        <f>IF(FN_MC!K2256="","*",FN_MC!K2256)</f>
        <v>*</v>
      </c>
      <c r="O2235" s="290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1" t="str">
        <f>IF(FN_MC!K2257="","*",FN_MC!K2257)</f>
        <v>*</v>
      </c>
      <c r="O2236" s="291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1" t="str">
        <f>IF(FN_MC!K2258="","*",FN_MC!K2258)</f>
        <v>*</v>
      </c>
      <c r="O2237" s="291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0" t="str">
        <f>IF(FN_MC!K2259="","*",FN_MC!K2259)</f>
        <v>*</v>
      </c>
      <c r="O2238" s="290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1" t="str">
        <f>IF(FN_MC!K2260="","*",FN_MC!K2260)</f>
        <v>*</v>
      </c>
      <c r="O2239" s="291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1" t="str">
        <f>IF(FN_MC!K2261="","*",FN_MC!K2261)</f>
        <v>*</v>
      </c>
      <c r="O2240" s="291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0" t="str">
        <f>IF(FN_MC!K2262="","*",FN_MC!K2262)</f>
        <v>*</v>
      </c>
      <c r="O2241" s="290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1" t="str">
        <f>IF(FN_MC!K2263="","*",FN_MC!K2263)</f>
        <v>*</v>
      </c>
      <c r="O2242" s="291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1" t="str">
        <f>IF(FN_MC!K2264="","*",FN_MC!K2264)</f>
        <v>*</v>
      </c>
      <c r="O2243" s="291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0" t="str">
        <f>IF(FN_MC!K2265="","*",FN_MC!K2265)</f>
        <v>*</v>
      </c>
      <c r="O2244" s="290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1" t="str">
        <f>IF(FN_MC!K2266="","*",FN_MC!K2266)</f>
        <v>*</v>
      </c>
      <c r="O2245" s="291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1" t="str">
        <f>IF(FN_MC!K2267="","*",FN_MC!K2267)</f>
        <v>*</v>
      </c>
      <c r="O2246" s="291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0" t="str">
        <f>IF(FN_MC!K2268="","*",FN_MC!K2268)</f>
        <v>*</v>
      </c>
      <c r="O2247" s="290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1" t="str">
        <f>IF(FN_MC!K2269="","*",FN_MC!K2269)</f>
        <v>*</v>
      </c>
      <c r="O2248" s="291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1" t="str">
        <f>IF(FN_MC!K2270="","*",FN_MC!K2270)</f>
        <v>*</v>
      </c>
      <c r="O2249" s="291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0" t="str">
        <f>IF(FN_MC!K2271="","*",FN_MC!K2271)</f>
        <v>*</v>
      </c>
      <c r="O2250" s="290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1" t="str">
        <f>IF(FN_MC!K2272="","*",FN_MC!K2272)</f>
        <v>*</v>
      </c>
      <c r="O2251" s="291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1" t="str">
        <f>IF(FN_MC!K2273="","*",FN_MC!K2273)</f>
        <v>*</v>
      </c>
      <c r="O2252" s="291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0" t="str">
        <f>IF(FN_MC!K2274="","*",FN_MC!K2274)</f>
        <v>*</v>
      </c>
      <c r="O2253" s="290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1" t="str">
        <f>IF(FN_MC!K2275="","*",FN_MC!K2275)</f>
        <v>*</v>
      </c>
      <c r="O2254" s="291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1" t="str">
        <f>IF(FN_MC!K2276="","*",FN_MC!K2276)</f>
        <v>*</v>
      </c>
      <c r="O2255" s="291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0" t="str">
        <f>IF(FN_MC!K2277="","*",FN_MC!K2277)</f>
        <v>*</v>
      </c>
      <c r="O2256" s="290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1" t="str">
        <f>IF(FN_MC!K2278="","*",FN_MC!K2278)</f>
        <v>*</v>
      </c>
      <c r="O2257" s="291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1" t="str">
        <f>IF(FN_MC!K2279="","*",FN_MC!K2279)</f>
        <v>*</v>
      </c>
      <c r="O2258" s="291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0" t="str">
        <f>IF(FN_MC!K2280="","*",FN_MC!K2280)</f>
        <v>*</v>
      </c>
      <c r="O2259" s="290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1" t="str">
        <f>IF(FN_MC!K2281="","*",FN_MC!K2281)</f>
        <v>*</v>
      </c>
      <c r="O2260" s="291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1" t="str">
        <f>IF(FN_MC!K2282="","*",FN_MC!K2282)</f>
        <v>*</v>
      </c>
      <c r="O2261" s="291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0" t="str">
        <f>IF(FN_MC!K2283="","*",FN_MC!K2283)</f>
        <v>*</v>
      </c>
      <c r="O2262" s="290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1" t="str">
        <f>IF(FN_MC!K2284="","*",FN_MC!K2284)</f>
        <v>*</v>
      </c>
      <c r="O2263" s="291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1" t="str">
        <f>IF(FN_MC!K2285="","*",FN_MC!K2285)</f>
        <v>*</v>
      </c>
      <c r="O2264" s="291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0" t="str">
        <f>IF(FN_MC!K2286="","*",FN_MC!K2286)</f>
        <v>*</v>
      </c>
      <c r="O2265" s="290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1" t="str">
        <f>IF(FN_MC!K2287="","*",FN_MC!K2287)</f>
        <v>*</v>
      </c>
      <c r="O2266" s="291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1" t="str">
        <f>IF(FN_MC!K2288="","*",FN_MC!K2288)</f>
        <v>*</v>
      </c>
      <c r="O2267" s="291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0" t="str">
        <f>IF(FN_MC!K2289="","*",FN_MC!K2289)</f>
        <v>*</v>
      </c>
      <c r="O2268" s="290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1" t="str">
        <f>IF(FN_MC!K2290="","*",FN_MC!K2290)</f>
        <v>*</v>
      </c>
      <c r="O2269" s="291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1" t="str">
        <f>IF(FN_MC!K2291="","*",FN_MC!K2291)</f>
        <v>*</v>
      </c>
      <c r="O2270" s="291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0" t="str">
        <f>IF(FN_MC!K2292="","*",FN_MC!K2292)</f>
        <v>*</v>
      </c>
      <c r="O2271" s="290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1" t="str">
        <f>IF(FN_MC!K2293="","*",FN_MC!K2293)</f>
        <v>*</v>
      </c>
      <c r="O2272" s="291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1" t="str">
        <f>IF(FN_MC!K2294="","*",FN_MC!K2294)</f>
        <v>*</v>
      </c>
      <c r="O2273" s="291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0" t="str">
        <f>IF(FN_MC!K2295="","*",FN_MC!K2295)</f>
        <v>*</v>
      </c>
      <c r="O2274" s="290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1" t="str">
        <f>IF(FN_MC!K2296="","*",FN_MC!K2296)</f>
        <v>*</v>
      </c>
      <c r="O2275" s="291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1" t="str">
        <f>IF(FN_MC!K2297="","*",FN_MC!K2297)</f>
        <v>*</v>
      </c>
      <c r="O2276" s="291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0" t="str">
        <f>IF(FN_MC!K2298="","*",FN_MC!K2298)</f>
        <v>*</v>
      </c>
      <c r="O2277" s="290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1" t="str">
        <f>IF(FN_MC!K2299="","*",FN_MC!K2299)</f>
        <v>*</v>
      </c>
      <c r="O2278" s="291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1" t="str">
        <f>IF(FN_MC!K2300="","*",FN_MC!K2300)</f>
        <v>*</v>
      </c>
      <c r="O2279" s="291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0" t="str">
        <f>IF(FN_MC!K2301="","*",FN_MC!K2301)</f>
        <v>*</v>
      </c>
      <c r="O2280" s="290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1" t="str">
        <f>IF(FN_MC!K2302="","*",FN_MC!K2302)</f>
        <v>*</v>
      </c>
      <c r="O2281" s="291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1" t="str">
        <f>IF(FN_MC!K2303="","*",FN_MC!K2303)</f>
        <v>*</v>
      </c>
      <c r="O2282" s="291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0" t="str">
        <f>IF(FN_MC!K2304="","*",FN_MC!K2304)</f>
        <v>*</v>
      </c>
      <c r="O2283" s="290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1" t="str">
        <f>IF(FN_MC!K2305="","*",FN_MC!K2305)</f>
        <v>*</v>
      </c>
      <c r="O2284" s="291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1" t="str">
        <f>IF(FN_MC!K2306="","*",FN_MC!K2306)</f>
        <v>*</v>
      </c>
      <c r="O2285" s="291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0" t="str">
        <f>IF(FN_MC!K2307="","*",FN_MC!K2307)</f>
        <v>*</v>
      </c>
      <c r="O2286" s="290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1" t="str">
        <f>IF(FN_MC!K2308="","*",FN_MC!K2308)</f>
        <v>*</v>
      </c>
      <c r="O2287" s="291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1" t="str">
        <f>IF(FN_MC!K2309="","*",FN_MC!K2309)</f>
        <v>*</v>
      </c>
      <c r="O2288" s="291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0" t="str">
        <f>IF(FN_MC!K2310="","*",FN_MC!K2310)</f>
        <v>*</v>
      </c>
      <c r="O2289" s="290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1" t="str">
        <f>IF(FN_MC!K2311="","*",FN_MC!K2311)</f>
        <v>*</v>
      </c>
      <c r="O2290" s="291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1" t="str">
        <f>IF(FN_MC!K2312="","*",FN_MC!K2312)</f>
        <v>*</v>
      </c>
      <c r="O2291" s="291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0" t="str">
        <f>IF(FN_MC!K2313="","*",FN_MC!K2313)</f>
        <v>*</v>
      </c>
      <c r="O2292" s="290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1" t="str">
        <f>IF(FN_MC!K2314="","*",FN_MC!K2314)</f>
        <v>*</v>
      </c>
      <c r="O2293" s="291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1" t="str">
        <f>IF(FN_MC!K2315="","*",FN_MC!K2315)</f>
        <v>*</v>
      </c>
      <c r="O2294" s="291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0" t="str">
        <f>IF(FN_MC!K2316="","*",FN_MC!K2316)</f>
        <v>*</v>
      </c>
      <c r="O2295" s="290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1" t="str">
        <f>IF(FN_MC!K2317="","*",FN_MC!K2317)</f>
        <v>*</v>
      </c>
      <c r="O2296" s="291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1" t="str">
        <f>IF(FN_MC!K2318="","*",FN_MC!K2318)</f>
        <v>*</v>
      </c>
      <c r="O2297" s="291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0" t="str">
        <f>IF(FN_MC!K2319="","*",FN_MC!K2319)</f>
        <v>*</v>
      </c>
      <c r="O2298" s="290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1" t="str">
        <f>IF(FN_MC!K2320="","*",FN_MC!K2320)</f>
        <v>*</v>
      </c>
      <c r="O2299" s="291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1" t="str">
        <f>IF(FN_MC!K2321="","*",FN_MC!K2321)</f>
        <v>*</v>
      </c>
      <c r="O2300" s="291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0" t="str">
        <f>IF(FN_MC!K2322="","*",FN_MC!K2322)</f>
        <v>*</v>
      </c>
      <c r="O2301" s="290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1" t="str">
        <f>IF(FN_MC!K2323="","*",FN_MC!K2323)</f>
        <v>*</v>
      </c>
      <c r="O2302" s="291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1" t="str">
        <f>IF(FN_MC!K2324="","*",FN_MC!K2324)</f>
        <v>*</v>
      </c>
      <c r="O2303" s="291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0" t="str">
        <f>IF(FN_MC!K2325="","*",FN_MC!K2325)</f>
        <v>*</v>
      </c>
      <c r="O2304" s="290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1" t="str">
        <f>IF(FN_MC!K2326="","*",FN_MC!K2326)</f>
        <v>*</v>
      </c>
      <c r="O2305" s="291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1" t="str">
        <f>IF(FN_MC!K2327="","*",FN_MC!K2327)</f>
        <v>*</v>
      </c>
      <c r="O2306" s="291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0" t="str">
        <f>IF(FN_MC!K2328="","*",FN_MC!K2328)</f>
        <v>*</v>
      </c>
      <c r="O2307" s="290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1" t="str">
        <f>IF(FN_MC!K2329="","*",FN_MC!K2329)</f>
        <v>*</v>
      </c>
      <c r="O2308" s="291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1" t="str">
        <f>IF(FN_MC!K2330="","*",FN_MC!K2330)</f>
        <v>*</v>
      </c>
      <c r="O2309" s="291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0" t="str">
        <f>IF(FN_MC!K2331="","*",FN_MC!K2331)</f>
        <v>*</v>
      </c>
      <c r="O2310" s="290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1" t="str">
        <f>IF(FN_MC!K2332="","*",FN_MC!K2332)</f>
        <v>*</v>
      </c>
      <c r="O2311" s="291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1" t="str">
        <f>IF(FN_MC!K2333="","*",FN_MC!K2333)</f>
        <v>*</v>
      </c>
      <c r="O2312" s="291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0" t="str">
        <f>IF(FN_MC!K2334="","*",FN_MC!K2334)</f>
        <v>*</v>
      </c>
      <c r="O2313" s="290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1" t="str">
        <f>IF(FN_MC!K2335="","*",FN_MC!K2335)</f>
        <v>*</v>
      </c>
      <c r="O2314" s="291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1" t="str">
        <f>IF(FN_MC!K2336="","*",FN_MC!K2336)</f>
        <v>*</v>
      </c>
      <c r="O2315" s="291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0" t="str">
        <f>IF(FN_MC!K2337="","*",FN_MC!K2337)</f>
        <v>*</v>
      </c>
      <c r="O2316" s="290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1" t="str">
        <f>IF(FN_MC!K2338="","*",FN_MC!K2338)</f>
        <v>*</v>
      </c>
      <c r="O2317" s="291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1" t="str">
        <f>IF(FN_MC!K2339="","*",FN_MC!K2339)</f>
        <v>*</v>
      </c>
      <c r="O2318" s="291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0" t="str">
        <f>IF(FN_MC!K2340="","*",FN_MC!K2340)</f>
        <v>*</v>
      </c>
      <c r="O2319" s="290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1" t="str">
        <f>IF(FN_MC!K2341="","*",FN_MC!K2341)</f>
        <v>*</v>
      </c>
      <c r="O2320" s="291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1" t="str">
        <f>IF(FN_MC!K2342="","*",FN_MC!K2342)</f>
        <v>*</v>
      </c>
      <c r="O2321" s="291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0" t="str">
        <f>IF(FN_MC!K2343="","*",FN_MC!K2343)</f>
        <v>*</v>
      </c>
      <c r="O2322" s="290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1" t="str">
        <f>IF(FN_MC!K2344="","*",FN_MC!K2344)</f>
        <v>*</v>
      </c>
      <c r="O2323" s="291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1" t="str">
        <f>IF(FN_MC!K2345="","*",FN_MC!K2345)</f>
        <v>*</v>
      </c>
      <c r="O2324" s="291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0" t="str">
        <f>IF(FN_MC!K2346="","*",FN_MC!K2346)</f>
        <v>*</v>
      </c>
      <c r="O2325" s="290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1" t="str">
        <f>IF(FN_MC!K2347="","*",FN_MC!K2347)</f>
        <v>*</v>
      </c>
      <c r="O2326" s="291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1" t="str">
        <f>IF(FN_MC!K2348="","*",FN_MC!K2348)</f>
        <v>*</v>
      </c>
      <c r="O2327" s="291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0" t="str">
        <f>IF(FN_MC!K2349="","*",FN_MC!K2349)</f>
        <v>*</v>
      </c>
      <c r="O2328" s="290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1" t="str">
        <f>IF(FN_MC!K2350="","*",FN_MC!K2350)</f>
        <v>*</v>
      </c>
      <c r="O2329" s="291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1" t="str">
        <f>IF(FN_MC!K2351="","*",FN_MC!K2351)</f>
        <v>*</v>
      </c>
      <c r="O2330" s="291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0" t="str">
        <f>IF(FN_MC!K2352="","*",FN_MC!K2352)</f>
        <v>*</v>
      </c>
      <c r="O2331" s="290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1" t="str">
        <f>IF(FN_MC!K2353="","*",FN_MC!K2353)</f>
        <v>*</v>
      </c>
      <c r="O2332" s="291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1" t="str">
        <f>IF(FN_MC!K2354="","*",FN_MC!K2354)</f>
        <v>*</v>
      </c>
      <c r="O2333" s="291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0" t="str">
        <f>IF(FN_MC!K2355="","*",FN_MC!K2355)</f>
        <v>*</v>
      </c>
      <c r="O2334" s="290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1" t="str">
        <f>IF(FN_MC!K2356="","*",FN_MC!K2356)</f>
        <v>*</v>
      </c>
      <c r="O2335" s="291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1" t="str">
        <f>IF(FN_MC!K2357="","*",FN_MC!K2357)</f>
        <v>*</v>
      </c>
      <c r="O2336" s="291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0" t="str">
        <f>IF(FN_MC!K2358="","*",FN_MC!K2358)</f>
        <v>*</v>
      </c>
      <c r="O2337" s="290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1" t="str">
        <f>IF(FN_MC!K2359="","*",FN_MC!K2359)</f>
        <v>*</v>
      </c>
      <c r="O2338" s="291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1" t="str">
        <f>IF(FN_MC!K2360="","*",FN_MC!K2360)</f>
        <v>*</v>
      </c>
      <c r="O2339" s="291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0" t="str">
        <f>IF(FN_MC!K2361="","*",FN_MC!K2361)</f>
        <v>*</v>
      </c>
      <c r="O2340" s="290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1" t="str">
        <f>IF(FN_MC!K2362="","*",FN_MC!K2362)</f>
        <v>*</v>
      </c>
      <c r="O2341" s="291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1" t="str">
        <f>IF(FN_MC!K2363="","*",FN_MC!K2363)</f>
        <v>*</v>
      </c>
      <c r="O2342" s="291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0" t="str">
        <f>IF(FN_MC!K2364="","*",FN_MC!K2364)</f>
        <v>*</v>
      </c>
      <c r="O2343" s="290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1" t="str">
        <f>IF(FN_MC!K2365="","*",FN_MC!K2365)</f>
        <v>*</v>
      </c>
      <c r="O2344" s="291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1" t="str">
        <f>IF(FN_MC!K2366="","*",FN_MC!K2366)</f>
        <v>*</v>
      </c>
      <c r="O2345" s="291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0" t="str">
        <f>IF(FN_MC!K2367="","*",FN_MC!K2367)</f>
        <v>*</v>
      </c>
      <c r="O2346" s="290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1" t="str">
        <f>IF(FN_MC!K2368="","*",FN_MC!K2368)</f>
        <v>*</v>
      </c>
      <c r="O2347" s="291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1" t="str">
        <f>IF(FN_MC!K2369="","*",FN_MC!K2369)</f>
        <v>*</v>
      </c>
      <c r="O2348" s="291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0" t="str">
        <f>IF(FN_MC!K2370="","*",FN_MC!K2370)</f>
        <v>*</v>
      </c>
      <c r="O2349" s="290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1" t="str">
        <f>IF(FN_MC!K2371="","*",FN_MC!K2371)</f>
        <v>*</v>
      </c>
      <c r="O2350" s="291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1" t="str">
        <f>IF(FN_MC!K2372="","*",FN_MC!K2372)</f>
        <v>*</v>
      </c>
      <c r="O2351" s="291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0" t="str">
        <f>IF(FN_MC!K2373="","*",FN_MC!K2373)</f>
        <v>*</v>
      </c>
      <c r="O2352" s="290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1" t="str">
        <f>IF(FN_MC!K2374="","*",FN_MC!K2374)</f>
        <v>*</v>
      </c>
      <c r="O2353" s="291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1" t="str">
        <f>IF(FN_MC!K2375="","*",FN_MC!K2375)</f>
        <v>*</v>
      </c>
      <c r="O2354" s="291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0" t="str">
        <f>IF(FN_MC!K2376="","*",FN_MC!K2376)</f>
        <v>*</v>
      </c>
      <c r="O2355" s="290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1" t="str">
        <f>IF(FN_MC!K2377="","*",FN_MC!K2377)</f>
        <v>*</v>
      </c>
      <c r="O2356" s="291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1" t="str">
        <f>IF(FN_MC!K2378="","*",FN_MC!K2378)</f>
        <v>*</v>
      </c>
      <c r="O2357" s="291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0" t="str">
        <f>IF(FN_MC!K2379="","*",FN_MC!K2379)</f>
        <v>*</v>
      </c>
      <c r="O2358" s="290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1" t="str">
        <f>IF(FN_MC!K2380="","*",FN_MC!K2380)</f>
        <v>*</v>
      </c>
      <c r="O2359" s="291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1" t="str">
        <f>IF(FN_MC!K2381="","*",FN_MC!K2381)</f>
        <v>*</v>
      </c>
      <c r="O2360" s="291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0" t="str">
        <f>IF(FN_MC!K2382="","*",FN_MC!K2382)</f>
        <v>*</v>
      </c>
      <c r="O2361" s="290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1" t="str">
        <f>IF(FN_MC!K2383="","*",FN_MC!K2383)</f>
        <v>*</v>
      </c>
      <c r="O2362" s="291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1" t="str">
        <f>IF(FN_MC!K2384="","*",FN_MC!K2384)</f>
        <v>*</v>
      </c>
      <c r="O2363" s="291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0" t="str">
        <f>IF(FN_MC!K2385="","*",FN_MC!K2385)</f>
        <v>*</v>
      </c>
      <c r="O2364" s="290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1" t="str">
        <f>IF(FN_MC!K2386="","*",FN_MC!K2386)</f>
        <v>*</v>
      </c>
      <c r="O2365" s="291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1" t="str">
        <f>IF(FN_MC!K2387="","*",FN_MC!K2387)</f>
        <v>*</v>
      </c>
      <c r="O2366" s="291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0" t="str">
        <f>IF(FN_MC!K2388="","*",FN_MC!K2388)</f>
        <v>*</v>
      </c>
      <c r="O2367" s="290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1" t="str">
        <f>IF(FN_MC!K2389="","*",FN_MC!K2389)</f>
        <v>*</v>
      </c>
      <c r="O2368" s="291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1" t="str">
        <f>IF(FN_MC!K2390="","*",FN_MC!K2390)</f>
        <v>*</v>
      </c>
      <c r="O2369" s="291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0" t="str">
        <f>IF(FN_MC!K2391="","*",FN_MC!K2391)</f>
        <v>*</v>
      </c>
      <c r="O2370" s="290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1" t="str">
        <f>IF(FN_MC!K2392="","*",FN_MC!K2392)</f>
        <v>*</v>
      </c>
      <c r="O2371" s="291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1" t="str">
        <f>IF(FN_MC!K2393="","*",FN_MC!K2393)</f>
        <v>*</v>
      </c>
      <c r="O2372" s="291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0" t="str">
        <f>IF(FN_MC!K2394="","*",FN_MC!K2394)</f>
        <v>*</v>
      </c>
      <c r="O2373" s="290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1" t="str">
        <f>IF(FN_MC!K2395="","*",FN_MC!K2395)</f>
        <v>*</v>
      </c>
      <c r="O2374" s="291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1" t="str">
        <f>IF(FN_MC!K2396="","*",FN_MC!K2396)</f>
        <v>*</v>
      </c>
      <c r="O2375" s="291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0" t="str">
        <f>IF(FN_MC!K2397="","*",FN_MC!K2397)</f>
        <v>*</v>
      </c>
      <c r="O2376" s="290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1" t="str">
        <f>IF(FN_MC!K2398="","*",FN_MC!K2398)</f>
        <v>*</v>
      </c>
      <c r="O2377" s="291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1" t="str">
        <f>IF(FN_MC!K2399="","*",FN_MC!K2399)</f>
        <v>*</v>
      </c>
      <c r="O2378" s="291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0" t="str">
        <f>IF(FN_MC!K2400="","*",FN_MC!K2400)</f>
        <v>*</v>
      </c>
      <c r="O2379" s="290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1" t="str">
        <f>IF(FN_MC!K2401="","*",FN_MC!K2401)</f>
        <v>*</v>
      </c>
      <c r="O2380" s="291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1" t="str">
        <f>IF(FN_MC!K2402="","*",FN_MC!K2402)</f>
        <v>*</v>
      </c>
      <c r="O2381" s="291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0" t="str">
        <f>IF(FN_MC!K2403="","*",FN_MC!K2403)</f>
        <v>*</v>
      </c>
      <c r="O2382" s="290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1" t="str">
        <f>IF(FN_MC!K2404="","*",FN_MC!K2404)</f>
        <v>*</v>
      </c>
      <c r="O2383" s="291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1" t="str">
        <f>IF(FN_MC!K2405="","*",FN_MC!K2405)</f>
        <v>*</v>
      </c>
      <c r="O2384" s="291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0" t="str">
        <f>IF(FN_MC!K2406="","*",FN_MC!K2406)</f>
        <v>*</v>
      </c>
      <c r="O2385" s="290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1" t="str">
        <f>IF(FN_MC!K2407="","*",FN_MC!K2407)</f>
        <v>*</v>
      </c>
      <c r="O2386" s="291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1" t="str">
        <f>IF(FN_MC!K2408="","*",FN_MC!K2408)</f>
        <v>*</v>
      </c>
      <c r="O2387" s="291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0" t="str">
        <f>IF(FN_MC!K2409="","*",FN_MC!K2409)</f>
        <v>*</v>
      </c>
      <c r="O2388" s="290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1" t="str">
        <f>IF(FN_MC!K2410="","*",FN_MC!K2410)</f>
        <v>*</v>
      </c>
      <c r="O2389" s="291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1" t="str">
        <f>IF(FN_MC!K2411="","*",FN_MC!K2411)</f>
        <v>*</v>
      </c>
      <c r="O2390" s="291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0" t="str">
        <f>IF(FN_MC!K2412="","*",FN_MC!K2412)</f>
        <v>*</v>
      </c>
      <c r="O2391" s="290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1" t="str">
        <f>IF(FN_MC!K2413="","*",FN_MC!K2413)</f>
        <v>*</v>
      </c>
      <c r="O2392" s="291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1" t="str">
        <f>IF(FN_MC!K2414="","*",FN_MC!K2414)</f>
        <v>*</v>
      </c>
      <c r="O2393" s="291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0" t="str">
        <f>IF(FN_MC!K2415="","*",FN_MC!K2415)</f>
        <v>*</v>
      </c>
      <c r="O2394" s="290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1" t="str">
        <f>IF(FN_MC!K2416="","*",FN_MC!K2416)</f>
        <v>*</v>
      </c>
      <c r="O2395" s="291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1" t="str">
        <f>IF(FN_MC!K2417="","*",FN_MC!K2417)</f>
        <v>*</v>
      </c>
      <c r="O2396" s="291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0" t="str">
        <f>IF(FN_MC!K2418="","*",FN_MC!K2418)</f>
        <v>*</v>
      </c>
      <c r="O2397" s="290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1" t="str">
        <f>IF(FN_MC!K2419="","*",FN_MC!K2419)</f>
        <v>*</v>
      </c>
      <c r="O2398" s="291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1" t="str">
        <f>IF(FN_MC!K2420="","*",FN_MC!K2420)</f>
        <v>*</v>
      </c>
      <c r="O2399" s="291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0" t="str">
        <f>IF(FN_MC!K2421="","*",FN_MC!K2421)</f>
        <v>*</v>
      </c>
      <c r="O2400" s="290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1" t="str">
        <f>IF(FN_MC!K2422="","*",FN_MC!K2422)</f>
        <v>*</v>
      </c>
      <c r="O2401" s="291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1" t="str">
        <f>IF(FN_MC!K2423="","*",FN_MC!K2423)</f>
        <v>*</v>
      </c>
      <c r="O2402" s="291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0" t="str">
        <f>IF(FN_MC!K2424="","*",FN_MC!K2424)</f>
        <v>*</v>
      </c>
      <c r="O2403" s="290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1" t="str">
        <f>IF(FN_MC!K2425="","*",FN_MC!K2425)</f>
        <v>*</v>
      </c>
      <c r="O2404" s="291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1" t="str">
        <f>IF(FN_MC!K2426="","*",FN_MC!K2426)</f>
        <v>*</v>
      </c>
      <c r="O2405" s="291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0" t="str">
        <f>IF(FN_MC!K2427="","*",FN_MC!K2427)</f>
        <v>*</v>
      </c>
      <c r="O2406" s="290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1" t="str">
        <f>IF(FN_MC!K2428="","*",FN_MC!K2428)</f>
        <v>*</v>
      </c>
      <c r="O2407" s="291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1" t="str">
        <f>IF(FN_MC!K2429="","*",FN_MC!K2429)</f>
        <v>*</v>
      </c>
      <c r="O2408" s="291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0" t="str">
        <f>IF(FN_MC!K2430="","*",FN_MC!K2430)</f>
        <v>*</v>
      </c>
      <c r="O2409" s="290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1" t="str">
        <f>IF(FN_MC!K2431="","*",FN_MC!K2431)</f>
        <v>*</v>
      </c>
      <c r="O2410" s="291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1" t="str">
        <f>IF(FN_MC!K2432="","*",FN_MC!K2432)</f>
        <v>*</v>
      </c>
      <c r="O2411" s="291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0" t="str">
        <f>IF(FN_MC!K2433="","*",FN_MC!K2433)</f>
        <v>*</v>
      </c>
      <c r="O2412" s="290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1" t="str">
        <f>IF(FN_MC!K2434="","*",FN_MC!K2434)</f>
        <v>*</v>
      </c>
      <c r="O2413" s="291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1" t="str">
        <f>IF(FN_MC!K2435="","*",FN_MC!K2435)</f>
        <v>*</v>
      </c>
      <c r="O2414" s="291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0" t="str">
        <f>IF(FN_MC!K2436="","*",FN_MC!K2436)</f>
        <v>*</v>
      </c>
      <c r="O2415" s="290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1" t="str">
        <f>IF(FN_MC!K2437="","*",FN_MC!K2437)</f>
        <v>*</v>
      </c>
      <c r="O2416" s="291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1" t="str">
        <f>IF(FN_MC!K2438="","*",FN_MC!K2438)</f>
        <v>*</v>
      </c>
      <c r="O2417" s="291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0" t="str">
        <f>IF(FN_MC!K2439="","*",FN_MC!K2439)</f>
        <v>*</v>
      </c>
      <c r="O2418" s="290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1" t="str">
        <f>IF(FN_MC!K2440="","*",FN_MC!K2440)</f>
        <v>*</v>
      </c>
      <c r="O2419" s="291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1" t="str">
        <f>IF(FN_MC!K2441="","*",FN_MC!K2441)</f>
        <v>*</v>
      </c>
      <c r="O2420" s="291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0" t="str">
        <f>IF(FN_MC!K2442="","*",FN_MC!K2442)</f>
        <v>*</v>
      </c>
      <c r="O2421" s="290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1" t="str">
        <f>IF(FN_MC!K2443="","*",FN_MC!K2443)</f>
        <v>*</v>
      </c>
      <c r="O2422" s="291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1" t="str">
        <f>IF(FN_MC!K2444="","*",FN_MC!K2444)</f>
        <v>*</v>
      </c>
      <c r="O2423" s="291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0" t="str">
        <f>IF(FN_MC!K2445="","*",FN_MC!K2445)</f>
        <v>*</v>
      </c>
      <c r="O2424" s="290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1" t="str">
        <f>IF(FN_MC!K2446="","*",FN_MC!K2446)</f>
        <v>*</v>
      </c>
      <c r="O2425" s="291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1" t="str">
        <f>IF(FN_MC!K2447="","*",FN_MC!K2447)</f>
        <v>*</v>
      </c>
      <c r="O2426" s="291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0" t="str">
        <f>IF(FN_MC!K2448="","*",FN_MC!K2448)</f>
        <v>*</v>
      </c>
      <c r="O2427" s="290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1" t="str">
        <f>IF(FN_MC!K2449="","*",FN_MC!K2449)</f>
        <v>*</v>
      </c>
      <c r="O2428" s="291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1" t="str">
        <f>IF(FN_MC!K2450="","*",FN_MC!K2450)</f>
        <v>*</v>
      </c>
      <c r="O2429" s="291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0" t="str">
        <f>IF(FN_MC!K2451="","*",FN_MC!K2451)</f>
        <v>*</v>
      </c>
      <c r="O2430" s="290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1" t="str">
        <f>IF(FN_MC!K2452="","*",FN_MC!K2452)</f>
        <v>*</v>
      </c>
      <c r="O2431" s="291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1" t="str">
        <f>IF(FN_MC!K2453="","*",FN_MC!K2453)</f>
        <v>*</v>
      </c>
      <c r="O2432" s="291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0" t="str">
        <f>IF(FN_MC!K2454="","*",FN_MC!K2454)</f>
        <v>*</v>
      </c>
      <c r="O2433" s="290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1" t="str">
        <f>IF(FN_MC!K2455="","*",FN_MC!K2455)</f>
        <v>*</v>
      </c>
      <c r="O2434" s="291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1" t="str">
        <f>IF(FN_MC!K2456="","*",FN_MC!K2456)</f>
        <v>*</v>
      </c>
      <c r="O2435" s="291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0" t="str">
        <f>IF(FN_MC!K2457="","*",FN_MC!K2457)</f>
        <v>*</v>
      </c>
      <c r="O2436" s="290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1" t="str">
        <f>IF(FN_MC!K2458="","*",FN_MC!K2458)</f>
        <v>*</v>
      </c>
      <c r="O2437" s="291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1" t="str">
        <f>IF(FN_MC!K2459="","*",FN_MC!K2459)</f>
        <v>*</v>
      </c>
      <c r="O2438" s="291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0" t="str">
        <f>IF(FN_MC!K2460="","*",FN_MC!K2460)</f>
        <v>*</v>
      </c>
      <c r="O2439" s="290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1" t="str">
        <f>IF(FN_MC!K2461="","*",FN_MC!K2461)</f>
        <v>*</v>
      </c>
      <c r="O2440" s="291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1" t="str">
        <f>IF(FN_MC!K2462="","*",FN_MC!K2462)</f>
        <v>*</v>
      </c>
      <c r="O2441" s="291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0" t="str">
        <f>IF(FN_MC!K2463="","*",FN_MC!K2463)</f>
        <v>*</v>
      </c>
      <c r="O2442" s="290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1" t="str">
        <f>IF(FN_MC!K2464="","*",FN_MC!K2464)</f>
        <v>*</v>
      </c>
      <c r="O2443" s="291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1" t="str">
        <f>IF(FN_MC!K2465="","*",FN_MC!K2465)</f>
        <v>*</v>
      </c>
      <c r="O2444" s="291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0" t="str">
        <f>IF(FN_MC!K2466="","*",FN_MC!K2466)</f>
        <v>*</v>
      </c>
      <c r="O2445" s="290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1" t="str">
        <f>IF(FN_MC!K2467="","*",FN_MC!K2467)</f>
        <v>*</v>
      </c>
      <c r="O2446" s="291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1" t="str">
        <f>IF(FN_MC!K2468="","*",FN_MC!K2468)</f>
        <v>*</v>
      </c>
      <c r="O2447" s="291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0" t="str">
        <f>IF(FN_MC!K2469="","*",FN_MC!K2469)</f>
        <v>*</v>
      </c>
      <c r="O2448" s="290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1" t="str">
        <f>IF(FN_MC!K2470="","*",FN_MC!K2470)</f>
        <v>*</v>
      </c>
      <c r="O2449" s="291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1" t="str">
        <f>IF(FN_MC!K2471="","*",FN_MC!K2471)</f>
        <v>*</v>
      </c>
      <c r="O2450" s="291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0" t="str">
        <f>IF(FN_MC!K2472="","*",FN_MC!K2472)</f>
        <v>*</v>
      </c>
      <c r="O2451" s="290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1" t="str">
        <f>IF(FN_MC!K2473="","*",FN_MC!K2473)</f>
        <v>*</v>
      </c>
      <c r="O2452" s="291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1" t="str">
        <f>IF(FN_MC!K2474="","*",FN_MC!K2474)</f>
        <v>*</v>
      </c>
      <c r="O2453" s="291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0" t="str">
        <f>IF(FN_MC!K2475="","*",FN_MC!K2475)</f>
        <v>*</v>
      </c>
      <c r="O2454" s="290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1" t="str">
        <f>IF(FN_MC!K2476="","*",FN_MC!K2476)</f>
        <v>*</v>
      </c>
      <c r="O2455" s="291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1" t="str">
        <f>IF(FN_MC!K2477="","*",FN_MC!K2477)</f>
        <v>*</v>
      </c>
      <c r="O2456" s="291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0" t="str">
        <f>IF(FN_MC!K2478="","*",FN_MC!K2478)</f>
        <v>*</v>
      </c>
      <c r="O2457" s="290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1" t="str">
        <f>IF(FN_MC!K2479="","*",FN_MC!K2479)</f>
        <v>*</v>
      </c>
      <c r="O2458" s="291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1" t="str">
        <f>IF(FN_MC!K2480="","*",FN_MC!K2480)</f>
        <v>*</v>
      </c>
      <c r="O2459" s="291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0" t="str">
        <f>IF(FN_MC!K2481="","*",FN_MC!K2481)</f>
        <v>*</v>
      </c>
      <c r="O2460" s="290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1" t="str">
        <f>IF(FN_MC!K2482="","*",FN_MC!K2482)</f>
        <v>*</v>
      </c>
      <c r="O2461" s="291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1" t="str">
        <f>IF(FN_MC!K2483="","*",FN_MC!K2483)</f>
        <v>*</v>
      </c>
      <c r="O2462" s="291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0" t="str">
        <f>IF(FN_MC!K2484="","*",FN_MC!K2484)</f>
        <v>*</v>
      </c>
      <c r="O2463" s="290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1" t="str">
        <f>IF(FN_MC!K2485="","*",FN_MC!K2485)</f>
        <v>*</v>
      </c>
      <c r="O2464" s="291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1" t="str">
        <f>IF(FN_MC!K2486="","*",FN_MC!K2486)</f>
        <v>*</v>
      </c>
      <c r="O2465" s="291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0" t="str">
        <f>IF(FN_MC!K2487="","*",FN_MC!K2487)</f>
        <v>*</v>
      </c>
      <c r="O2466" s="290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1" t="str">
        <f>IF(FN_MC!K2488="","*",FN_MC!K2488)</f>
        <v>*</v>
      </c>
      <c r="O2467" s="291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1" t="str">
        <f>IF(FN_MC!K2489="","*",FN_MC!K2489)</f>
        <v>*</v>
      </c>
      <c r="O2468" s="291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0" t="str">
        <f>IF(FN_MC!K2490="","*",FN_MC!K2490)</f>
        <v>*</v>
      </c>
      <c r="O2469" s="290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1" t="str">
        <f>IF(FN_MC!K2491="","*",FN_MC!K2491)</f>
        <v>*</v>
      </c>
      <c r="O2470" s="291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1" t="str">
        <f>IF(FN_MC!K2492="","*",FN_MC!K2492)</f>
        <v>*</v>
      </c>
      <c r="O2471" s="291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0" t="str">
        <f>IF(FN_MC!K2493="","*",FN_MC!K2493)</f>
        <v>*</v>
      </c>
      <c r="O2472" s="290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1" t="str">
        <f>IF(FN_MC!K2494="","*",FN_MC!K2494)</f>
        <v>*</v>
      </c>
      <c r="O2473" s="291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1" t="str">
        <f>IF(FN_MC!K2495="","*",FN_MC!K2495)</f>
        <v>*</v>
      </c>
      <c r="O2474" s="291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0" t="str">
        <f>IF(FN_MC!K2496="","*",FN_MC!K2496)</f>
        <v>*</v>
      </c>
      <c r="O2475" s="290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1" t="str">
        <f>IF(FN_MC!K2497="","*",FN_MC!K2497)</f>
        <v>*</v>
      </c>
      <c r="O2476" s="291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1" t="str">
        <f>IF(FN_MC!K2498="","*",FN_MC!K2498)</f>
        <v>*</v>
      </c>
      <c r="O2477" s="291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0" t="str">
        <f>IF(FN_MC!K2499="","*",FN_MC!K2499)</f>
        <v>*</v>
      </c>
      <c r="O2478" s="290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1" t="str">
        <f>IF(FN_MC!K2500="","*",FN_MC!K2500)</f>
        <v>*</v>
      </c>
      <c r="O2479" s="291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1" t="str">
        <f>IF(FN_MC!K2501="","*",FN_MC!K2501)</f>
        <v>*</v>
      </c>
      <c r="O2480" s="291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0" t="str">
        <f>IF(FN_MC!K2502="","*",FN_MC!K2502)</f>
        <v>*</v>
      </c>
      <c r="O2481" s="290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1" t="str">
        <f>IF(FN_MC!K2503="","*",FN_MC!K2503)</f>
        <v>*</v>
      </c>
      <c r="O2482" s="291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1" t="str">
        <f>IF(FN_MC!K2504="","*",FN_MC!K2504)</f>
        <v>*</v>
      </c>
      <c r="O2483" s="291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0" t="str">
        <f>IF(FN_MC!K2505="","*",FN_MC!K2505)</f>
        <v>*</v>
      </c>
      <c r="O2484" s="290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1" t="str">
        <f>IF(FN_MC!K2506="","*",FN_MC!K2506)</f>
        <v>*</v>
      </c>
      <c r="O2485" s="291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1" t="str">
        <f>IF(FN_MC!K2507="","*",FN_MC!K2507)</f>
        <v>*</v>
      </c>
      <c r="O2486" s="291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0" t="str">
        <f>IF(FN_MC!K2508="","*",FN_MC!K2508)</f>
        <v>*</v>
      </c>
      <c r="O2487" s="290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1" t="str">
        <f>IF(FN_MC!K2509="","*",FN_MC!K2509)</f>
        <v>*</v>
      </c>
      <c r="O2488" s="291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1" t="str">
        <f>IF(FN_MC!K2510="","*",FN_MC!K2510)</f>
        <v>*</v>
      </c>
      <c r="O2489" s="291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0" t="str">
        <f>IF(FN_MC!K2511="","*",FN_MC!K2511)</f>
        <v>*</v>
      </c>
      <c r="O2490" s="290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1" t="str">
        <f>IF(FN_MC!K2512="","*",FN_MC!K2512)</f>
        <v>*</v>
      </c>
      <c r="O2491" s="291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1" t="str">
        <f>IF(FN_MC!K2513="","*",FN_MC!K2513)</f>
        <v>*</v>
      </c>
      <c r="O2492" s="291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0" t="str">
        <f>IF(FN_MC!K2514="","*",FN_MC!K2514)</f>
        <v>*</v>
      </c>
      <c r="O2493" s="290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1" t="str">
        <f>IF(FN_MC!K2515="","*",FN_MC!K2515)</f>
        <v>*</v>
      </c>
      <c r="O2494" s="291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1" t="str">
        <f>IF(FN_MC!K2516="","*",FN_MC!K2516)</f>
        <v>*</v>
      </c>
      <c r="O2495" s="291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0" t="str">
        <f>IF(FN_MC!K2517="","*",FN_MC!K2517)</f>
        <v>*</v>
      </c>
      <c r="O2496" s="290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1" t="str">
        <f>IF(FN_MC!K2518="","*",FN_MC!K2518)</f>
        <v>*</v>
      </c>
      <c r="O2497" s="291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1" t="str">
        <f>IF(FN_MC!K2519="","*",FN_MC!K2519)</f>
        <v>*</v>
      </c>
      <c r="O2498" s="291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0" t="str">
        <f>IF(FN_MC!K2520="","*",FN_MC!K2520)</f>
        <v>*</v>
      </c>
      <c r="O2499" s="290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1" t="str">
        <f>IF(FN_MC!K2521="","*",FN_MC!K2521)</f>
        <v>*</v>
      </c>
      <c r="O2500" s="291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1" t="str">
        <f>IF(FN_MC!K2522="","*",FN_MC!K2522)</f>
        <v>*</v>
      </c>
      <c r="O2501" s="291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0" t="str">
        <f>IF(FN_MC!K2523="","*",FN_MC!K2523)</f>
        <v>*</v>
      </c>
      <c r="O2502" s="290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1" t="str">
        <f>IF(FN_MC!K2524="","*",FN_MC!K2524)</f>
        <v>*</v>
      </c>
      <c r="O2503" s="291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1" t="str">
        <f>IF(FN_MC!K2525="","*",FN_MC!K2525)</f>
        <v>*</v>
      </c>
      <c r="O2504" s="291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0" t="str">
        <f>IF(FN_MC!K2526="","*",FN_MC!K2526)</f>
        <v>*</v>
      </c>
      <c r="O2505" s="290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1" t="str">
        <f>IF(FN_MC!K2527="","*",FN_MC!K2527)</f>
        <v>*</v>
      </c>
      <c r="O2506" s="291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1" t="str">
        <f>IF(FN_MC!K2528="","*",FN_MC!K2528)</f>
        <v>*</v>
      </c>
      <c r="O2507" s="291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0" t="str">
        <f>IF(FN_MC!K2529="","*",FN_MC!K2529)</f>
        <v>*</v>
      </c>
      <c r="O2508" s="290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1" t="str">
        <f>IF(FN_MC!K2530="","*",FN_MC!K2530)</f>
        <v>*</v>
      </c>
      <c r="O2509" s="291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1" t="str">
        <f>IF(FN_MC!K2531="","*",FN_MC!K2531)</f>
        <v>*</v>
      </c>
      <c r="O2510" s="291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0" t="str">
        <f>IF(FN_MC!K2532="","*",FN_MC!K2532)</f>
        <v>*</v>
      </c>
      <c r="O2511" s="290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1" t="str">
        <f>IF(FN_MC!K2533="","*",FN_MC!K2533)</f>
        <v>*</v>
      </c>
      <c r="O2512" s="291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1" t="str">
        <f>IF(FN_MC!K2534="","*",FN_MC!K2534)</f>
        <v>*</v>
      </c>
      <c r="O2513" s="291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0" t="str">
        <f>IF(FN_MC!K2535="","*",FN_MC!K2535)</f>
        <v>*</v>
      </c>
      <c r="O2514" s="290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1" t="str">
        <f>IF(FN_MC!K2536="","*",FN_MC!K2536)</f>
        <v>*</v>
      </c>
      <c r="O2515" s="291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1" t="str">
        <f>IF(FN_MC!K2537="","*",FN_MC!K2537)</f>
        <v>*</v>
      </c>
      <c r="O2516" s="291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0" t="str">
        <f>IF(FN_MC!K2538="","*",FN_MC!K2538)</f>
        <v>*</v>
      </c>
      <c r="O2517" s="290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1" t="str">
        <f>IF(FN_MC!K2539="","*",FN_MC!K2539)</f>
        <v>*</v>
      </c>
      <c r="O2518" s="291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1" t="str">
        <f>IF(FN_MC!K2540="","*",FN_MC!K2540)</f>
        <v>*</v>
      </c>
      <c r="O2519" s="291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0" t="str">
        <f>IF(FN_MC!K2541="","*",FN_MC!K2541)</f>
        <v>*</v>
      </c>
      <c r="O2520" s="290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1" t="str">
        <f>IF(FN_MC!K2542="","*",FN_MC!K2542)</f>
        <v>*</v>
      </c>
      <c r="O2521" s="291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1" t="str">
        <f>IF(FN_MC!K2543="","*",FN_MC!K2543)</f>
        <v>*</v>
      </c>
      <c r="O2522" s="291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0" t="str">
        <f>IF(FN_MC!K2544="","*",FN_MC!K2544)</f>
        <v>*</v>
      </c>
      <c r="O2523" s="290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1" t="str">
        <f>IF(FN_MC!K2545="","*",FN_MC!K2545)</f>
        <v>*</v>
      </c>
      <c r="O2524" s="291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1" t="str">
        <f>IF(FN_MC!K2546="","*",FN_MC!K2546)</f>
        <v>*</v>
      </c>
      <c r="O2525" s="291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0" t="str">
        <f>IF(FN_MC!K2547="","*",FN_MC!K2547)</f>
        <v>*</v>
      </c>
      <c r="O2526" s="290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1" t="str">
        <f>IF(FN_MC!K2548="","*",FN_MC!K2548)</f>
        <v>*</v>
      </c>
      <c r="O2527" s="291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1" t="str">
        <f>IF(FN_MC!K2549="","*",FN_MC!K2549)</f>
        <v>*</v>
      </c>
      <c r="O2528" s="291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0" t="str">
        <f>IF(FN_MC!K2550="","*",FN_MC!K2550)</f>
        <v>*</v>
      </c>
      <c r="O2529" s="290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1" t="str">
        <f>IF(FN_MC!K2551="","*",FN_MC!K2551)</f>
        <v>*</v>
      </c>
      <c r="O2530" s="291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1" t="str">
        <f>IF(FN_MC!K2552="","*",FN_MC!K2552)</f>
        <v>*</v>
      </c>
      <c r="O2531" s="291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0" t="str">
        <f>IF(FN_MC!K2553="","*",FN_MC!K2553)</f>
        <v>*</v>
      </c>
      <c r="O2532" s="290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1" t="str">
        <f>IF(FN_MC!K2554="","*",FN_MC!K2554)</f>
        <v>*</v>
      </c>
      <c r="O2533" s="291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1" t="str">
        <f>IF(FN_MC!K2555="","*",FN_MC!K2555)</f>
        <v>*</v>
      </c>
      <c r="O2534" s="291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0" t="str">
        <f>IF(FN_MC!K2556="","*",FN_MC!K2556)</f>
        <v>*</v>
      </c>
      <c r="O2535" s="290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1" t="str">
        <f>IF(FN_MC!K2557="","*",FN_MC!K2557)</f>
        <v>*</v>
      </c>
      <c r="O2536" s="291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1" t="str">
        <f>IF(FN_MC!K2558="","*",FN_MC!K2558)</f>
        <v>*</v>
      </c>
      <c r="O2537" s="291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0" t="str">
        <f>IF(FN_MC!K2559="","*",FN_MC!K2559)</f>
        <v>*</v>
      </c>
      <c r="O2538" s="290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1" t="str">
        <f>IF(FN_MC!K2560="","*",FN_MC!K2560)</f>
        <v>*</v>
      </c>
      <c r="O2539" s="291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1" t="str">
        <f>IF(FN_MC!K2561="","*",FN_MC!K2561)</f>
        <v>*</v>
      </c>
      <c r="O2540" s="291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0" t="str">
        <f>IF(FN_MC!K2562="","*",FN_MC!K2562)</f>
        <v>*</v>
      </c>
      <c r="O2541" s="290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1" t="str">
        <f>IF(FN_MC!K2563="","*",FN_MC!K2563)</f>
        <v>*</v>
      </c>
      <c r="O2542" s="291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1" t="str">
        <f>IF(FN_MC!K2564="","*",FN_MC!K2564)</f>
        <v>*</v>
      </c>
      <c r="O2543" s="291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0" t="str">
        <f>IF(FN_MC!K2565="","*",FN_MC!K2565)</f>
        <v>*</v>
      </c>
      <c r="O2544" s="290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1" t="str">
        <f>IF(FN_MC!K2566="","*",FN_MC!K2566)</f>
        <v>*</v>
      </c>
      <c r="O2545" s="291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1" t="str">
        <f>IF(FN_MC!K2567="","*",FN_MC!K2567)</f>
        <v>*</v>
      </c>
      <c r="O2546" s="291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0" t="str">
        <f>IF(FN_MC!K2568="","*",FN_MC!K2568)</f>
        <v>*</v>
      </c>
      <c r="O2547" s="290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1" t="str">
        <f>IF(FN_MC!K2569="","*",FN_MC!K2569)</f>
        <v>*</v>
      </c>
      <c r="O2548" s="291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1" t="str">
        <f>IF(FN_MC!K2570="","*",FN_MC!K2570)</f>
        <v>*</v>
      </c>
      <c r="O2549" s="291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0" t="str">
        <f>IF(FN_MC!K2571="","*",FN_MC!K2571)</f>
        <v>*</v>
      </c>
      <c r="O2550" s="290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1" t="str">
        <f>IF(FN_MC!K2572="","*",FN_MC!K2572)</f>
        <v>*</v>
      </c>
      <c r="O2551" s="291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1" t="str">
        <f>IF(FN_MC!K2573="","*",FN_MC!K2573)</f>
        <v>*</v>
      </c>
      <c r="O2552" s="291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0" t="str">
        <f>IF(FN_MC!K2574="","*",FN_MC!K2574)</f>
        <v>*</v>
      </c>
      <c r="O2553" s="290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1" t="str">
        <f>IF(FN_MC!K2575="","*",FN_MC!K2575)</f>
        <v>*</v>
      </c>
      <c r="O2554" s="291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1" t="str">
        <f>IF(FN_MC!K2576="","*",FN_MC!K2576)</f>
        <v>*</v>
      </c>
      <c r="O2555" s="291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0" t="str">
        <f>IF(FN_MC!K2577="","*",FN_MC!K2577)</f>
        <v>*</v>
      </c>
      <c r="O2556" s="290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1" t="str">
        <f>IF(FN_MC!K2578="","*",FN_MC!K2578)</f>
        <v>*</v>
      </c>
      <c r="O2557" s="291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1" t="str">
        <f>IF(FN_MC!K2579="","*",FN_MC!K2579)</f>
        <v>*</v>
      </c>
      <c r="O2558" s="291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0" t="str">
        <f>IF(FN_MC!K2580="","*",FN_MC!K2580)</f>
        <v>*</v>
      </c>
      <c r="O2559" s="290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1" t="str">
        <f>IF(FN_MC!K2581="","*",FN_MC!K2581)</f>
        <v>*</v>
      </c>
      <c r="O2560" s="291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1" t="str">
        <f>IF(FN_MC!K2582="","*",FN_MC!K2582)</f>
        <v>*</v>
      </c>
      <c r="O2561" s="291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0" t="str">
        <f>IF(FN_MC!K2583="","*",FN_MC!K2583)</f>
        <v>*</v>
      </c>
      <c r="O2562" s="290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1" t="str">
        <f>IF(FN_MC!K2584="","*",FN_MC!K2584)</f>
        <v>*</v>
      </c>
      <c r="O2563" s="291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1" t="str">
        <f>IF(FN_MC!K2585="","*",FN_MC!K2585)</f>
        <v>*</v>
      </c>
      <c r="O2564" s="291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0" t="str">
        <f>IF(FN_MC!K2586="","*",FN_MC!K2586)</f>
        <v>*</v>
      </c>
      <c r="O2565" s="290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1" t="str">
        <f>IF(FN_MC!K2587="","*",FN_MC!K2587)</f>
        <v>*</v>
      </c>
      <c r="O2566" s="291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1" t="str">
        <f>IF(FN_MC!K2588="","*",FN_MC!K2588)</f>
        <v>*</v>
      </c>
      <c r="O2567" s="291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0" t="str">
        <f>IF(FN_MC!K2589="","*",FN_MC!K2589)</f>
        <v>*</v>
      </c>
      <c r="O2568" s="290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1" t="str">
        <f>IF(FN_MC!K2590="","*",FN_MC!K2590)</f>
        <v>*</v>
      </c>
      <c r="O2569" s="291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1" t="str">
        <f>IF(FN_MC!K2591="","*",FN_MC!K2591)</f>
        <v>*</v>
      </c>
      <c r="O2570" s="291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0" t="str">
        <f>IF(FN_MC!K2592="","*",FN_MC!K2592)</f>
        <v>*</v>
      </c>
      <c r="O2571" s="290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1" t="str">
        <f>IF(FN_MC!K2593="","*",FN_MC!K2593)</f>
        <v>*</v>
      </c>
      <c r="O2572" s="291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1" t="str">
        <f>IF(FN_MC!K2594="","*",FN_MC!K2594)</f>
        <v>*</v>
      </c>
      <c r="O2573" s="291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0" t="str">
        <f>IF(FN_MC!K2595="","*",FN_MC!K2595)</f>
        <v>*</v>
      </c>
      <c r="O2574" s="290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1" t="str">
        <f>IF(FN_MC!K2596="","*",FN_MC!K2596)</f>
        <v>*</v>
      </c>
      <c r="O2575" s="291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1" t="str">
        <f>IF(FN_MC!K2597="","*",FN_MC!K2597)</f>
        <v>*</v>
      </c>
      <c r="O2576" s="291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0" t="str">
        <f>IF(FN_MC!K2598="","*",FN_MC!K2598)</f>
        <v>*</v>
      </c>
      <c r="O2577" s="290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1" t="str">
        <f>IF(FN_MC!K2599="","*",FN_MC!K2599)</f>
        <v>*</v>
      </c>
      <c r="O2578" s="291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1" t="str">
        <f>IF(FN_MC!K2600="","*",FN_MC!K2600)</f>
        <v>*</v>
      </c>
      <c r="O2579" s="291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0" t="str">
        <f>IF(FN_MC!K2601="","*",FN_MC!K2601)</f>
        <v>*</v>
      </c>
      <c r="O2580" s="290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1" t="str">
        <f>IF(FN_MC!K2602="","*",FN_MC!K2602)</f>
        <v>*</v>
      </c>
      <c r="O2581" s="291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1" t="str">
        <f>IF(FN_MC!K2603="","*",FN_MC!K2603)</f>
        <v>*</v>
      </c>
      <c r="O2582" s="291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0" t="str">
        <f>IF(FN_MC!K2604="","*",FN_MC!K2604)</f>
        <v>*</v>
      </c>
      <c r="O2583" s="290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1" t="str">
        <f>IF(FN_MC!K2605="","*",FN_MC!K2605)</f>
        <v>*</v>
      </c>
      <c r="O2584" s="291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1" t="str">
        <f>IF(FN_MC!K2606="","*",FN_MC!K2606)</f>
        <v>*</v>
      </c>
      <c r="O2585" s="291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0" t="str">
        <f>IF(FN_MC!K2607="","*",FN_MC!K2607)</f>
        <v>*</v>
      </c>
      <c r="O2586" s="290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1" t="str">
        <f>IF(FN_MC!K2608="","*",FN_MC!K2608)</f>
        <v>*</v>
      </c>
      <c r="O2587" s="291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1" t="str">
        <f>IF(FN_MC!K2609="","*",FN_MC!K2609)</f>
        <v>*</v>
      </c>
      <c r="O2588" s="291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0" t="str">
        <f>IF(FN_MC!K2610="","*",FN_MC!K2610)</f>
        <v>*</v>
      </c>
      <c r="O2589" s="290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1" t="str">
        <f>IF(FN_MC!K2611="","*",FN_MC!K2611)</f>
        <v>*</v>
      </c>
      <c r="O2590" s="291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1" t="str">
        <f>IF(FN_MC!K2612="","*",FN_MC!K2612)</f>
        <v>*</v>
      </c>
      <c r="O2591" s="291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0" t="str">
        <f>IF(FN_MC!K2613="","*",FN_MC!K2613)</f>
        <v>*</v>
      </c>
      <c r="O2592" s="290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1" t="str">
        <f>IF(FN_MC!K2614="","*",FN_MC!K2614)</f>
        <v>*</v>
      </c>
      <c r="O2593" s="291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1" t="str">
        <f>IF(FN_MC!K2615="","*",FN_MC!K2615)</f>
        <v>*</v>
      </c>
      <c r="O2594" s="291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0" t="str">
        <f>IF(FN_MC!K2616="","*",FN_MC!K2616)</f>
        <v>*</v>
      </c>
      <c r="O2595" s="290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1" t="str">
        <f>IF(FN_MC!K2617="","*",FN_MC!K2617)</f>
        <v>*</v>
      </c>
      <c r="O2596" s="291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1" t="str">
        <f>IF(FN_MC!K2618="","*",FN_MC!K2618)</f>
        <v>*</v>
      </c>
      <c r="O2597" s="291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0" t="str">
        <f>IF(FN_MC!K2619="","*",FN_MC!K2619)</f>
        <v>*</v>
      </c>
      <c r="O2598" s="290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1" t="str">
        <f>IF(FN_MC!K2620="","*",FN_MC!K2620)</f>
        <v>*</v>
      </c>
      <c r="O2599" s="291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1" t="str">
        <f>IF(FN_MC!K2621="","*",FN_MC!K2621)</f>
        <v>*</v>
      </c>
      <c r="O2600" s="291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0" t="str">
        <f>IF(FN_MC!K2622="","*",FN_MC!K2622)</f>
        <v>*</v>
      </c>
      <c r="O2601" s="290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1" t="str">
        <f>IF(FN_MC!K2623="","*",FN_MC!K2623)</f>
        <v>*</v>
      </c>
      <c r="O2602" s="291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1" t="str">
        <f>IF(FN_MC!K2624="","*",FN_MC!K2624)</f>
        <v>*</v>
      </c>
      <c r="O2603" s="291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0" t="str">
        <f>IF(FN_MC!K2625="","*",FN_MC!K2625)</f>
        <v>*</v>
      </c>
      <c r="O2604" s="290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1" t="str">
        <f>IF(FN_MC!K2626="","*",FN_MC!K2626)</f>
        <v>*</v>
      </c>
      <c r="O2605" s="291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1" t="str">
        <f>IF(FN_MC!K2627="","*",FN_MC!K2627)</f>
        <v>*</v>
      </c>
      <c r="O2606" s="291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0" t="str">
        <f>IF(FN_MC!K2628="","*",FN_MC!K2628)</f>
        <v>*</v>
      </c>
      <c r="O2607" s="290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1" t="str">
        <f>IF(FN_MC!K2629="","*",FN_MC!K2629)</f>
        <v>*</v>
      </c>
      <c r="O2608" s="291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1" t="str">
        <f>IF(FN_MC!K2630="","*",FN_MC!K2630)</f>
        <v>*</v>
      </c>
      <c r="O2609" s="291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0" t="str">
        <f>IF(FN_MC!K2631="","*",FN_MC!K2631)</f>
        <v>*</v>
      </c>
      <c r="O2610" s="290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1" t="str">
        <f>IF(FN_MC!K2632="","*",FN_MC!K2632)</f>
        <v>*</v>
      </c>
      <c r="O2611" s="291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1" t="str">
        <f>IF(FN_MC!K2633="","*",FN_MC!K2633)</f>
        <v>*</v>
      </c>
      <c r="O2612" s="291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0" t="str">
        <f>IF(FN_MC!K2634="","*",FN_MC!K2634)</f>
        <v>*</v>
      </c>
      <c r="O2613" s="290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1" t="str">
        <f>IF(FN_MC!K2635="","*",FN_MC!K2635)</f>
        <v>*</v>
      </c>
      <c r="O2614" s="291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1" t="str">
        <f>IF(FN_MC!K2636="","*",FN_MC!K2636)</f>
        <v>*</v>
      </c>
      <c r="O2615" s="291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0" t="str">
        <f>IF(FN_MC!K2637="","*",FN_MC!K2637)</f>
        <v>*</v>
      </c>
      <c r="O2616" s="290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1" t="str">
        <f>IF(FN_MC!K2638="","*",FN_MC!K2638)</f>
        <v>*</v>
      </c>
      <c r="O2617" s="291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1" t="str">
        <f>IF(FN_MC!K2639="","*",FN_MC!K2639)</f>
        <v>*</v>
      </c>
      <c r="O2618" s="291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0" t="str">
        <f>IF(FN_MC!K2640="","*",FN_MC!K2640)</f>
        <v>*</v>
      </c>
      <c r="O2619" s="290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1" t="str">
        <f>IF(FN_MC!K2641="","*",FN_MC!K2641)</f>
        <v>*</v>
      </c>
      <c r="O2620" s="291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1" t="str">
        <f>IF(FN_MC!K2642="","*",FN_MC!K2642)</f>
        <v>*</v>
      </c>
      <c r="O2621" s="291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0" t="str">
        <f>IF(FN_MC!K2643="","*",FN_MC!K2643)</f>
        <v>*</v>
      </c>
      <c r="O2622" s="290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1" t="str">
        <f>IF(FN_MC!K2644="","*",FN_MC!K2644)</f>
        <v>*</v>
      </c>
      <c r="O2623" s="291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1" t="str">
        <f>IF(FN_MC!K2645="","*",FN_MC!K2645)</f>
        <v>*</v>
      </c>
      <c r="O2624" s="291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0" t="str">
        <f>IF(FN_MC!K2646="","*",FN_MC!K2646)</f>
        <v>*</v>
      </c>
      <c r="O2625" s="290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1" t="str">
        <f>IF(FN_MC!K2647="","*",FN_MC!K2647)</f>
        <v>*</v>
      </c>
      <c r="O2626" s="291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1" t="str">
        <f>IF(FN_MC!K2648="","*",FN_MC!K2648)</f>
        <v>*</v>
      </c>
      <c r="O2627" s="291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0" t="str">
        <f>IF(FN_MC!K2649="","*",FN_MC!K2649)</f>
        <v>*</v>
      </c>
      <c r="O2628" s="290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1" t="str">
        <f>IF(FN_MC!K2650="","*",FN_MC!K2650)</f>
        <v>*</v>
      </c>
      <c r="O2629" s="291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1" t="str">
        <f>IF(FN_MC!K2651="","*",FN_MC!K2651)</f>
        <v>*</v>
      </c>
      <c r="O2630" s="291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0" t="str">
        <f>IF(FN_MC!K2652="","*",FN_MC!K2652)</f>
        <v>*</v>
      </c>
      <c r="O2631" s="290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1" t="str">
        <f>IF(FN_MC!K2653="","*",FN_MC!K2653)</f>
        <v>*</v>
      </c>
      <c r="O2632" s="291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1" t="str">
        <f>IF(FN_MC!K2654="","*",FN_MC!K2654)</f>
        <v>*</v>
      </c>
      <c r="O2633" s="291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0" t="str">
        <f>IF(FN_MC!K2655="","*",FN_MC!K2655)</f>
        <v>*</v>
      </c>
      <c r="O2634" s="290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1" t="str">
        <f>IF(FN_MC!K2656="","*",FN_MC!K2656)</f>
        <v>*</v>
      </c>
      <c r="O2635" s="291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1" t="str">
        <f>IF(FN_MC!K2657="","*",FN_MC!K2657)</f>
        <v>*</v>
      </c>
      <c r="O2636" s="291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0" t="str">
        <f>IF(FN_MC!K2658="","*",FN_MC!K2658)</f>
        <v>*</v>
      </c>
      <c r="O2637" s="290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1" t="str">
        <f>IF(FN_MC!K2659="","*",FN_MC!K2659)</f>
        <v>*</v>
      </c>
      <c r="O2638" s="291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1" t="str">
        <f>IF(FN_MC!K2660="","*",FN_MC!K2660)</f>
        <v>*</v>
      </c>
      <c r="O2639" s="291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0" t="str">
        <f>IF(FN_MC!K2661="","*",FN_MC!K2661)</f>
        <v>*</v>
      </c>
      <c r="O2640" s="290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1" t="str">
        <f>IF(FN_MC!K2662="","*",FN_MC!K2662)</f>
        <v>*</v>
      </c>
      <c r="O2641" s="291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1" t="str">
        <f>IF(FN_MC!K2663="","*",FN_MC!K2663)</f>
        <v>*</v>
      </c>
      <c r="O2642" s="291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0" t="str">
        <f>IF(FN_MC!K2664="","*",FN_MC!K2664)</f>
        <v>*</v>
      </c>
      <c r="O2643" s="290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1" t="str">
        <f>IF(FN_MC!K2665="","*",FN_MC!K2665)</f>
        <v>*</v>
      </c>
      <c r="O2644" s="291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1" t="str">
        <f>IF(FN_MC!K2666="","*",FN_MC!K2666)</f>
        <v>*</v>
      </c>
      <c r="O2645" s="291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0" t="str">
        <f>IF(FN_MC!K2667="","*",FN_MC!K2667)</f>
        <v>*</v>
      </c>
      <c r="O2646" s="290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1" t="str">
        <f>IF(FN_MC!K2668="","*",FN_MC!K2668)</f>
        <v>*</v>
      </c>
      <c r="O2647" s="291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1" t="str">
        <f>IF(FN_MC!K2669="","*",FN_MC!K2669)</f>
        <v>*</v>
      </c>
      <c r="O2648" s="291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0" t="str">
        <f>IF(FN_MC!K2670="","*",FN_MC!K2670)</f>
        <v>*</v>
      </c>
      <c r="O2649" s="290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1" t="str">
        <f>IF(FN_MC!K2671="","*",FN_MC!K2671)</f>
        <v>*</v>
      </c>
      <c r="O2650" s="291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1" t="str">
        <f>IF(FN_MC!K2672="","*",FN_MC!K2672)</f>
        <v>*</v>
      </c>
      <c r="O2651" s="291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0" t="str">
        <f>IF(FN_MC!K2673="","*",FN_MC!K2673)</f>
        <v>*</v>
      </c>
      <c r="O2652" s="290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1" t="str">
        <f>IF(FN_MC!K2674="","*",FN_MC!K2674)</f>
        <v>*</v>
      </c>
      <c r="O2653" s="291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1" t="str">
        <f>IF(FN_MC!K2675="","*",FN_MC!K2675)</f>
        <v>*</v>
      </c>
      <c r="O2654" s="291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0" t="str">
        <f>IF(FN_MC!K2676="","*",FN_MC!K2676)</f>
        <v>*</v>
      </c>
      <c r="O2655" s="290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1" t="str">
        <f>IF(FN_MC!K2677="","*",FN_MC!K2677)</f>
        <v>*</v>
      </c>
      <c r="O2656" s="291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1" t="str">
        <f>IF(FN_MC!K2678="","*",FN_MC!K2678)</f>
        <v>*</v>
      </c>
      <c r="O2657" s="291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0" t="str">
        <f>IF(FN_MC!K2679="","*",FN_MC!K2679)</f>
        <v>*</v>
      </c>
      <c r="O2658" s="290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1" t="str">
        <f>IF(FN_MC!K2680="","*",FN_MC!K2680)</f>
        <v>*</v>
      </c>
      <c r="O2659" s="291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1" t="str">
        <f>IF(FN_MC!K2681="","*",FN_MC!K2681)</f>
        <v>*</v>
      </c>
      <c r="O2660" s="291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0" t="str">
        <f>IF(FN_MC!K2682="","*",FN_MC!K2682)</f>
        <v>*</v>
      </c>
      <c r="O2661" s="290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1" t="str">
        <f>IF(FN_MC!K2683="","*",FN_MC!K2683)</f>
        <v>*</v>
      </c>
      <c r="O2662" s="291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1" t="str">
        <f>IF(FN_MC!K2684="","*",FN_MC!K2684)</f>
        <v>*</v>
      </c>
      <c r="O2663" s="291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0" t="str">
        <f>IF(FN_MC!K2685="","*",FN_MC!K2685)</f>
        <v>*</v>
      </c>
      <c r="O2664" s="290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1" t="str">
        <f>IF(FN_MC!K2686="","*",FN_MC!K2686)</f>
        <v>*</v>
      </c>
      <c r="O2665" s="291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1" t="str">
        <f>IF(FN_MC!K2687="","*",FN_MC!K2687)</f>
        <v>*</v>
      </c>
      <c r="O2666" s="291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0" t="str">
        <f>IF(FN_MC!K2688="","*",FN_MC!K2688)</f>
        <v>*</v>
      </c>
      <c r="O2667" s="290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1" t="str">
        <f>IF(FN_MC!K2689="","*",FN_MC!K2689)</f>
        <v>*</v>
      </c>
      <c r="O2668" s="291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1" t="str">
        <f>IF(FN_MC!K2690="","*",FN_MC!K2690)</f>
        <v>*</v>
      </c>
      <c r="O2669" s="291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0" t="str">
        <f>IF(FN_MC!K2691="","*",FN_MC!K2691)</f>
        <v>*</v>
      </c>
      <c r="O2670" s="290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1" t="str">
        <f>IF(FN_MC!K2692="","*",FN_MC!K2692)</f>
        <v>*</v>
      </c>
      <c r="O2671" s="291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1" t="str">
        <f>IF(FN_MC!K2693="","*",FN_MC!K2693)</f>
        <v>*</v>
      </c>
      <c r="O2672" s="291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0" t="str">
        <f>IF(FN_MC!K2694="","*",FN_MC!K2694)</f>
        <v>*</v>
      </c>
      <c r="O2673" s="290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1" t="str">
        <f>IF(FN_MC!K2695="","*",FN_MC!K2695)</f>
        <v>*</v>
      </c>
      <c r="O2674" s="291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1" t="str">
        <f>IF(FN_MC!K2696="","*",FN_MC!K2696)</f>
        <v>*</v>
      </c>
      <c r="O2675" s="291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0" t="str">
        <f>IF(FN_MC!K2697="","*",FN_MC!K2697)</f>
        <v>*</v>
      </c>
      <c r="O2676" s="290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1" t="str">
        <f>IF(FN_MC!K2698="","*",FN_MC!K2698)</f>
        <v>*</v>
      </c>
      <c r="O2677" s="291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1" t="str">
        <f>IF(FN_MC!K2699="","*",FN_MC!K2699)</f>
        <v>*</v>
      </c>
      <c r="O2678" s="291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0" t="str">
        <f>IF(FN_MC!K2700="","*",FN_MC!K2700)</f>
        <v>*</v>
      </c>
      <c r="O2679" s="290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1" t="str">
        <f>IF(FN_MC!K2701="","*",FN_MC!K2701)</f>
        <v>*</v>
      </c>
      <c r="O2680" s="291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1" t="str">
        <f>IF(FN_MC!K2702="","*",FN_MC!K2702)</f>
        <v>*</v>
      </c>
      <c r="O2681" s="291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0" t="str">
        <f>IF(FN_MC!K2703="","*",FN_MC!K2703)</f>
        <v>*</v>
      </c>
      <c r="O2682" s="290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1" t="str">
        <f>IF(FN_MC!K2704="","*",FN_MC!K2704)</f>
        <v>*</v>
      </c>
      <c r="O2683" s="291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1" t="str">
        <f>IF(FN_MC!K2705="","*",FN_MC!K2705)</f>
        <v>*</v>
      </c>
      <c r="O2684" s="291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0" t="str">
        <f>IF(FN_MC!K2706="","*",FN_MC!K2706)</f>
        <v>*</v>
      </c>
      <c r="O2685" s="290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1" t="str">
        <f>IF(FN_MC!K2707="","*",FN_MC!K2707)</f>
        <v>*</v>
      </c>
      <c r="O2686" s="291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1" t="str">
        <f>IF(FN_MC!K2708="","*",FN_MC!K2708)</f>
        <v>*</v>
      </c>
      <c r="O2687" s="291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0" t="str">
        <f>IF(FN_MC!K2709="","*",FN_MC!K2709)</f>
        <v>*</v>
      </c>
      <c r="O2688" s="290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1" t="str">
        <f>IF(FN_MC!K2710="","*",FN_MC!K2710)</f>
        <v>*</v>
      </c>
      <c r="O2689" s="291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1" t="str">
        <f>IF(FN_MC!K2711="","*",FN_MC!K2711)</f>
        <v>*</v>
      </c>
      <c r="O2690" s="291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0" t="str">
        <f>IF(FN_MC!K2712="","*",FN_MC!K2712)</f>
        <v>*</v>
      </c>
      <c r="O2691" s="290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1" t="str">
        <f>IF(FN_MC!K2713="","*",FN_MC!K2713)</f>
        <v>*</v>
      </c>
      <c r="O2692" s="291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1" t="str">
        <f>IF(FN_MC!K2714="","*",FN_MC!K2714)</f>
        <v>*</v>
      </c>
      <c r="O2693" s="291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0" t="str">
        <f>IF(FN_MC!K2715="","*",FN_MC!K2715)</f>
        <v>*</v>
      </c>
      <c r="O2694" s="290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1" t="str">
        <f>IF(FN_MC!K2716="","*",FN_MC!K2716)</f>
        <v>*</v>
      </c>
      <c r="O2695" s="291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1" t="str">
        <f>IF(FN_MC!K2717="","*",FN_MC!K2717)</f>
        <v>*</v>
      </c>
      <c r="O2696" s="291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0" t="str">
        <f>IF(FN_MC!K2718="","*",FN_MC!K2718)</f>
        <v>*</v>
      </c>
      <c r="O2697" s="290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1" t="str">
        <f>IF(FN_MC!K2719="","*",FN_MC!K2719)</f>
        <v>*</v>
      </c>
      <c r="O2698" s="291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1" t="str">
        <f>IF(FN_MC!K2720="","*",FN_MC!K2720)</f>
        <v>*</v>
      </c>
      <c r="O2699" s="291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0" t="str">
        <f>IF(FN_MC!K2721="","*",FN_MC!K2721)</f>
        <v>*</v>
      </c>
      <c r="O2700" s="290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1" t="str">
        <f>IF(FN_MC!K2722="","*",FN_MC!K2722)</f>
        <v>*</v>
      </c>
      <c r="O2701" s="291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1" t="str">
        <f>IF(FN_MC!K2723="","*",FN_MC!K2723)</f>
        <v>*</v>
      </c>
      <c r="O2702" s="291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0" t="str">
        <f>IF(FN_MC!K2724="","*",FN_MC!K2724)</f>
        <v>*</v>
      </c>
      <c r="O2703" s="290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1" t="str">
        <f>IF(FN_MC!K2725="","*",FN_MC!K2725)</f>
        <v>*</v>
      </c>
      <c r="O2704" s="291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1" t="str">
        <f>IF(FN_MC!K2726="","*",FN_MC!K2726)</f>
        <v>*</v>
      </c>
      <c r="O2705" s="291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0" t="str">
        <f>IF(FN_MC!K2727="","*",FN_MC!K2727)</f>
        <v>*</v>
      </c>
      <c r="O2706" s="290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1" t="str">
        <f>IF(FN_MC!K2728="","*",FN_MC!K2728)</f>
        <v>*</v>
      </c>
      <c r="O2707" s="291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1" t="str">
        <f>IF(FN_MC!K2729="","*",FN_MC!K2729)</f>
        <v>*</v>
      </c>
      <c r="O2708" s="291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0" t="str">
        <f>IF(FN_MC!K2730="","*",FN_MC!K2730)</f>
        <v>*</v>
      </c>
      <c r="O2709" s="290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1" t="str">
        <f>IF(FN_MC!K2731="","*",FN_MC!K2731)</f>
        <v>*</v>
      </c>
      <c r="O2710" s="291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1" t="str">
        <f>IF(FN_MC!K2732="","*",FN_MC!K2732)</f>
        <v>*</v>
      </c>
      <c r="O2711" s="291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0" t="str">
        <f>IF(FN_MC!K2733="","*",FN_MC!K2733)</f>
        <v>*</v>
      </c>
      <c r="O2712" s="290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1" t="str">
        <f>IF(FN_MC!K2734="","*",FN_MC!K2734)</f>
        <v>*</v>
      </c>
      <c r="O2713" s="291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1" t="str">
        <f>IF(FN_MC!K2735="","*",FN_MC!K2735)</f>
        <v>*</v>
      </c>
      <c r="O2714" s="291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0" t="str">
        <f>IF(FN_MC!K2736="","*",FN_MC!K2736)</f>
        <v>*</v>
      </c>
      <c r="O2715" s="290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1" t="str">
        <f>IF(FN_MC!K2737="","*",FN_MC!K2737)</f>
        <v>*</v>
      </c>
      <c r="O2716" s="291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1" t="str">
        <f>IF(FN_MC!K2738="","*",FN_MC!K2738)</f>
        <v>*</v>
      </c>
      <c r="O2717" s="291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0" t="str">
        <f>IF(FN_MC!K2739="","*",FN_MC!K2739)</f>
        <v>*</v>
      </c>
      <c r="O2718" s="290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1" t="str">
        <f>IF(FN_MC!K2740="","*",FN_MC!K2740)</f>
        <v>*</v>
      </c>
      <c r="O2719" s="291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1" t="str">
        <f>IF(FN_MC!K2741="","*",FN_MC!K2741)</f>
        <v>*</v>
      </c>
      <c r="O2720" s="291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0" t="str">
        <f>IF(FN_MC!K2742="","*",FN_MC!K2742)</f>
        <v>*</v>
      </c>
      <c r="O2721" s="290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1" t="str">
        <f>IF(FN_MC!K2743="","*",FN_MC!K2743)</f>
        <v>*</v>
      </c>
      <c r="O2722" s="291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1" t="str">
        <f>IF(FN_MC!K2744="","*",FN_MC!K2744)</f>
        <v>*</v>
      </c>
      <c r="O2723" s="291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0" t="str">
        <f>IF(FN_MC!K2745="","*",FN_MC!K2745)</f>
        <v>*</v>
      </c>
      <c r="O2724" s="290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1" t="str">
        <f>IF(FN_MC!K2746="","*",FN_MC!K2746)</f>
        <v>*</v>
      </c>
      <c r="O2725" s="291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1" t="str">
        <f>IF(FN_MC!K2747="","*",FN_MC!K2747)</f>
        <v>*</v>
      </c>
      <c r="O2726" s="291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0" t="str">
        <f>IF(FN_MC!K2748="","*",FN_MC!K2748)</f>
        <v>*</v>
      </c>
      <c r="O2727" s="290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1" t="str">
        <f>IF(FN_MC!K2749="","*",FN_MC!K2749)</f>
        <v>*</v>
      </c>
      <c r="O2728" s="291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1" t="str">
        <f>IF(FN_MC!K2750="","*",FN_MC!K2750)</f>
        <v>*</v>
      </c>
      <c r="O2729" s="291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0" t="str">
        <f>IF(FN_MC!K2751="","*",FN_MC!K2751)</f>
        <v>*</v>
      </c>
      <c r="O2730" s="290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1" t="str">
        <f>IF(FN_MC!K2752="","*",FN_MC!K2752)</f>
        <v>*</v>
      </c>
      <c r="O2731" s="291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1" t="str">
        <f>IF(FN_MC!K2753="","*",FN_MC!K2753)</f>
        <v>*</v>
      </c>
      <c r="O2732" s="291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0" t="str">
        <f>IF(FN_MC!K2754="","*",FN_MC!K2754)</f>
        <v>*</v>
      </c>
      <c r="O2733" s="290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1" t="str">
        <f>IF(FN_MC!K2755="","*",FN_MC!K2755)</f>
        <v>*</v>
      </c>
      <c r="O2734" s="291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1" t="str">
        <f>IF(FN_MC!K2756="","*",FN_MC!K2756)</f>
        <v>*</v>
      </c>
      <c r="O2735" s="291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0" t="str">
        <f>IF(FN_MC!K2757="","*",FN_MC!K2757)</f>
        <v>*</v>
      </c>
      <c r="O2736" s="290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1" t="str">
        <f>IF(FN_MC!K2758="","*",FN_MC!K2758)</f>
        <v>*</v>
      </c>
      <c r="O2737" s="291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1" t="str">
        <f>IF(FN_MC!K2759="","*",FN_MC!K2759)</f>
        <v>*</v>
      </c>
      <c r="O2738" s="291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0" t="str">
        <f>IF(FN_MC!K2760="","*",FN_MC!K2760)</f>
        <v>*</v>
      </c>
      <c r="O2739" s="290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1" t="str">
        <f>IF(FN_MC!K2761="","*",FN_MC!K2761)</f>
        <v>*</v>
      </c>
      <c r="O2740" s="291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1" t="str">
        <f>IF(FN_MC!K2762="","*",FN_MC!K2762)</f>
        <v>*</v>
      </c>
      <c r="O2741" s="291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0" t="str">
        <f>IF(FN_MC!K2763="","*",FN_MC!K2763)</f>
        <v>*</v>
      </c>
      <c r="O2742" s="290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1" t="str">
        <f>IF(FN_MC!K2764="","*",FN_MC!K2764)</f>
        <v>*</v>
      </c>
      <c r="O2743" s="291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1" t="str">
        <f>IF(FN_MC!K2765="","*",FN_MC!K2765)</f>
        <v>*</v>
      </c>
      <c r="O2744" s="291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0" t="str">
        <f>IF(FN_MC!K2766="","*",FN_MC!K2766)</f>
        <v>*</v>
      </c>
      <c r="O2745" s="290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1" t="str">
        <f>IF(FN_MC!K2767="","*",FN_MC!K2767)</f>
        <v>*</v>
      </c>
      <c r="O2746" s="291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1" t="str">
        <f>IF(FN_MC!K2768="","*",FN_MC!K2768)</f>
        <v>*</v>
      </c>
      <c r="O2747" s="291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0" t="str">
        <f>IF(FN_MC!K2769="","*",FN_MC!K2769)</f>
        <v>*</v>
      </c>
      <c r="O2748" s="290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1" t="str">
        <f>IF(FN_MC!K2770="","*",FN_MC!K2770)</f>
        <v>*</v>
      </c>
      <c r="O2749" s="291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1" t="str">
        <f>IF(FN_MC!K2771="","*",FN_MC!K2771)</f>
        <v>*</v>
      </c>
      <c r="O2750" s="291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0" t="str">
        <f>IF(FN_MC!K2772="","*",FN_MC!K2772)</f>
        <v>*</v>
      </c>
      <c r="O2751" s="290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1" t="str">
        <f>IF(FN_MC!K2773="","*",FN_MC!K2773)</f>
        <v>*</v>
      </c>
      <c r="O2752" s="291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1" t="str">
        <f>IF(FN_MC!K2774="","*",FN_MC!K2774)</f>
        <v>*</v>
      </c>
      <c r="O2753" s="291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0" t="str">
        <f>IF(FN_MC!K2775="","*",FN_MC!K2775)</f>
        <v>*</v>
      </c>
      <c r="O2754" s="290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1" t="str">
        <f>IF(FN_MC!K2776="","*",FN_MC!K2776)</f>
        <v>*</v>
      </c>
      <c r="O2755" s="291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1" t="str">
        <f>IF(FN_MC!K2777="","*",FN_MC!K2777)</f>
        <v>*</v>
      </c>
      <c r="O2756" s="291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0" t="str">
        <f>IF(FN_MC!K2778="","*",FN_MC!K2778)</f>
        <v>*</v>
      </c>
      <c r="O2757" s="290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1" t="str">
        <f>IF(FN_MC!K2779="","*",FN_MC!K2779)</f>
        <v>*</v>
      </c>
      <c r="O2758" s="291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1" t="str">
        <f>IF(FN_MC!K2780="","*",FN_MC!K2780)</f>
        <v>*</v>
      </c>
      <c r="O2759" s="291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0" t="str">
        <f>IF(FN_MC!K2781="","*",FN_MC!K2781)</f>
        <v>*</v>
      </c>
      <c r="O2760" s="290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1" t="str">
        <f>IF(FN_MC!K2782="","*",FN_MC!K2782)</f>
        <v>*</v>
      </c>
      <c r="O2761" s="291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1" t="str">
        <f>IF(FN_MC!K2783="","*",FN_MC!K2783)</f>
        <v>*</v>
      </c>
      <c r="O2762" s="291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0" t="str">
        <f>IF(FN_MC!K2784="","*",FN_MC!K2784)</f>
        <v>*</v>
      </c>
      <c r="O2763" s="290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1" t="str">
        <f>IF(FN_MC!K2785="","*",FN_MC!K2785)</f>
        <v>*</v>
      </c>
      <c r="O2764" s="291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1" t="str">
        <f>IF(FN_MC!K2786="","*",FN_MC!K2786)</f>
        <v>*</v>
      </c>
      <c r="O2765" s="291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0" t="str">
        <f>IF(FN_MC!K2787="","*",FN_MC!K2787)</f>
        <v>*</v>
      </c>
      <c r="O2766" s="290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1" t="str">
        <f>IF(FN_MC!K2788="","*",FN_MC!K2788)</f>
        <v>*</v>
      </c>
      <c r="O2767" s="291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1" t="str">
        <f>IF(FN_MC!K2789="","*",FN_MC!K2789)</f>
        <v>*</v>
      </c>
      <c r="O2768" s="291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0" t="str">
        <f>IF(FN_MC!K2790="","*",FN_MC!K2790)</f>
        <v>*</v>
      </c>
      <c r="O2769" s="290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1" t="str">
        <f>IF(FN_MC!K2791="","*",FN_MC!K2791)</f>
        <v>*</v>
      </c>
      <c r="O2770" s="291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1" t="str">
        <f>IF(FN_MC!K2792="","*",FN_MC!K2792)</f>
        <v>*</v>
      </c>
      <c r="O2771" s="291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0" t="str">
        <f>IF(FN_MC!K2793="","*",FN_MC!K2793)</f>
        <v>*</v>
      </c>
      <c r="O2772" s="290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1" t="str">
        <f>IF(FN_MC!K2794="","*",FN_MC!K2794)</f>
        <v>*</v>
      </c>
      <c r="O2773" s="291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1" t="str">
        <f>IF(FN_MC!K2795="","*",FN_MC!K2795)</f>
        <v>*</v>
      </c>
      <c r="O2774" s="291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0" t="str">
        <f>IF(FN_MC!K2796="","*",FN_MC!K2796)</f>
        <v>*</v>
      </c>
      <c r="O2775" s="290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1" t="str">
        <f>IF(FN_MC!K2797="","*",FN_MC!K2797)</f>
        <v>*</v>
      </c>
      <c r="O2776" s="291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1" t="str">
        <f>IF(FN_MC!K2798="","*",FN_MC!K2798)</f>
        <v>*</v>
      </c>
      <c r="O2777" s="291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0" t="str">
        <f>IF(FN_MC!K2799="","*",FN_MC!K2799)</f>
        <v>*</v>
      </c>
      <c r="O2778" s="290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1" t="str">
        <f>IF(FN_MC!K2800="","*",FN_MC!K2800)</f>
        <v>*</v>
      </c>
      <c r="O2779" s="291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1" t="str">
        <f>IF(FN_MC!K2801="","*",FN_MC!K2801)</f>
        <v>*</v>
      </c>
      <c r="O2780" s="291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0" t="str">
        <f>IF(FN_MC!K2802="","*",FN_MC!K2802)</f>
        <v>*</v>
      </c>
      <c r="O2781" s="290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1" t="str">
        <f>IF(FN_MC!K2803="","*",FN_MC!K2803)</f>
        <v>*</v>
      </c>
      <c r="O2782" s="291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1" t="str">
        <f>IF(FN_MC!K2804="","*",FN_MC!K2804)</f>
        <v>*</v>
      </c>
      <c r="O2783" s="291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0" t="str">
        <f>IF(FN_MC!K2805="","*",FN_MC!K2805)</f>
        <v>*</v>
      </c>
      <c r="O2784" s="290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1" t="str">
        <f>IF(FN_MC!K2806="","*",FN_MC!K2806)</f>
        <v>*</v>
      </c>
      <c r="O2785" s="291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1" t="str">
        <f>IF(FN_MC!K2807="","*",FN_MC!K2807)</f>
        <v>*</v>
      </c>
      <c r="O2786" s="291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0" t="str">
        <f>IF(FN_MC!K2808="","*",FN_MC!K2808)</f>
        <v>*</v>
      </c>
      <c r="O2787" s="290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1" t="str">
        <f>IF(FN_MC!K2809="","*",FN_MC!K2809)</f>
        <v>*</v>
      </c>
      <c r="O2788" s="291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1" t="str">
        <f>IF(FN_MC!K2810="","*",FN_MC!K2810)</f>
        <v>*</v>
      </c>
      <c r="O2789" s="291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0" t="str">
        <f>IF(FN_MC!K2811="","*",FN_MC!K2811)</f>
        <v>*</v>
      </c>
      <c r="O2790" s="290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1" t="str">
        <f>IF(FN_MC!K2812="","*",FN_MC!K2812)</f>
        <v>*</v>
      </c>
      <c r="O2791" s="291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1" t="str">
        <f>IF(FN_MC!K2813="","*",FN_MC!K2813)</f>
        <v>*</v>
      </c>
      <c r="O2792" s="291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0" t="str">
        <f>IF(FN_MC!K2814="","*",FN_MC!K2814)</f>
        <v>*</v>
      </c>
      <c r="O2793" s="290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1" t="str">
        <f>IF(FN_MC!K2815="","*",FN_MC!K2815)</f>
        <v>*</v>
      </c>
      <c r="O2794" s="291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1" t="str">
        <f>IF(FN_MC!K2816="","*",FN_MC!K2816)</f>
        <v>*</v>
      </c>
      <c r="O2795" s="291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0" t="str">
        <f>IF(FN_MC!K2817="","*",FN_MC!K2817)</f>
        <v>*</v>
      </c>
      <c r="O2796" s="290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1" t="str">
        <f>IF(FN_MC!K2818="","*",FN_MC!K2818)</f>
        <v>*</v>
      </c>
      <c r="O2797" s="291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1" t="str">
        <f>IF(FN_MC!K2819="","*",FN_MC!K2819)</f>
        <v>*</v>
      </c>
      <c r="O2798" s="291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0" t="str">
        <f>IF(FN_MC!K2820="","*",FN_MC!K2820)</f>
        <v>*</v>
      </c>
      <c r="O2799" s="290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1" t="str">
        <f>IF(FN_MC!K2821="","*",FN_MC!K2821)</f>
        <v>*</v>
      </c>
      <c r="O2800" s="291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1" t="str">
        <f>IF(FN_MC!K2822="","*",FN_MC!K2822)</f>
        <v>*</v>
      </c>
      <c r="O2801" s="291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0" t="str">
        <f>IF(FN_MC!K2823="","*",FN_MC!K2823)</f>
        <v>*</v>
      </c>
      <c r="O2802" s="290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1" t="str">
        <f>IF(FN_MC!K2824="","*",FN_MC!K2824)</f>
        <v>*</v>
      </c>
      <c r="O2803" s="291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1" t="str">
        <f>IF(FN_MC!K2825="","*",FN_MC!K2825)</f>
        <v>*</v>
      </c>
      <c r="O2804" s="291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0" t="str">
        <f>IF(FN_MC!K2826="","*",FN_MC!K2826)</f>
        <v>*</v>
      </c>
      <c r="O2805" s="290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1" t="str">
        <f>IF(FN_MC!K2827="","*",FN_MC!K2827)</f>
        <v>*</v>
      </c>
      <c r="O2806" s="291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1" t="str">
        <f>IF(FN_MC!K2828="","*",FN_MC!K2828)</f>
        <v>*</v>
      </c>
      <c r="O2807" s="291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0" t="str">
        <f>IF(FN_MC!K2829="","*",FN_MC!K2829)</f>
        <v>*</v>
      </c>
      <c r="O2808" s="290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1" t="str">
        <f>IF(FN_MC!K2830="","*",FN_MC!K2830)</f>
        <v>*</v>
      </c>
      <c r="O2809" s="291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1" t="str">
        <f>IF(FN_MC!K2831="","*",FN_MC!K2831)</f>
        <v>*</v>
      </c>
      <c r="O2810" s="291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0" t="str">
        <f>IF(FN_MC!K2832="","*",FN_MC!K2832)</f>
        <v>*</v>
      </c>
      <c r="O2811" s="290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1" t="str">
        <f>IF(FN_MC!K2833="","*",FN_MC!K2833)</f>
        <v>*</v>
      </c>
      <c r="O2812" s="291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1" t="str">
        <f>IF(FN_MC!K2834="","*",FN_MC!K2834)</f>
        <v>*</v>
      </c>
      <c r="O2813" s="291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0" t="str">
        <f>IF(FN_MC!K2835="","*",FN_MC!K2835)</f>
        <v>*</v>
      </c>
      <c r="O2814" s="290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1" t="str">
        <f>IF(FN_MC!K2836="","*",FN_MC!K2836)</f>
        <v>*</v>
      </c>
      <c r="O2815" s="291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1" t="str">
        <f>IF(FN_MC!K2837="","*",FN_MC!K2837)</f>
        <v>*</v>
      </c>
      <c r="O2816" s="291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0" t="str">
        <f>IF(FN_MC!K2838="","*",FN_MC!K2838)</f>
        <v>*</v>
      </c>
      <c r="O2817" s="290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1" t="str">
        <f>IF(FN_MC!K2839="","*",FN_MC!K2839)</f>
        <v>*</v>
      </c>
      <c r="O2818" s="291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1" t="str">
        <f>IF(FN_MC!K2840="","*",FN_MC!K2840)</f>
        <v>*</v>
      </c>
      <c r="O2819" s="291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0" t="str">
        <f>IF(FN_MC!K2841="","*",FN_MC!K2841)</f>
        <v>*</v>
      </c>
      <c r="O2820" s="290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1" t="str">
        <f>IF(FN_MC!K2842="","*",FN_MC!K2842)</f>
        <v>*</v>
      </c>
      <c r="O2821" s="291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1" t="str">
        <f>IF(FN_MC!K2843="","*",FN_MC!K2843)</f>
        <v>*</v>
      </c>
      <c r="O2822" s="291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0" t="str">
        <f>IF(FN_MC!K2844="","*",FN_MC!K2844)</f>
        <v>*</v>
      </c>
      <c r="O2823" s="290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1" t="str">
        <f>IF(FN_MC!K2845="","*",FN_MC!K2845)</f>
        <v>*</v>
      </c>
      <c r="O2824" s="291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1" t="str">
        <f>IF(FN_MC!K2846="","*",FN_MC!K2846)</f>
        <v>*</v>
      </c>
      <c r="O2825" s="291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0" t="str">
        <f>IF(FN_MC!K2847="","*",FN_MC!K2847)</f>
        <v>*</v>
      </c>
      <c r="O2826" s="290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1" t="str">
        <f>IF(FN_MC!K2848="","*",FN_MC!K2848)</f>
        <v>*</v>
      </c>
      <c r="O2827" s="291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1" t="str">
        <f>IF(FN_MC!K2849="","*",FN_MC!K2849)</f>
        <v>*</v>
      </c>
      <c r="O2828" s="291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0" t="str">
        <f>IF(FN_MC!K2850="","*",FN_MC!K2850)</f>
        <v>*</v>
      </c>
      <c r="O2829" s="290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1" t="str">
        <f>IF(FN_MC!K2851="","*",FN_MC!K2851)</f>
        <v>*</v>
      </c>
      <c r="O2830" s="291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1" t="str">
        <f>IF(FN_MC!K2852="","*",FN_MC!K2852)</f>
        <v>*</v>
      </c>
      <c r="O2831" s="291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0" t="str">
        <f>IF(FN_MC!K2853="","*",FN_MC!K2853)</f>
        <v>*</v>
      </c>
      <c r="O2832" s="290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1" t="str">
        <f>IF(FN_MC!K2854="","*",FN_MC!K2854)</f>
        <v>*</v>
      </c>
      <c r="O2833" s="291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1" t="str">
        <f>IF(FN_MC!K2855="","*",FN_MC!K2855)</f>
        <v>*</v>
      </c>
      <c r="O2834" s="291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0" t="str">
        <f>IF(FN_MC!K2856="","*",FN_MC!K2856)</f>
        <v>*</v>
      </c>
      <c r="O2835" s="290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1" t="str">
        <f>IF(FN_MC!K2857="","*",FN_MC!K2857)</f>
        <v>*</v>
      </c>
      <c r="O2836" s="291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1" t="str">
        <f>IF(FN_MC!K2858="","*",FN_MC!K2858)</f>
        <v>*</v>
      </c>
      <c r="O2837" s="291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0" t="str">
        <f>IF(FN_MC!K2859="","*",FN_MC!K2859)</f>
        <v>*</v>
      </c>
      <c r="O2838" s="290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1" t="str">
        <f>IF(FN_MC!K2860="","*",FN_MC!K2860)</f>
        <v>*</v>
      </c>
      <c r="O2839" s="291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1" t="str">
        <f>IF(FN_MC!K2861="","*",FN_MC!K2861)</f>
        <v>*</v>
      </c>
      <c r="O2840" s="291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0" t="str">
        <f>IF(FN_MC!K2862="","*",FN_MC!K2862)</f>
        <v>*</v>
      </c>
      <c r="O2841" s="290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1" t="str">
        <f>IF(FN_MC!K2863="","*",FN_MC!K2863)</f>
        <v>*</v>
      </c>
      <c r="O2842" s="291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1" t="str">
        <f>IF(FN_MC!K2864="","*",FN_MC!K2864)</f>
        <v>*</v>
      </c>
      <c r="O2843" s="291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0" t="str">
        <f>IF(FN_MC!K2865="","*",FN_MC!K2865)</f>
        <v>*</v>
      </c>
      <c r="O2844" s="290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1" t="str">
        <f>IF(FN_MC!K2866="","*",FN_MC!K2866)</f>
        <v>*</v>
      </c>
      <c r="O2845" s="291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1" t="str">
        <f>IF(FN_MC!K2867="","*",FN_MC!K2867)</f>
        <v>*</v>
      </c>
      <c r="O2846" s="291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0" t="str">
        <f>IF(FN_MC!K2868="","*",FN_MC!K2868)</f>
        <v>*</v>
      </c>
      <c r="O2847" s="290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1" t="str">
        <f>IF(FN_MC!K2869="","*",FN_MC!K2869)</f>
        <v>*</v>
      </c>
      <c r="O2848" s="291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1" t="str">
        <f>IF(FN_MC!K2870="","*",FN_MC!K2870)</f>
        <v>*</v>
      </c>
      <c r="O2849" s="291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0" t="str">
        <f>IF(FN_MC!K2871="","*",FN_MC!K2871)</f>
        <v>*</v>
      </c>
      <c r="O2850" s="290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1" t="str">
        <f>IF(FN_MC!K2872="","*",FN_MC!K2872)</f>
        <v>*</v>
      </c>
      <c r="O2851" s="291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1" t="str">
        <f>IF(FN_MC!K2873="","*",FN_MC!K2873)</f>
        <v>*</v>
      </c>
      <c r="O2852" s="291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0" t="str">
        <f>IF(FN_MC!K2874="","*",FN_MC!K2874)</f>
        <v>*</v>
      </c>
      <c r="O2853" s="290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1" t="str">
        <f>IF(FN_MC!K2875="","*",FN_MC!K2875)</f>
        <v>*</v>
      </c>
      <c r="O2854" s="291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1" t="str">
        <f>IF(FN_MC!K2876="","*",FN_MC!K2876)</f>
        <v>*</v>
      </c>
      <c r="O2855" s="291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0" t="str">
        <f>IF(FN_MC!K2877="","*",FN_MC!K2877)</f>
        <v>*</v>
      </c>
      <c r="O2856" s="290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1" t="str">
        <f>IF(FN_MC!K2878="","*",FN_MC!K2878)</f>
        <v>*</v>
      </c>
      <c r="O2857" s="291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1" t="str">
        <f>IF(FN_MC!K2879="","*",FN_MC!K2879)</f>
        <v>*</v>
      </c>
      <c r="O2858" s="291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0" t="str">
        <f>IF(FN_MC!K2880="","*",FN_MC!K2880)</f>
        <v>*</v>
      </c>
      <c r="O2859" s="290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1" t="str">
        <f>IF(FN_MC!K2881="","*",FN_MC!K2881)</f>
        <v>*</v>
      </c>
      <c r="O2860" s="291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1" t="str">
        <f>IF(FN_MC!K2882="","*",FN_MC!K2882)</f>
        <v>*</v>
      </c>
      <c r="O2861" s="291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0" t="str">
        <f>IF(FN_MC!K2883="","*",FN_MC!K2883)</f>
        <v>*</v>
      </c>
      <c r="O2862" s="290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1" t="str">
        <f>IF(FN_MC!K2884="","*",FN_MC!K2884)</f>
        <v>*</v>
      </c>
      <c r="O2863" s="291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1" t="str">
        <f>IF(FN_MC!K2885="","*",FN_MC!K2885)</f>
        <v>*</v>
      </c>
      <c r="O2864" s="291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0" t="str">
        <f>IF(FN_MC!K2886="","*",FN_MC!K2886)</f>
        <v>*</v>
      </c>
      <c r="O2865" s="290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1" t="str">
        <f>IF(FN_MC!K2887="","*",FN_MC!K2887)</f>
        <v>*</v>
      </c>
      <c r="O2866" s="291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1" t="str">
        <f>IF(FN_MC!K2888="","*",FN_MC!K2888)</f>
        <v>*</v>
      </c>
      <c r="O2867" s="291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0" t="str">
        <f>IF(FN_MC!K2889="","*",FN_MC!K2889)</f>
        <v>*</v>
      </c>
      <c r="O2868" s="290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1" t="str">
        <f>IF(FN_MC!K2890="","*",FN_MC!K2890)</f>
        <v>*</v>
      </c>
      <c r="O2869" s="291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1" t="str">
        <f>IF(FN_MC!K2891="","*",FN_MC!K2891)</f>
        <v>*</v>
      </c>
      <c r="O2870" s="291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0" t="str">
        <f>IF(FN_MC!K2892="","*",FN_MC!K2892)</f>
        <v>*</v>
      </c>
      <c r="O2871" s="290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1" t="str">
        <f>IF(FN_MC!K2893="","*",FN_MC!K2893)</f>
        <v>*</v>
      </c>
      <c r="O2872" s="291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1" t="str">
        <f>IF(FN_MC!K2894="","*",FN_MC!K2894)</f>
        <v>*</v>
      </c>
      <c r="O2873" s="291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0" t="str">
        <f>IF(FN_MC!K2895="","*",FN_MC!K2895)</f>
        <v>*</v>
      </c>
      <c r="O2874" s="290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1" t="str">
        <f>IF(FN_MC!K2896="","*",FN_MC!K2896)</f>
        <v>*</v>
      </c>
      <c r="O2875" s="291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1" t="str">
        <f>IF(FN_MC!K2897="","*",FN_MC!K2897)</f>
        <v>*</v>
      </c>
      <c r="O2876" s="291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0" t="str">
        <f>IF(FN_MC!K2898="","*",FN_MC!K2898)</f>
        <v>*</v>
      </c>
      <c r="O2877" s="290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1" t="str">
        <f>IF(FN_MC!K2899="","*",FN_MC!K2899)</f>
        <v>*</v>
      </c>
      <c r="O2878" s="291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1" t="str">
        <f>IF(FN_MC!K2900="","*",FN_MC!K2900)</f>
        <v>*</v>
      </c>
      <c r="O2879" s="291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0" t="str">
        <f>IF(FN_MC!K2901="","*",FN_MC!K2901)</f>
        <v>*</v>
      </c>
      <c r="O2880" s="290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1" t="str">
        <f>IF(FN_MC!K2902="","*",FN_MC!K2902)</f>
        <v>*</v>
      </c>
      <c r="O2881" s="291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1" t="str">
        <f>IF(FN_MC!K2903="","*",FN_MC!K2903)</f>
        <v>*</v>
      </c>
      <c r="O2882" s="291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0" t="str">
        <f>IF(FN_MC!K2904="","*",FN_MC!K2904)</f>
        <v>*</v>
      </c>
      <c r="O2883" s="290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1" t="str">
        <f>IF(FN_MC!K2905="","*",FN_MC!K2905)</f>
        <v>*</v>
      </c>
      <c r="O2884" s="291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1" t="str">
        <f>IF(FN_MC!K2906="","*",FN_MC!K2906)</f>
        <v>*</v>
      </c>
      <c r="O2885" s="291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0" t="str">
        <f>IF(FN_MC!K2907="","*",FN_MC!K2907)</f>
        <v>*</v>
      </c>
      <c r="O2886" s="290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1" t="str">
        <f>IF(FN_MC!K2908="","*",FN_MC!K2908)</f>
        <v>*</v>
      </c>
      <c r="O2887" s="291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1" t="str">
        <f>IF(FN_MC!K2909="","*",FN_MC!K2909)</f>
        <v>*</v>
      </c>
      <c r="O2888" s="291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0" t="str">
        <f>IF(FN_MC!K2910="","*",FN_MC!K2910)</f>
        <v>*</v>
      </c>
      <c r="O2889" s="290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1" t="str">
        <f>IF(FN_MC!K2911="","*",FN_MC!K2911)</f>
        <v>*</v>
      </c>
      <c r="O2890" s="291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1" t="str">
        <f>IF(FN_MC!K2912="","*",FN_MC!K2912)</f>
        <v>*</v>
      </c>
      <c r="O2891" s="291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0" t="str">
        <f>IF(FN_MC!K2913="","*",FN_MC!K2913)</f>
        <v>*</v>
      </c>
      <c r="O2892" s="290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1" t="str">
        <f>IF(FN_MC!K2914="","*",FN_MC!K2914)</f>
        <v>*</v>
      </c>
      <c r="O2893" s="291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1" t="str">
        <f>IF(FN_MC!K2915="","*",FN_MC!K2915)</f>
        <v>*</v>
      </c>
      <c r="O2894" s="291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0" t="str">
        <f>IF(FN_MC!K2916="","*",FN_MC!K2916)</f>
        <v>*</v>
      </c>
      <c r="O2895" s="290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1" t="str">
        <f>IF(FN_MC!K2917="","*",FN_MC!K2917)</f>
        <v>*</v>
      </c>
      <c r="O2896" s="291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1" t="str">
        <f>IF(FN_MC!K2918="","*",FN_MC!K2918)</f>
        <v>*</v>
      </c>
      <c r="O2897" s="291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0" t="str">
        <f>IF(FN_MC!K2919="","*",FN_MC!K2919)</f>
        <v>*</v>
      </c>
      <c r="O2898" s="290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1" t="str">
        <f>IF(FN_MC!K2920="","*",FN_MC!K2920)</f>
        <v>*</v>
      </c>
      <c r="O2899" s="291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1" t="str">
        <f>IF(FN_MC!K2921="","*",FN_MC!K2921)</f>
        <v>*</v>
      </c>
      <c r="O2900" s="291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0" t="str">
        <f>IF(FN_MC!K2922="","*",FN_MC!K2922)</f>
        <v>*</v>
      </c>
      <c r="O2901" s="290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1" t="str">
        <f>IF(FN_MC!K2923="","*",FN_MC!K2923)</f>
        <v>*</v>
      </c>
      <c r="O2902" s="291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1" t="str">
        <f>IF(FN_MC!K2924="","*",FN_MC!K2924)</f>
        <v>*</v>
      </c>
      <c r="O2903" s="291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0" t="str">
        <f>IF(FN_MC!K2925="","*",FN_MC!K2925)</f>
        <v>*</v>
      </c>
      <c r="O2904" s="290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1" t="str">
        <f>IF(FN_MC!K2926="","*",FN_MC!K2926)</f>
        <v>*</v>
      </c>
      <c r="O2905" s="291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1" t="str">
        <f>IF(FN_MC!K2927="","*",FN_MC!K2927)</f>
        <v>*</v>
      </c>
      <c r="O2906" s="291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0" t="str">
        <f>IF(FN_MC!K2928="","*",FN_MC!K2928)</f>
        <v>*</v>
      </c>
      <c r="O2907" s="290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1" t="str">
        <f>IF(FN_MC!K2929="","*",FN_MC!K2929)</f>
        <v>*</v>
      </c>
      <c r="O2908" s="291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1" t="str">
        <f>IF(FN_MC!K2930="","*",FN_MC!K2930)</f>
        <v>*</v>
      </c>
      <c r="O2909" s="291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0" t="str">
        <f>IF(FN_MC!K2931="","*",FN_MC!K2931)</f>
        <v>*</v>
      </c>
      <c r="O2910" s="290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1" t="str">
        <f>IF(FN_MC!K2932="","*",FN_MC!K2932)</f>
        <v>*</v>
      </c>
      <c r="O2911" s="291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1" t="str">
        <f>IF(FN_MC!K2933="","*",FN_MC!K2933)</f>
        <v>*</v>
      </c>
      <c r="O2912" s="291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0" t="str">
        <f>IF(FN_MC!K2934="","*",FN_MC!K2934)</f>
        <v>*</v>
      </c>
      <c r="O2913" s="290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1" t="str">
        <f>IF(FN_MC!K2935="","*",FN_MC!K2935)</f>
        <v>*</v>
      </c>
      <c r="O2914" s="291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1" t="str">
        <f>IF(FN_MC!K2936="","*",FN_MC!K2936)</f>
        <v>*</v>
      </c>
      <c r="O2915" s="291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0" t="str">
        <f>IF(FN_MC!K2937="","*",FN_MC!K2937)</f>
        <v>*</v>
      </c>
      <c r="O2916" s="290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1" t="str">
        <f>IF(FN_MC!K2938="","*",FN_MC!K2938)</f>
        <v>*</v>
      </c>
      <c r="O2917" s="291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1" t="str">
        <f>IF(FN_MC!K2939="","*",FN_MC!K2939)</f>
        <v>*</v>
      </c>
      <c r="O2918" s="291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0" t="str">
        <f>IF(FN_MC!K2940="","*",FN_MC!K2940)</f>
        <v>*</v>
      </c>
      <c r="O2919" s="290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1" t="str">
        <f>IF(FN_MC!K2941="","*",FN_MC!K2941)</f>
        <v>*</v>
      </c>
      <c r="O2920" s="291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1" t="str">
        <f>IF(FN_MC!K2942="","*",FN_MC!K2942)</f>
        <v>*</v>
      </c>
      <c r="O2921" s="291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0" t="str">
        <f>IF(FN_MC!K2943="","*",FN_MC!K2943)</f>
        <v>*</v>
      </c>
      <c r="O2922" s="290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1" t="str">
        <f>IF(FN_MC!K2944="","*",FN_MC!K2944)</f>
        <v>*</v>
      </c>
      <c r="O2923" s="291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1" t="str">
        <f>IF(FN_MC!K2945="","*",FN_MC!K2945)</f>
        <v>*</v>
      </c>
      <c r="O2924" s="291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0" t="str">
        <f>IF(FN_MC!K2946="","*",FN_MC!K2946)</f>
        <v>*</v>
      </c>
      <c r="O2925" s="290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1" t="str">
        <f>IF(FN_MC!K2947="","*",FN_MC!K2947)</f>
        <v>*</v>
      </c>
      <c r="O2926" s="291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1" t="str">
        <f>IF(FN_MC!K2948="","*",FN_MC!K2948)</f>
        <v>*</v>
      </c>
      <c r="O2927" s="291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0" t="str">
        <f>IF(FN_MC!K2949="","*",FN_MC!K2949)</f>
        <v>*</v>
      </c>
      <c r="O2928" s="290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1" t="str">
        <f>IF(FN_MC!K2950="","*",FN_MC!K2950)</f>
        <v>*</v>
      </c>
      <c r="O2929" s="291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1" t="str">
        <f>IF(FN_MC!K2951="","*",FN_MC!K2951)</f>
        <v>*</v>
      </c>
      <c r="O2930" s="291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0" t="str">
        <f>IF(FN_MC!K2952="","*",FN_MC!K2952)</f>
        <v>*</v>
      </c>
      <c r="O2931" s="290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1" t="str">
        <f>IF(FN_MC!K2953="","*",FN_MC!K2953)</f>
        <v>*</v>
      </c>
      <c r="O2932" s="291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1" t="str">
        <f>IF(FN_MC!K2954="","*",FN_MC!K2954)</f>
        <v>*</v>
      </c>
      <c r="O2933" s="291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0" t="str">
        <f>IF(FN_MC!K2955="","*",FN_MC!K2955)</f>
        <v>*</v>
      </c>
      <c r="O2934" s="290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1" t="str">
        <f>IF(FN_MC!K2956="","*",FN_MC!K2956)</f>
        <v>*</v>
      </c>
      <c r="O2935" s="291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1" t="str">
        <f>IF(FN_MC!K2957="","*",FN_MC!K2957)</f>
        <v>*</v>
      </c>
      <c r="O2936" s="291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0" t="str">
        <f>IF(FN_MC!K2958="","*",FN_MC!K2958)</f>
        <v>*</v>
      </c>
      <c r="O2937" s="290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1" t="str">
        <f>IF(FN_MC!K2959="","*",FN_MC!K2959)</f>
        <v>*</v>
      </c>
      <c r="O2938" s="291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1" t="str">
        <f>IF(FN_MC!K2960="","*",FN_MC!K2960)</f>
        <v>*</v>
      </c>
      <c r="O2939" s="291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0" t="str">
        <f>IF(FN_MC!K2961="","*",FN_MC!K2961)</f>
        <v>*</v>
      </c>
      <c r="O2940" s="290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1" t="str">
        <f>IF(FN_MC!K2962="","*",FN_MC!K2962)</f>
        <v>*</v>
      </c>
      <c r="O2941" s="291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1" t="str">
        <f>IF(FN_MC!K2963="","*",FN_MC!K2963)</f>
        <v>*</v>
      </c>
      <c r="O2942" s="291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0" t="str">
        <f>IF(FN_MC!K2964="","*",FN_MC!K2964)</f>
        <v>*</v>
      </c>
      <c r="O2943" s="290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1" t="str">
        <f>IF(FN_MC!K2965="","*",FN_MC!K2965)</f>
        <v>*</v>
      </c>
      <c r="O2944" s="291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1" t="str">
        <f>IF(FN_MC!K2966="","*",FN_MC!K2966)</f>
        <v>*</v>
      </c>
      <c r="O2945" s="291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0" t="str">
        <f>IF(FN_MC!K2967="","*",FN_MC!K2967)</f>
        <v>*</v>
      </c>
      <c r="O2946" s="290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1" t="str">
        <f>IF(FN_MC!K2968="","*",FN_MC!K2968)</f>
        <v>*</v>
      </c>
      <c r="O2947" s="291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1" t="str">
        <f>IF(FN_MC!K2969="","*",FN_MC!K2969)</f>
        <v>*</v>
      </c>
      <c r="O2948" s="291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0" t="str">
        <f>IF(FN_MC!K2970="","*",FN_MC!K2970)</f>
        <v>*</v>
      </c>
      <c r="O2949" s="290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1" t="str">
        <f>IF(FN_MC!K2971="","*",FN_MC!K2971)</f>
        <v>*</v>
      </c>
      <c r="O2950" s="291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1" t="str">
        <f>IF(FN_MC!K2972="","*",FN_MC!K2972)</f>
        <v>*</v>
      </c>
      <c r="O2951" s="291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0" t="str">
        <f>IF(FN_MC!K2973="","*",FN_MC!K2973)</f>
        <v>*</v>
      </c>
      <c r="O2952" s="290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1" t="str">
        <f>IF(FN_MC!K2974="","*",FN_MC!K2974)</f>
        <v>*</v>
      </c>
      <c r="O2953" s="291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1" t="str">
        <f>IF(FN_MC!K2975="","*",FN_MC!K2975)</f>
        <v>*</v>
      </c>
      <c r="O2954" s="291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0" t="str">
        <f>IF(FN_MC!K2976="","*",FN_MC!K2976)</f>
        <v>*</v>
      </c>
      <c r="O2955" s="290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1" t="str">
        <f>IF(FN_MC!K2977="","*",FN_MC!K2977)</f>
        <v>*</v>
      </c>
      <c r="O2956" s="291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1" t="str">
        <f>IF(FN_MC!K2978="","*",FN_MC!K2978)</f>
        <v>*</v>
      </c>
      <c r="O2957" s="291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0" t="str">
        <f>IF(FN_MC!K2979="","*",FN_MC!K2979)</f>
        <v>*</v>
      </c>
      <c r="O2958" s="290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1" t="str">
        <f>IF(FN_MC!K2980="","*",FN_MC!K2980)</f>
        <v>*</v>
      </c>
      <c r="O2959" s="291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1" t="str">
        <f>IF(FN_MC!K2981="","*",FN_MC!K2981)</f>
        <v>*</v>
      </c>
      <c r="O2960" s="291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0" t="str">
        <f>IF(FN_MC!K2982="","*",FN_MC!K2982)</f>
        <v>*</v>
      </c>
      <c r="O2961" s="290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1" t="str">
        <f>IF(FN_MC!K2983="","*",FN_MC!K2983)</f>
        <v>*</v>
      </c>
      <c r="O2962" s="291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1" t="str">
        <f>IF(FN_MC!K2984="","*",FN_MC!K2984)</f>
        <v>*</v>
      </c>
      <c r="O2963" s="291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0" t="str">
        <f>IF(FN_MC!K2985="","*",FN_MC!K2985)</f>
        <v>*</v>
      </c>
      <c r="O2964" s="290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1" t="str">
        <f>IF(FN_MC!K2986="","*",FN_MC!K2986)</f>
        <v>*</v>
      </c>
      <c r="O2965" s="291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1" t="str">
        <f>IF(FN_MC!K2987="","*",FN_MC!K2987)</f>
        <v>*</v>
      </c>
      <c r="O2966" s="291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0" t="str">
        <f>IF(FN_MC!K2988="","*",FN_MC!K2988)</f>
        <v>*</v>
      </c>
      <c r="O2967" s="290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1" t="str">
        <f>IF(FN_MC!K2989="","*",FN_MC!K2989)</f>
        <v>*</v>
      </c>
      <c r="O2968" s="291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1" t="str">
        <f>IF(FN_MC!K2990="","*",FN_MC!K2990)</f>
        <v>*</v>
      </c>
      <c r="O2969" s="291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0" t="str">
        <f>IF(FN_MC!K2991="","*",FN_MC!K2991)</f>
        <v>*</v>
      </c>
      <c r="O2970" s="290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1" t="str">
        <f>IF(FN_MC!K2992="","*",FN_MC!K2992)</f>
        <v>*</v>
      </c>
      <c r="O2971" s="291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1" t="str">
        <f>IF(FN_MC!K2993="","*",FN_MC!K2993)</f>
        <v>*</v>
      </c>
      <c r="O2972" s="291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0" t="str">
        <f>IF(FN_MC!K2994="","*",FN_MC!K2994)</f>
        <v>*</v>
      </c>
      <c r="O2973" s="290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1" t="str">
        <f>IF(FN_MC!K2995="","*",FN_MC!K2995)</f>
        <v>*</v>
      </c>
      <c r="O2974" s="291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1" t="str">
        <f>IF(FN_MC!K2996="","*",FN_MC!K2996)</f>
        <v>*</v>
      </c>
      <c r="O2975" s="291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0" t="str">
        <f>IF(FN_MC!K2997="","*",FN_MC!K2997)</f>
        <v>*</v>
      </c>
      <c r="O2976" s="290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1" t="str">
        <f>IF(FN_MC!K2998="","*",FN_MC!K2998)</f>
        <v>*</v>
      </c>
      <c r="O2977" s="291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1" t="str">
        <f>IF(FN_MC!K2999="","*",FN_MC!K2999)</f>
        <v>*</v>
      </c>
      <c r="O2978" s="291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0" t="str">
        <f>IF(FN_MC!K3000="","*",FN_MC!K3000)</f>
        <v>*</v>
      </c>
      <c r="O2979" s="290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1" t="str">
        <f>IF(FN_MC!K3001="","*",FN_MC!K3001)</f>
        <v>*</v>
      </c>
      <c r="O2980" s="291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1" t="str">
        <f>IF(FN_MC!K3002="","*",FN_MC!K3002)</f>
        <v>*</v>
      </c>
      <c r="O2981" s="291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0" t="str">
        <f>IF(FN_MC!K3003="","*",FN_MC!K3003)</f>
        <v>*</v>
      </c>
      <c r="O2982" s="290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1" t="str">
        <f>IF(FN_MC!K3004="","*",FN_MC!K3004)</f>
        <v>*</v>
      </c>
      <c r="O2983" s="291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1" t="str">
        <f>IF(FN_MC!K3005="","*",FN_MC!K3005)</f>
        <v>*</v>
      </c>
      <c r="O2984" s="291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0" t="str">
        <f>IF(FN_MC!K3006="","*",FN_MC!K3006)</f>
        <v>*</v>
      </c>
      <c r="O2985" s="290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1" t="str">
        <f>IF(FN_MC!K3007="","*",FN_MC!K3007)</f>
        <v>*</v>
      </c>
      <c r="O2986" s="291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1" t="str">
        <f>IF(FN_MC!K3008="","*",FN_MC!K3008)</f>
        <v>*</v>
      </c>
      <c r="O2987" s="291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0" t="str">
        <f>IF(FN_MC!K3009="","*",FN_MC!K3009)</f>
        <v>*</v>
      </c>
      <c r="O2988" s="290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1" t="str">
        <f>IF(FN_MC!K3010="","*",FN_MC!K3010)</f>
        <v>*</v>
      </c>
      <c r="O2989" s="291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1" t="str">
        <f>IF(FN_MC!K3011="","*",FN_MC!K3011)</f>
        <v>*</v>
      </c>
      <c r="O2990" s="291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0" t="str">
        <f>IF(FN_MC!K3012="","*",FN_MC!K3012)</f>
        <v>*</v>
      </c>
      <c r="O2991" s="290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1" t="str">
        <f>IF(FN_MC!K3013="","*",FN_MC!K3013)</f>
        <v>*</v>
      </c>
      <c r="O2992" s="291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1" t="str">
        <f>IF(FN_MC!K3014="","*",FN_MC!K3014)</f>
        <v>*</v>
      </c>
      <c r="O2993" s="291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0" t="str">
        <f>IF(FN_MC!K3015="","*",FN_MC!K3015)</f>
        <v>*</v>
      </c>
      <c r="O2994" s="290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1" t="str">
        <f>IF(FN_MC!K3016="","*",FN_MC!K3016)</f>
        <v>*</v>
      </c>
      <c r="O2995" s="291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1" t="str">
        <f>IF(FN_MC!K3017="","*",FN_MC!K3017)</f>
        <v>*</v>
      </c>
      <c r="O2996" s="291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0" t="str">
        <f>IF(FN_MC!K3018="","*",FN_MC!K3018)</f>
        <v>*</v>
      </c>
      <c r="O2997" s="290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1" t="str">
        <f>IF(FN_MC!K3019="","*",FN_MC!K3019)</f>
        <v>*</v>
      </c>
      <c r="O2998" s="291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1" t="str">
        <f>IF(FN_MC!K3020="","*",FN_MC!K3020)</f>
        <v>*</v>
      </c>
      <c r="O2999" s="291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0" t="str">
        <f>IF(FN_MC!K3021="","*",FN_MC!K3021)</f>
        <v>*</v>
      </c>
      <c r="O3000" s="290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1414</v>
      </c>
    </row>
  </sheetData>
  <autoFilter ref="A2:Y3000" xr:uid="{D1126E52-FA3F-4EAC-A720-DDE9797BEFF6}">
    <filterColumn colId="5">
      <filters>
        <dateGroupItem year="2025" month="12" day="5" dateTimeGrouping="day"/>
      </filters>
    </filterColumn>
    <filterColumn colId="6">
      <filters>
        <filter val="V42"/>
        <filter val="V86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1415</v>
      </c>
      <c r="C2" s="95" t="s">
        <v>1149</v>
      </c>
      <c r="D2" s="95" t="s">
        <v>1151</v>
      </c>
      <c r="E2" s="95" t="s">
        <v>1416</v>
      </c>
      <c r="F2" s="95" t="s">
        <v>1417</v>
      </c>
      <c r="G2" s="95" t="s">
        <v>1418</v>
      </c>
      <c r="H2" s="95" t="s">
        <v>1419</v>
      </c>
      <c r="I2" s="95" t="s">
        <v>1420</v>
      </c>
      <c r="J2" s="95" t="s">
        <v>1421</v>
      </c>
      <c r="K2" s="131" t="s">
        <v>1422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 t="str">
        <f>IF(FN_MC!B89="","*",FN_MC!B89)</f>
        <v>*</v>
      </c>
      <c r="D87" s="121" t="str">
        <f>IF(FN_MC!D89="","*",FN_MC!D89)</f>
        <v>*</v>
      </c>
      <c r="E87" s="121" t="str">
        <f>IF(FN_MC!H89="","*",FN_MC!H89)</f>
        <v>*</v>
      </c>
      <c r="F87" s="137" t="str">
        <f>IF(FN_MC!M89="","*",FN_MC!M89)</f>
        <v>-</v>
      </c>
      <c r="G87" s="121" t="str">
        <f>IF(FN_MC!I89="","*",FN_MC!I89)</f>
        <v>*</v>
      </c>
      <c r="H87" s="121" t="str">
        <f>IF(FN_MC!AB89="","*",FN_MC!AB89)</f>
        <v>*</v>
      </c>
      <c r="I87" s="121" t="str">
        <f>IF(FN_MC!AC89="","*",FN_MC!AC89)</f>
        <v>*</v>
      </c>
      <c r="J87" s="122" t="str">
        <f>IF(FN_MC!AA89="","*",FN_MC!AA89)</f>
        <v>*</v>
      </c>
      <c r="K87" s="134" t="str">
        <f>IF(FN_MC!AD89="","*",FN_MC!AD89)</f>
        <v>*</v>
      </c>
    </row>
    <row r="88" spans="2:11" s="123" customFormat="1" hidden="1">
      <c r="B88" s="120" t="str">
        <f>IF(FN_MC!Y90="","*",FN_MC!Y90)</f>
        <v>*</v>
      </c>
      <c r="C88" s="121">
        <f>IF(FN_MC!B90="","*",FN_MC!B90)</f>
        <v>45999</v>
      </c>
      <c r="D88" s="121" t="str">
        <f>IF(FN_MC!D90="","*",FN_MC!D90)</f>
        <v>W70</v>
      </c>
      <c r="E88" s="121" t="str">
        <f>IF(FN_MC!H90="","*",FN_MC!H90)</f>
        <v>TGR2</v>
      </c>
      <c r="F88" s="137" t="str">
        <f>IF(FN_MC!M90="","*",FN_MC!M90)</f>
        <v>TGR-TBE</v>
      </c>
      <c r="G88" s="121" t="str">
        <f>IF(FN_MC!I90="","*",FN_MC!I90)</f>
        <v>TGR2</v>
      </c>
      <c r="H88" s="121" t="str">
        <f>IF(FN_MC!AB90="","*",FN_MC!AB90)</f>
        <v>FIXO</v>
      </c>
      <c r="I88" s="121" t="str">
        <f>IF(FN_MC!AC90="","*",FN_MC!AC90)</f>
        <v>ACIONAMENTO</v>
      </c>
      <c r="J88" s="122" t="str">
        <f>IF(FN_MC!AA90="","*",FN_MC!AA90)</f>
        <v>2 (Ênio+Daniel)</v>
      </c>
      <c r="K88" s="134">
        <f>IF(FN_MC!AD90="","*",FN_MC!AD90)</f>
        <v>0.35416666666666669</v>
      </c>
    </row>
    <row r="89" spans="2:11" s="123" customFormat="1" hidden="1">
      <c r="B89" s="120" t="str">
        <f>IF(FN_MC!Y91="","*",FN_MC!Y91)</f>
        <v>*</v>
      </c>
      <c r="C89" s="121">
        <f>IF(FN_MC!B91="","*",FN_MC!B91)</f>
        <v>45999</v>
      </c>
      <c r="D89" s="121" t="str">
        <f>IF(FN_MC!D91="","*",FN_MC!D91)</f>
        <v>BRUNO (TF-525)</v>
      </c>
      <c r="E89" s="121" t="str">
        <f>IF(FN_MC!H91="","*",FN_MC!H91)</f>
        <v>440TVL</v>
      </c>
      <c r="F89" s="137" t="str">
        <f>IF(FN_MC!M91="","*",FN_MC!M91)</f>
        <v>TPC-TVL</v>
      </c>
      <c r="G89" s="121" t="str">
        <f>IF(FN_MC!I91="","*",FN_MC!I91)</f>
        <v>-</v>
      </c>
      <c r="H89" s="121" t="str">
        <f>IF(FN_MC!AB91="","*",FN_MC!AB91)</f>
        <v>-</v>
      </c>
      <c r="I89" s="121" t="str">
        <f>IF(FN_MC!AC91="","*",FN_MC!AC91)</f>
        <v>-</v>
      </c>
      <c r="J89" s="122" t="str">
        <f>IF(FN_MC!AA91="","*",FN_MC!AA91)</f>
        <v>-</v>
      </c>
      <c r="K89" s="134" t="str">
        <f>IF(FN_MC!AD91="","*",FN_MC!AD91)</f>
        <v>-</v>
      </c>
    </row>
    <row r="90" spans="2:11" s="123" customFormat="1" hidden="1">
      <c r="B90" s="120" t="str">
        <f>IF(FN_MC!Y92="","*",FN_MC!Y92)</f>
        <v>*</v>
      </c>
      <c r="C90" s="121">
        <f>IF(FN_MC!B92="","*",FN_MC!B92)</f>
        <v>45999</v>
      </c>
      <c r="D90" s="121" t="str">
        <f>IF(FN_MC!D92="","*",FN_MC!D92)</f>
        <v>ELSON (TF-526)</v>
      </c>
      <c r="E90" s="121" t="str">
        <f>IF(FN_MC!H92="","*",FN_MC!H92)</f>
        <v>TMR326</v>
      </c>
      <c r="F90" s="137" t="str">
        <f>IF(FN_MC!M92="","*",FN_MC!M92)</f>
        <v>TMR-TLA</v>
      </c>
      <c r="G90" s="121" t="str">
        <f>IF(FN_MC!I92="","*",FN_MC!I92)</f>
        <v>-</v>
      </c>
      <c r="H90" s="121" t="str">
        <f>IF(FN_MC!AB92="","*",FN_MC!AB92)</f>
        <v>-</v>
      </c>
      <c r="I90" s="121" t="str">
        <f>IF(FN_MC!AC92="","*",FN_MC!AC92)</f>
        <v>-</v>
      </c>
      <c r="J90" s="122" t="str">
        <f>IF(FN_MC!AA92="","*",FN_MC!AA92)</f>
        <v>-</v>
      </c>
      <c r="K90" s="134" t="str">
        <f>IF(FN_MC!AD92="","*",FN_MC!AD92)</f>
        <v>-</v>
      </c>
    </row>
    <row r="91" spans="2:11" s="123" customFormat="1" hidden="1">
      <c r="B91" s="120" t="str">
        <f>IF(FN_MC!Y93="","*",FN_MC!Y93)</f>
        <v>*</v>
      </c>
      <c r="C91" s="121">
        <f>IF(FN_MC!B93="","*",FN_MC!B93)</f>
        <v>45999</v>
      </c>
      <c r="D91" s="121" t="str">
        <f>IF(FN_MC!D93="","*",FN_MC!D93)</f>
        <v>W50</v>
      </c>
      <c r="E91" s="121" t="str">
        <f>IF(FN_MC!H93="","*",FN_MC!H93)</f>
        <v>TCS</v>
      </c>
      <c r="F91" s="137" t="str">
        <f>IF(FN_MC!M93="","*",FN_MC!M93)</f>
        <v>TCS</v>
      </c>
      <c r="G91" s="121" t="str">
        <f>IF(FN_MC!I93="","*",FN_MC!I93)</f>
        <v>TCS</v>
      </c>
      <c r="H91" s="121" t="str">
        <f>IF(FN_MC!AB93="","*",FN_MC!AB93)</f>
        <v>FIXO</v>
      </c>
      <c r="I91" s="121" t="str">
        <f>IF(FN_MC!AC93="","*",FN_MC!AC93)</f>
        <v>ACIONAMENTO</v>
      </c>
      <c r="J91" s="122" t="str">
        <f>IF(FN_MC!AA93="","*",FN_MC!AA93)</f>
        <v>2 Alex e Maicon</v>
      </c>
      <c r="K91" s="134">
        <f>IF(FN_MC!AD93="","*",FN_MC!AD93)</f>
        <v>0.29166666666666669</v>
      </c>
    </row>
    <row r="92" spans="2:11" s="123" customFormat="1" hidden="1">
      <c r="B92" s="120" t="str">
        <f>IF(FN_MC!Y94="","*",FN_MC!Y94)</f>
        <v>*</v>
      </c>
      <c r="C92" s="121">
        <f>IF(FN_MC!B94="","*",FN_MC!B94)</f>
        <v>45999</v>
      </c>
      <c r="D92" s="121" t="str">
        <f>IF(FN_MC!D94="","*",FN_MC!D94)</f>
        <v>V86</v>
      </c>
      <c r="E92" s="121" t="str">
        <f>IF(FN_MC!H94="","*",FN_MC!H94)</f>
        <v>TID2</v>
      </c>
      <c r="F92" s="137" t="str">
        <f>IF(FN_MC!M94="","*",FN_MC!M94)</f>
        <v>TID-TVI</v>
      </c>
      <c r="G92" s="121" t="str">
        <f>IF(FN_MC!I94="","*",FN_MC!I94)</f>
        <v>TID2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0.39583333333333331</v>
      </c>
    </row>
    <row r="93" spans="2:11" s="123" customFormat="1" hidden="1">
      <c r="B93" s="120" t="str">
        <f>IF(FN_MC!Y95="","*",FN_MC!Y95)</f>
        <v>*</v>
      </c>
      <c r="C93" s="121">
        <f>IF(FN_MC!B95="","*",FN_MC!B95)</f>
        <v>45999</v>
      </c>
      <c r="D93" s="121" t="str">
        <f>IF(FN_MC!D95="","*",FN_MC!D95)</f>
        <v>FRANCISCO (TF-670)</v>
      </c>
      <c r="E93" s="121" t="str">
        <f>IF(FN_MC!H95="","*",FN_MC!H95)</f>
        <v>TQIK73</v>
      </c>
      <c r="F93" s="137" t="str">
        <f>IF(FN_MC!M95="","*",FN_MC!M95)</f>
        <v>TQI-TSP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*</v>
      </c>
      <c r="C94" s="121">
        <f>IF(FN_MC!B96="","*",FN_MC!B96)</f>
        <v>45999</v>
      </c>
      <c r="D94" s="121" t="str">
        <f>IF(FN_MC!D96="","*",FN_MC!D96)</f>
        <v>A60</v>
      </c>
      <c r="E94" s="121" t="str">
        <f>IF(FN_MC!H96="","*",FN_MC!H96)</f>
        <v>TMI</v>
      </c>
      <c r="F94" s="137" t="str">
        <f>IF(FN_MC!M96="","*",FN_MC!M96)</f>
        <v>TMI-TCS</v>
      </c>
      <c r="G94" s="121" t="str">
        <f>IF(FN_MC!I96="","*",FN_MC!I96)</f>
        <v>TCS2</v>
      </c>
      <c r="H94" s="121" t="str">
        <f>IF(FN_MC!AB96="","*",FN_MC!AB96)</f>
        <v>FIXO</v>
      </c>
      <c r="I94" s="121" t="str">
        <f>IF(FN_MC!AC96="","*",FN_MC!AC96)</f>
        <v>ACIONAMENTO</v>
      </c>
      <c r="J94" s="122">
        <f>IF(FN_MC!AA96="","*",FN_MC!AA96)</f>
        <v>1</v>
      </c>
      <c r="K94" s="134">
        <f>IF(FN_MC!AD96="","*",FN_MC!AD96)</f>
        <v>0.29166666666666669</v>
      </c>
    </row>
    <row r="95" spans="2:11" s="123" customFormat="1" hidden="1">
      <c r="B95" s="120" t="str">
        <f>IF(FN_MC!Y97="","*",FN_MC!Y97)</f>
        <v>*</v>
      </c>
      <c r="C95" s="121">
        <f>IF(FN_MC!B97="","*",FN_MC!B97)</f>
        <v>45999</v>
      </c>
      <c r="D95" s="121" t="str">
        <f>IF(FN_MC!D97="","*",FN_MC!D97)</f>
        <v>E17</v>
      </c>
      <c r="E95" s="121" t="str">
        <f>IF(FN_MC!H97="","*",FN_MC!H97)</f>
        <v>ZDK1</v>
      </c>
      <c r="F95" s="137" t="str">
        <f>IF(FN_MC!M97="","*",FN_MC!M97)</f>
        <v>ZDK-ZVT</v>
      </c>
      <c r="G95" s="121" t="str">
        <f>IF(FN_MC!I97="","*",FN_MC!I97)</f>
        <v>ZDK1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*</v>
      </c>
      <c r="C96" s="121">
        <f>IF(FN_MC!B98="","*",FN_MC!B98)</f>
        <v>45999</v>
      </c>
      <c r="D96" s="121" t="str">
        <f>IF(FN_MC!D98="","*",FN_MC!D98)</f>
        <v>V42</v>
      </c>
      <c r="E96" s="121" t="str">
        <f>IF(FN_MC!H98="","*",FN_MC!H98)</f>
        <v>ZGT1</v>
      </c>
      <c r="F96" s="137" t="str">
        <f>IF(FN_MC!M98="","*",FN_MC!M98)</f>
        <v>ZGT-ZXE</v>
      </c>
      <c r="G96" s="121" t="str">
        <f>IF(FN_MC!I98="","*",FN_MC!I98)</f>
        <v>ZGT1</v>
      </c>
      <c r="H96" s="121" t="str">
        <f>IF(FN_MC!AB98="","*",FN_MC!AB98)</f>
        <v>FIXO</v>
      </c>
      <c r="I96" s="121" t="str">
        <f>IF(FN_MC!AC98="","*",FN_MC!AC98)</f>
        <v>ACIONAMENTO</v>
      </c>
      <c r="J96" s="122">
        <f>IF(FN_MC!AA98="","*",FN_MC!AA98)</f>
        <v>1</v>
      </c>
      <c r="K96" s="134">
        <f>IF(FN_MC!AD98="","*",FN_MC!AD98)</f>
        <v>0.3125</v>
      </c>
    </row>
    <row r="97" spans="2:11" s="123" customFormat="1" hidden="1">
      <c r="B97" s="120" t="str">
        <f>IF(FN_MC!Y99="","*",FN_MC!Y99)</f>
        <v>*</v>
      </c>
      <c r="C97" s="121">
        <f>IF(FN_MC!B99="","*",FN_MC!B99)</f>
        <v>45999</v>
      </c>
      <c r="D97" s="121" t="str">
        <f>IF(FN_MC!D99="","*",FN_MC!D99)</f>
        <v>W94</v>
      </c>
      <c r="E97" s="121" t="str">
        <f>IF(FN_MC!H99="","*",FN_MC!H99)</f>
        <v>PUD</v>
      </c>
      <c r="F97" s="137" t="str">
        <f>IF(FN_MC!M99="","*",FN_MC!M99)</f>
        <v>-</v>
      </c>
      <c r="G97" s="121" t="str">
        <f>IF(FN_MC!I99="","*",FN_MC!I99)</f>
        <v>PIT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*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*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*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*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*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*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*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2" day="6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B6" sqref="B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67" t="s">
        <v>1423</v>
      </c>
      <c r="C2" s="367"/>
      <c r="D2" s="367"/>
      <c r="E2" s="367"/>
      <c r="F2" s="367"/>
      <c r="G2" s="367"/>
      <c r="H2" s="192"/>
    </row>
    <row r="3" spans="1:8" ht="15" customHeight="1">
      <c r="A3" s="192"/>
      <c r="B3" s="368"/>
      <c r="C3" s="368"/>
      <c r="D3" s="368"/>
      <c r="E3" s="368"/>
      <c r="F3" s="368"/>
      <c r="G3" s="368"/>
      <c r="H3" s="192"/>
    </row>
    <row r="4" spans="1:8" ht="40.5">
      <c r="A4" s="192"/>
      <c r="B4" s="322" t="s">
        <v>1424</v>
      </c>
      <c r="C4" s="322" t="s">
        <v>1425</v>
      </c>
      <c r="D4" s="322" t="s">
        <v>1426</v>
      </c>
      <c r="E4" s="322" t="s">
        <v>1427</v>
      </c>
      <c r="F4" s="322" t="s">
        <v>6</v>
      </c>
      <c r="G4" s="322" t="s">
        <v>1428</v>
      </c>
      <c r="H4" s="192"/>
    </row>
    <row r="5" spans="1:8">
      <c r="A5" s="192"/>
      <c r="B5" s="323" t="s">
        <v>1429</v>
      </c>
      <c r="C5" s="323">
        <v>309525</v>
      </c>
      <c r="D5" s="323" t="s">
        <v>1430</v>
      </c>
      <c r="E5" s="323" t="s">
        <v>835</v>
      </c>
      <c r="F5" s="323" t="s">
        <v>1431</v>
      </c>
      <c r="G5" s="324">
        <v>46296</v>
      </c>
      <c r="H5" s="192"/>
    </row>
    <row r="6" spans="1:8">
      <c r="A6" s="192"/>
      <c r="B6" s="323" t="s">
        <v>1432</v>
      </c>
      <c r="C6" s="323">
        <v>256875</v>
      </c>
      <c r="D6" s="323" t="s">
        <v>1433</v>
      </c>
      <c r="E6" s="323" t="s">
        <v>835</v>
      </c>
      <c r="F6" s="323" t="s">
        <v>1431</v>
      </c>
      <c r="G6" s="324">
        <v>46296</v>
      </c>
      <c r="H6" s="192"/>
    </row>
    <row r="7" spans="1:8">
      <c r="A7" s="192"/>
      <c r="B7" s="323" t="s">
        <v>1434</v>
      </c>
      <c r="C7" s="323">
        <v>257278</v>
      </c>
      <c r="D7" s="323" t="s">
        <v>1435</v>
      </c>
      <c r="E7" s="323" t="s">
        <v>826</v>
      </c>
      <c r="F7" s="323" t="s">
        <v>1310</v>
      </c>
      <c r="G7" s="324">
        <v>46235</v>
      </c>
      <c r="H7" s="192"/>
    </row>
    <row r="8" spans="1:8">
      <c r="A8" s="192"/>
      <c r="B8" s="323" t="s">
        <v>1436</v>
      </c>
      <c r="C8" s="323">
        <v>261794</v>
      </c>
      <c r="D8" s="323" t="s">
        <v>1437</v>
      </c>
      <c r="E8" s="323" t="s">
        <v>826</v>
      </c>
      <c r="F8" s="323" t="s">
        <v>1310</v>
      </c>
      <c r="G8" s="324">
        <v>46082</v>
      </c>
      <c r="H8" s="192"/>
    </row>
    <row r="9" spans="1:8">
      <c r="A9" s="192"/>
      <c r="B9" s="323"/>
      <c r="C9" s="323"/>
      <c r="D9" s="323"/>
      <c r="E9" s="323"/>
      <c r="F9" s="323"/>
      <c r="G9" s="323"/>
      <c r="H9" s="192"/>
    </row>
    <row r="10" spans="1:8">
      <c r="A10" s="192"/>
      <c r="B10" s="323"/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E8" sqref="E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69" t="s">
        <v>1438</v>
      </c>
      <c r="D1" s="369"/>
      <c r="E1" s="369"/>
      <c r="F1" s="369"/>
      <c r="G1" s="369"/>
      <c r="H1" s="369"/>
    </row>
    <row r="2" spans="3:8" ht="15" customHeight="1">
      <c r="C2" s="369"/>
      <c r="D2" s="369"/>
      <c r="E2" s="369"/>
      <c r="F2" s="369"/>
      <c r="G2" s="369"/>
      <c r="H2" s="369"/>
    </row>
    <row r="3" spans="3:8" ht="15" customHeight="1">
      <c r="C3" s="319" t="s">
        <v>701</v>
      </c>
      <c r="D3" s="319" t="s">
        <v>1439</v>
      </c>
      <c r="E3" s="319" t="s">
        <v>1440</v>
      </c>
      <c r="F3" s="319" t="s">
        <v>1441</v>
      </c>
      <c r="G3" s="319" t="s">
        <v>1442</v>
      </c>
      <c r="H3" s="319" t="s">
        <v>1443</v>
      </c>
    </row>
    <row r="4" spans="3:8" ht="15" customHeight="1">
      <c r="C4" s="320" t="s">
        <v>826</v>
      </c>
      <c r="D4" s="320">
        <v>9322</v>
      </c>
      <c r="E4" s="325">
        <v>45995</v>
      </c>
      <c r="F4" s="320">
        <v>11500</v>
      </c>
      <c r="G4" s="320"/>
      <c r="H4" s="320"/>
    </row>
    <row r="5" spans="3:8">
      <c r="C5" s="320" t="s">
        <v>826</v>
      </c>
      <c r="D5" s="320">
        <v>7671</v>
      </c>
      <c r="E5" s="325">
        <v>45995</v>
      </c>
      <c r="F5" s="320">
        <v>11000</v>
      </c>
      <c r="G5" s="320"/>
      <c r="H5" s="320"/>
    </row>
    <row r="6" spans="3:8">
      <c r="C6" s="320" t="s">
        <v>826</v>
      </c>
      <c r="D6" s="320">
        <v>7672</v>
      </c>
      <c r="E6" s="325">
        <v>45995</v>
      </c>
      <c r="F6" s="320"/>
      <c r="G6" s="320"/>
      <c r="H6" s="320"/>
    </row>
    <row r="7" spans="3:8">
      <c r="C7" s="320" t="s">
        <v>835</v>
      </c>
      <c r="D7" s="320">
        <v>7632</v>
      </c>
      <c r="E7" s="325">
        <v>45996</v>
      </c>
      <c r="F7" s="320">
        <v>11000</v>
      </c>
      <c r="G7" s="320"/>
      <c r="H7" s="320"/>
    </row>
    <row r="8" spans="3:8">
      <c r="C8" s="320" t="s">
        <v>835</v>
      </c>
      <c r="D8" s="320">
        <v>9414</v>
      </c>
      <c r="E8" s="325">
        <v>45996</v>
      </c>
      <c r="F8" s="320">
        <v>6000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F35B8057-A6FC-48F0-8540-A0EDDC75B87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2025-12-06T12:39:30Z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